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 activeTab="2"/>
  </bookViews>
  <sheets>
    <sheet name="AUD-BITCOIN" sheetId="1" r:id="rId1"/>
    <sheet name="ASX SPI 200" sheetId="3" r:id="rId2"/>
    <sheet name="Returns" sheetId="4" r:id="rId3"/>
  </sheets>
  <definedNames>
    <definedName name="asx_spi200">'ASX SPI 200'!$A$4:$B$510</definedName>
    <definedName name="asx_spi200_with_returns">'ASX SPI 200'!$A$4:$C$510</definedName>
    <definedName name="aud_bitcoin">'AUD-BITCOIN'!$A$4:$F$560</definedName>
    <definedName name="aud_bitcoin_with_returns">'AUD-BITCOIN'!$A$4:$G$560</definedName>
    <definedName name="calculations">Returns!$A$3:$N$572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4" l="1"/>
  <c r="M3" i="4"/>
  <c r="K3" i="4"/>
  <c r="I3" i="4"/>
  <c r="H3" i="4"/>
  <c r="F3" i="4"/>
  <c r="C562" i="4"/>
  <c r="D562" i="4"/>
  <c r="E562" i="4"/>
  <c r="G562" i="4"/>
  <c r="J562" i="4"/>
  <c r="L562" i="4"/>
  <c r="C563" i="4"/>
  <c r="D563" i="4"/>
  <c r="E563" i="4"/>
  <c r="G563" i="4"/>
  <c r="J563" i="4"/>
  <c r="L563" i="4"/>
  <c r="C564" i="4"/>
  <c r="D564" i="4"/>
  <c r="E564" i="4"/>
  <c r="G564" i="4"/>
  <c r="J564" i="4"/>
  <c r="L564" i="4"/>
  <c r="C565" i="4"/>
  <c r="D565" i="4"/>
  <c r="E565" i="4"/>
  <c r="G565" i="4"/>
  <c r="J565" i="4"/>
  <c r="L565" i="4"/>
  <c r="C566" i="4"/>
  <c r="D566" i="4"/>
  <c r="E566" i="4"/>
  <c r="G566" i="4"/>
  <c r="J566" i="4"/>
  <c r="L566" i="4"/>
  <c r="C567" i="4"/>
  <c r="D567" i="4"/>
  <c r="E567" i="4"/>
  <c r="G567" i="4"/>
  <c r="J567" i="4"/>
  <c r="L567" i="4"/>
  <c r="C568" i="4"/>
  <c r="D568" i="4"/>
  <c r="E568" i="4"/>
  <c r="G568" i="4"/>
  <c r="J568" i="4"/>
  <c r="L568" i="4"/>
  <c r="C569" i="4"/>
  <c r="D569" i="4"/>
  <c r="E569" i="4"/>
  <c r="G569" i="4"/>
  <c r="J569" i="4"/>
  <c r="L569" i="4"/>
  <c r="C570" i="4"/>
  <c r="D570" i="4"/>
  <c r="E570" i="4"/>
  <c r="G570" i="4"/>
  <c r="J570" i="4"/>
  <c r="L570" i="4"/>
  <c r="C571" i="4"/>
  <c r="D571" i="4"/>
  <c r="E571" i="4"/>
  <c r="G571" i="4"/>
  <c r="J571" i="4"/>
  <c r="L571" i="4"/>
  <c r="C572" i="4"/>
  <c r="D572" i="4"/>
  <c r="E572" i="4"/>
  <c r="G572" i="4"/>
  <c r="J572" i="4"/>
  <c r="L572" i="4"/>
  <c r="B562" i="4"/>
  <c r="B563" i="4"/>
  <c r="B564" i="4"/>
  <c r="B565" i="4"/>
  <c r="B566" i="4"/>
  <c r="B567" i="4"/>
  <c r="B568" i="4"/>
  <c r="B569" i="4"/>
  <c r="B570" i="4"/>
  <c r="B571" i="4"/>
  <c r="B57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B3" i="4"/>
  <c r="D3" i="4"/>
  <c r="B4" i="4"/>
  <c r="D4" i="4"/>
  <c r="B5" i="4"/>
  <c r="D5" i="4"/>
  <c r="B6" i="4"/>
  <c r="D6" i="4"/>
  <c r="B7" i="4"/>
  <c r="D7" i="4"/>
  <c r="B8" i="4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51" i="4"/>
  <c r="D51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80" i="4"/>
  <c r="D80" i="4"/>
  <c r="B81" i="4"/>
  <c r="D81" i="4"/>
  <c r="B82" i="4"/>
  <c r="D82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0" i="4"/>
  <c r="D90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4" i="4"/>
  <c r="D144" i="4"/>
  <c r="B145" i="4"/>
  <c r="D145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B220" i="4"/>
  <c r="D220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B285" i="4"/>
  <c r="D285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301" i="4"/>
  <c r="D301" i="4"/>
  <c r="B302" i="4"/>
  <c r="D302" i="4"/>
  <c r="B303" i="4"/>
  <c r="D303" i="4"/>
  <c r="B304" i="4"/>
  <c r="D304" i="4"/>
  <c r="B305" i="4"/>
  <c r="D305" i="4"/>
  <c r="B306" i="4"/>
  <c r="D306" i="4"/>
  <c r="B307" i="4"/>
  <c r="D307" i="4"/>
  <c r="B308" i="4"/>
  <c r="D308" i="4"/>
  <c r="B309" i="4"/>
  <c r="D309" i="4"/>
  <c r="B310" i="4"/>
  <c r="D310" i="4"/>
  <c r="B311" i="4"/>
  <c r="D311" i="4"/>
  <c r="B312" i="4"/>
  <c r="D312" i="4"/>
  <c r="B313" i="4"/>
  <c r="D313" i="4"/>
  <c r="B314" i="4"/>
  <c r="D314" i="4"/>
  <c r="B315" i="4"/>
  <c r="D315" i="4"/>
  <c r="B316" i="4"/>
  <c r="D316" i="4"/>
  <c r="B317" i="4"/>
  <c r="D317" i="4"/>
  <c r="B318" i="4"/>
  <c r="D318" i="4"/>
  <c r="B319" i="4"/>
  <c r="D319" i="4"/>
  <c r="B320" i="4"/>
  <c r="D320" i="4"/>
  <c r="B321" i="4"/>
  <c r="D321" i="4"/>
  <c r="B322" i="4"/>
  <c r="D322" i="4"/>
  <c r="B323" i="4"/>
  <c r="D323" i="4"/>
  <c r="B324" i="4"/>
  <c r="D324" i="4"/>
  <c r="B325" i="4"/>
  <c r="D325" i="4"/>
  <c r="B326" i="4"/>
  <c r="D326" i="4"/>
  <c r="B327" i="4"/>
  <c r="D327" i="4"/>
  <c r="B328" i="4"/>
  <c r="D328" i="4"/>
  <c r="B329" i="4"/>
  <c r="D329" i="4"/>
  <c r="B330" i="4"/>
  <c r="D330" i="4"/>
  <c r="B331" i="4"/>
  <c r="D331" i="4"/>
  <c r="B332" i="4"/>
  <c r="D332" i="4"/>
  <c r="B333" i="4"/>
  <c r="D333" i="4"/>
  <c r="B334" i="4"/>
  <c r="D334" i="4"/>
  <c r="B335" i="4"/>
  <c r="D335" i="4"/>
  <c r="B336" i="4"/>
  <c r="D336" i="4"/>
  <c r="B337" i="4"/>
  <c r="D337" i="4"/>
  <c r="B338" i="4"/>
  <c r="D338" i="4"/>
  <c r="B339" i="4"/>
  <c r="D339" i="4"/>
  <c r="B340" i="4"/>
  <c r="D340" i="4"/>
  <c r="B341" i="4"/>
  <c r="D341" i="4"/>
  <c r="B342" i="4"/>
  <c r="D342" i="4"/>
  <c r="B343" i="4"/>
  <c r="D343" i="4"/>
  <c r="B344" i="4"/>
  <c r="D344" i="4"/>
  <c r="B345" i="4"/>
  <c r="D345" i="4"/>
  <c r="B346" i="4"/>
  <c r="D346" i="4"/>
  <c r="B347" i="4"/>
  <c r="D347" i="4"/>
  <c r="B348" i="4"/>
  <c r="D348" i="4"/>
  <c r="B349" i="4"/>
  <c r="D349" i="4"/>
  <c r="B350" i="4"/>
  <c r="D350" i="4"/>
  <c r="B351" i="4"/>
  <c r="D351" i="4"/>
  <c r="B352" i="4"/>
  <c r="D352" i="4"/>
  <c r="B353" i="4"/>
  <c r="D353" i="4"/>
  <c r="B354" i="4"/>
  <c r="D354" i="4"/>
  <c r="B355" i="4"/>
  <c r="D355" i="4"/>
  <c r="B356" i="4"/>
  <c r="D356" i="4"/>
  <c r="B357" i="4"/>
  <c r="D357" i="4"/>
  <c r="B358" i="4"/>
  <c r="D358" i="4"/>
  <c r="B359" i="4"/>
  <c r="D359" i="4"/>
  <c r="B360" i="4"/>
  <c r="D360" i="4"/>
  <c r="B361" i="4"/>
  <c r="D361" i="4"/>
  <c r="B362" i="4"/>
  <c r="D362" i="4"/>
  <c r="B363" i="4"/>
  <c r="D363" i="4"/>
  <c r="B364" i="4"/>
  <c r="D364" i="4"/>
  <c r="B365" i="4"/>
  <c r="D365" i="4"/>
  <c r="B366" i="4"/>
  <c r="D366" i="4"/>
  <c r="B367" i="4"/>
  <c r="D367" i="4"/>
  <c r="B368" i="4"/>
  <c r="D368" i="4"/>
  <c r="B369" i="4"/>
  <c r="D369" i="4"/>
  <c r="B370" i="4"/>
  <c r="D370" i="4"/>
  <c r="B371" i="4"/>
  <c r="D371" i="4"/>
  <c r="B372" i="4"/>
  <c r="D372" i="4"/>
  <c r="B373" i="4"/>
  <c r="D373" i="4"/>
  <c r="B374" i="4"/>
  <c r="D374" i="4"/>
  <c r="B375" i="4"/>
  <c r="D375" i="4"/>
  <c r="B376" i="4"/>
  <c r="D376" i="4"/>
  <c r="B377" i="4"/>
  <c r="D377" i="4"/>
  <c r="B378" i="4"/>
  <c r="D378" i="4"/>
  <c r="B379" i="4"/>
  <c r="D379" i="4"/>
  <c r="B380" i="4"/>
  <c r="D380" i="4"/>
  <c r="B381" i="4"/>
  <c r="D381" i="4"/>
  <c r="B382" i="4"/>
  <c r="D382" i="4"/>
  <c r="B383" i="4"/>
  <c r="D383" i="4"/>
  <c r="B384" i="4"/>
  <c r="D384" i="4"/>
  <c r="B385" i="4"/>
  <c r="D385" i="4"/>
  <c r="B386" i="4"/>
  <c r="D386" i="4"/>
  <c r="B387" i="4"/>
  <c r="D387" i="4"/>
  <c r="B388" i="4"/>
  <c r="D388" i="4"/>
  <c r="B389" i="4"/>
  <c r="D389" i="4"/>
  <c r="B390" i="4"/>
  <c r="D390" i="4"/>
  <c r="B391" i="4"/>
  <c r="D391" i="4"/>
  <c r="B392" i="4"/>
  <c r="D392" i="4"/>
  <c r="B393" i="4"/>
  <c r="D393" i="4"/>
  <c r="B394" i="4"/>
  <c r="D394" i="4"/>
  <c r="B395" i="4"/>
  <c r="D395" i="4"/>
  <c r="B396" i="4"/>
  <c r="D396" i="4"/>
  <c r="B397" i="4"/>
  <c r="D397" i="4"/>
  <c r="B398" i="4"/>
  <c r="D398" i="4"/>
  <c r="B399" i="4"/>
  <c r="D399" i="4"/>
  <c r="B400" i="4"/>
  <c r="D400" i="4"/>
  <c r="B401" i="4"/>
  <c r="D401" i="4"/>
  <c r="B402" i="4"/>
  <c r="D402" i="4"/>
  <c r="B403" i="4"/>
  <c r="D403" i="4"/>
  <c r="B404" i="4"/>
  <c r="D404" i="4"/>
  <c r="B405" i="4"/>
  <c r="D405" i="4"/>
  <c r="B406" i="4"/>
  <c r="D406" i="4"/>
  <c r="B407" i="4"/>
  <c r="D407" i="4"/>
  <c r="B408" i="4"/>
  <c r="D408" i="4"/>
  <c r="B409" i="4"/>
  <c r="D409" i="4"/>
  <c r="B410" i="4"/>
  <c r="D410" i="4"/>
  <c r="B411" i="4"/>
  <c r="D411" i="4"/>
  <c r="B412" i="4"/>
  <c r="D412" i="4"/>
  <c r="B413" i="4"/>
  <c r="D413" i="4"/>
  <c r="B414" i="4"/>
  <c r="D414" i="4"/>
  <c r="B415" i="4"/>
  <c r="D415" i="4"/>
  <c r="B416" i="4"/>
  <c r="D416" i="4"/>
  <c r="B417" i="4"/>
  <c r="D417" i="4"/>
  <c r="B418" i="4"/>
  <c r="D418" i="4"/>
  <c r="B419" i="4"/>
  <c r="D419" i="4"/>
  <c r="B420" i="4"/>
  <c r="D420" i="4"/>
  <c r="B421" i="4"/>
  <c r="D421" i="4"/>
  <c r="B422" i="4"/>
  <c r="D422" i="4"/>
  <c r="B423" i="4"/>
  <c r="D423" i="4"/>
  <c r="B424" i="4"/>
  <c r="D424" i="4"/>
  <c r="B425" i="4"/>
  <c r="D425" i="4"/>
  <c r="B426" i="4"/>
  <c r="D426" i="4"/>
  <c r="B427" i="4"/>
  <c r="D427" i="4"/>
  <c r="B428" i="4"/>
  <c r="D428" i="4"/>
  <c r="B429" i="4"/>
  <c r="D429" i="4"/>
  <c r="B430" i="4"/>
  <c r="D430" i="4"/>
  <c r="B431" i="4"/>
  <c r="D431" i="4"/>
  <c r="B432" i="4"/>
  <c r="D432" i="4"/>
  <c r="B433" i="4"/>
  <c r="D433" i="4"/>
  <c r="B434" i="4"/>
  <c r="D434" i="4"/>
  <c r="B435" i="4"/>
  <c r="D435" i="4"/>
  <c r="B436" i="4"/>
  <c r="D436" i="4"/>
  <c r="B437" i="4"/>
  <c r="D437" i="4"/>
  <c r="B438" i="4"/>
  <c r="D438" i="4"/>
  <c r="B439" i="4"/>
  <c r="D439" i="4"/>
  <c r="B440" i="4"/>
  <c r="D440" i="4"/>
  <c r="B441" i="4"/>
  <c r="D441" i="4"/>
  <c r="B442" i="4"/>
  <c r="D442" i="4"/>
  <c r="B443" i="4"/>
  <c r="D443" i="4"/>
  <c r="B444" i="4"/>
  <c r="D444" i="4"/>
  <c r="B445" i="4"/>
  <c r="D445" i="4"/>
  <c r="B446" i="4"/>
  <c r="D446" i="4"/>
  <c r="B447" i="4"/>
  <c r="D447" i="4"/>
  <c r="B448" i="4"/>
  <c r="D448" i="4"/>
  <c r="B449" i="4"/>
  <c r="D449" i="4"/>
  <c r="B450" i="4"/>
  <c r="D450" i="4"/>
  <c r="B451" i="4"/>
  <c r="D451" i="4"/>
  <c r="B452" i="4"/>
  <c r="D452" i="4"/>
  <c r="B453" i="4"/>
  <c r="D453" i="4"/>
  <c r="B454" i="4"/>
  <c r="D454" i="4"/>
  <c r="B455" i="4"/>
  <c r="D455" i="4"/>
  <c r="B456" i="4"/>
  <c r="D456" i="4"/>
  <c r="B457" i="4"/>
  <c r="D457" i="4"/>
  <c r="B458" i="4"/>
  <c r="D458" i="4"/>
  <c r="B459" i="4"/>
  <c r="D459" i="4"/>
  <c r="B460" i="4"/>
  <c r="D460" i="4"/>
  <c r="B461" i="4"/>
  <c r="D461" i="4"/>
  <c r="B462" i="4"/>
  <c r="D462" i="4"/>
  <c r="B463" i="4"/>
  <c r="D463" i="4"/>
  <c r="B464" i="4"/>
  <c r="D464" i="4"/>
  <c r="B465" i="4"/>
  <c r="D465" i="4"/>
  <c r="B466" i="4"/>
  <c r="D466" i="4"/>
  <c r="B467" i="4"/>
  <c r="D467" i="4"/>
  <c r="B468" i="4"/>
  <c r="D468" i="4"/>
  <c r="B469" i="4"/>
  <c r="D469" i="4"/>
  <c r="B470" i="4"/>
  <c r="D470" i="4"/>
  <c r="B471" i="4"/>
  <c r="D471" i="4"/>
  <c r="B472" i="4"/>
  <c r="D472" i="4"/>
  <c r="B473" i="4"/>
  <c r="D473" i="4"/>
  <c r="B474" i="4"/>
  <c r="D474" i="4"/>
  <c r="B475" i="4"/>
  <c r="D475" i="4"/>
  <c r="B476" i="4"/>
  <c r="D476" i="4"/>
  <c r="B477" i="4"/>
  <c r="D477" i="4"/>
  <c r="B478" i="4"/>
  <c r="D478" i="4"/>
  <c r="B479" i="4"/>
  <c r="D479" i="4"/>
  <c r="B480" i="4"/>
  <c r="D480" i="4"/>
  <c r="B481" i="4"/>
  <c r="D481" i="4"/>
  <c r="B482" i="4"/>
  <c r="D482" i="4"/>
  <c r="B483" i="4"/>
  <c r="D483" i="4"/>
  <c r="B484" i="4"/>
  <c r="D484" i="4"/>
  <c r="B485" i="4"/>
  <c r="D485" i="4"/>
  <c r="B486" i="4"/>
  <c r="D486" i="4"/>
  <c r="B487" i="4"/>
  <c r="D487" i="4"/>
  <c r="B488" i="4"/>
  <c r="D488" i="4"/>
  <c r="B489" i="4"/>
  <c r="D489" i="4"/>
  <c r="B490" i="4"/>
  <c r="D490" i="4"/>
  <c r="B491" i="4"/>
  <c r="D491" i="4"/>
  <c r="B492" i="4"/>
  <c r="D492" i="4"/>
  <c r="B493" i="4"/>
  <c r="D493" i="4"/>
  <c r="B494" i="4"/>
  <c r="D494" i="4"/>
  <c r="B495" i="4"/>
  <c r="D495" i="4"/>
  <c r="B496" i="4"/>
  <c r="D496" i="4"/>
  <c r="B497" i="4"/>
  <c r="D497" i="4"/>
  <c r="B498" i="4"/>
  <c r="D498" i="4"/>
  <c r="B499" i="4"/>
  <c r="D499" i="4"/>
  <c r="B500" i="4"/>
  <c r="D500" i="4"/>
  <c r="B501" i="4"/>
  <c r="D501" i="4"/>
  <c r="B502" i="4"/>
  <c r="D502" i="4"/>
  <c r="B503" i="4"/>
  <c r="D503" i="4"/>
  <c r="B504" i="4"/>
  <c r="D504" i="4"/>
  <c r="B505" i="4"/>
  <c r="D505" i="4"/>
  <c r="B506" i="4"/>
  <c r="D506" i="4"/>
  <c r="B507" i="4"/>
  <c r="D507" i="4"/>
  <c r="B508" i="4"/>
  <c r="D508" i="4"/>
  <c r="B509" i="4"/>
  <c r="D509" i="4"/>
  <c r="B510" i="4"/>
  <c r="D510" i="4"/>
  <c r="B511" i="4"/>
  <c r="D511" i="4"/>
  <c r="B512" i="4"/>
  <c r="D512" i="4"/>
  <c r="B513" i="4"/>
  <c r="D513" i="4"/>
  <c r="B514" i="4"/>
  <c r="D514" i="4"/>
  <c r="B515" i="4"/>
  <c r="D515" i="4"/>
  <c r="B516" i="4"/>
  <c r="D516" i="4"/>
  <c r="B517" i="4"/>
  <c r="D517" i="4"/>
  <c r="B518" i="4"/>
  <c r="D518" i="4"/>
  <c r="B519" i="4"/>
  <c r="D519" i="4"/>
  <c r="B520" i="4"/>
  <c r="D520" i="4"/>
  <c r="B521" i="4"/>
  <c r="D521" i="4"/>
  <c r="B522" i="4"/>
  <c r="D522" i="4"/>
  <c r="B523" i="4"/>
  <c r="D523" i="4"/>
  <c r="B524" i="4"/>
  <c r="D524" i="4"/>
  <c r="B525" i="4"/>
  <c r="D525" i="4"/>
  <c r="B526" i="4"/>
  <c r="D526" i="4"/>
  <c r="B527" i="4"/>
  <c r="D527" i="4"/>
  <c r="B528" i="4"/>
  <c r="D528" i="4"/>
  <c r="B529" i="4"/>
  <c r="D529" i="4"/>
  <c r="B530" i="4"/>
  <c r="D530" i="4"/>
  <c r="B531" i="4"/>
  <c r="D531" i="4"/>
  <c r="B532" i="4"/>
  <c r="D532" i="4"/>
  <c r="B533" i="4"/>
  <c r="D533" i="4"/>
  <c r="B534" i="4"/>
  <c r="D534" i="4"/>
  <c r="B535" i="4"/>
  <c r="D535" i="4"/>
  <c r="B536" i="4"/>
  <c r="D536" i="4"/>
  <c r="B537" i="4"/>
  <c r="D537" i="4"/>
  <c r="B538" i="4"/>
  <c r="D538" i="4"/>
  <c r="B539" i="4"/>
  <c r="D539" i="4"/>
  <c r="B540" i="4"/>
  <c r="D540" i="4"/>
  <c r="B541" i="4"/>
  <c r="D541" i="4"/>
  <c r="B542" i="4"/>
  <c r="D542" i="4"/>
  <c r="B543" i="4"/>
  <c r="D543" i="4"/>
  <c r="B544" i="4"/>
  <c r="D544" i="4"/>
  <c r="B545" i="4"/>
  <c r="D545" i="4"/>
  <c r="B546" i="4"/>
  <c r="D546" i="4"/>
  <c r="B547" i="4"/>
  <c r="D547" i="4"/>
  <c r="B548" i="4"/>
  <c r="D548" i="4"/>
  <c r="B549" i="4"/>
  <c r="D549" i="4"/>
  <c r="B550" i="4"/>
  <c r="D550" i="4"/>
  <c r="B551" i="4"/>
  <c r="D551" i="4"/>
  <c r="B552" i="4"/>
  <c r="D552" i="4"/>
  <c r="B553" i="4"/>
  <c r="D553" i="4"/>
  <c r="B554" i="4"/>
  <c r="D554" i="4"/>
  <c r="B555" i="4"/>
  <c r="D555" i="4"/>
  <c r="B556" i="4"/>
  <c r="D556" i="4"/>
  <c r="B557" i="4"/>
  <c r="D557" i="4"/>
  <c r="B558" i="4"/>
  <c r="D558" i="4"/>
  <c r="B559" i="4"/>
  <c r="D559" i="4"/>
  <c r="B560" i="4"/>
  <c r="D560" i="4"/>
  <c r="B561" i="4"/>
  <c r="D5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N3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" i="1"/>
</calcChain>
</file>

<file path=xl/sharedStrings.xml><?xml version="1.0" encoding="utf-8"?>
<sst xmlns="http://schemas.openxmlformats.org/spreadsheetml/2006/main" count="29" uniqueCount="20">
  <si>
    <t>BAVERAGE/AUD</t>
  </si>
  <si>
    <t>Date</t>
  </si>
  <si>
    <t>24h Average</t>
  </si>
  <si>
    <t>Ask</t>
  </si>
  <si>
    <t>Bid</t>
  </si>
  <si>
    <t>Last</t>
  </si>
  <si>
    <t>Total Volume</t>
  </si>
  <si>
    <t>CHRIS/ASX_AP1</t>
  </si>
  <si>
    <t>Previous Settlement</t>
  </si>
  <si>
    <t>Return</t>
  </si>
  <si>
    <t>ASX SPI 200 Returns</t>
  </si>
  <si>
    <t>Correlation</t>
  </si>
  <si>
    <t>Covariance</t>
  </si>
  <si>
    <t>AUD-Bitcoin</t>
  </si>
  <si>
    <t>Cleaned</t>
  </si>
  <si>
    <t>AUD-Bitcoin Returns</t>
  </si>
  <si>
    <t>Mean</t>
  </si>
  <si>
    <t>StdDev</t>
  </si>
  <si>
    <t>ASX SPI 200</t>
  </si>
  <si>
    <t>Excel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</si>
</sst>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/>
    <xf numFmtId="164" fontId="0" fillId="0" borderId="0" xfId="0" applyNumberFormat="1"/>
    <xf numFmtId="0" fontId="3" fillId="0" borderId="0" xfId="1" applyNumberFormat="1"/>
    <xf numFmtId="0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/>
    <xf numFmtId="0" fontId="1" fillId="11" borderId="1" xfId="12" applyBorder="1"/>
    <xf numFmtId="0" fontId="1" fillId="11" borderId="2" xfId="12" applyBorder="1"/>
    <xf numFmtId="0" fontId="1" fillId="11" borderId="6" xfId="12" applyBorder="1"/>
    <xf numFmtId="0" fontId="1" fillId="11" borderId="0" xfId="12" applyBorder="1"/>
    <xf numFmtId="0" fontId="1" fillId="11" borderId="7" xfId="12" applyBorder="1"/>
    <xf numFmtId="0" fontId="1" fillId="11" borderId="4" xfId="12" applyBorder="1"/>
    <xf numFmtId="0" fontId="1" fillId="11" borderId="5" xfId="12" applyBorder="1"/>
    <xf numFmtId="0" fontId="1" fillId="7" borderId="1" xfId="8" applyBorder="1"/>
    <xf numFmtId="0" fontId="1" fillId="7" borderId="2" xfId="8" applyBorder="1"/>
    <xf numFmtId="0" fontId="1" fillId="7" borderId="6" xfId="8" applyBorder="1"/>
    <xf numFmtId="0" fontId="1" fillId="7" borderId="0" xfId="8" applyBorder="1"/>
    <xf numFmtId="0" fontId="1" fillId="7" borderId="4" xfId="8" applyBorder="1"/>
    <xf numFmtId="0" fontId="1" fillId="5" borderId="1" xfId="6" applyBorder="1"/>
    <xf numFmtId="0" fontId="1" fillId="5" borderId="2" xfId="6" applyBorder="1"/>
    <xf numFmtId="0" fontId="1" fillId="5" borderId="6" xfId="6" applyBorder="1"/>
    <xf numFmtId="0" fontId="1" fillId="5" borderId="0" xfId="6" applyBorder="1"/>
    <xf numFmtId="0" fontId="1" fillId="5" borderId="4" xfId="6" applyBorder="1"/>
    <xf numFmtId="0" fontId="6" fillId="2" borderId="1" xfId="3" applyBorder="1" applyAlignment="1">
      <alignment horizontal="center"/>
    </xf>
    <xf numFmtId="0" fontId="6" fillId="2" borderId="2" xfId="3" applyBorder="1" applyAlignment="1">
      <alignment horizontal="center"/>
    </xf>
    <xf numFmtId="0" fontId="6" fillId="10" borderId="1" xfId="11" applyBorder="1" applyAlignment="1">
      <alignment horizontal="center"/>
    </xf>
    <xf numFmtId="0" fontId="6" fillId="10" borderId="2" xfId="11" applyBorder="1" applyAlignment="1">
      <alignment horizontal="center"/>
    </xf>
    <xf numFmtId="0" fontId="6" fillId="10" borderId="3" xfId="11" applyBorder="1" applyAlignment="1">
      <alignment horizontal="center"/>
    </xf>
    <xf numFmtId="0" fontId="6" fillId="2" borderId="6" xfId="3" applyBorder="1" applyAlignment="1">
      <alignment horizontal="center"/>
    </xf>
    <xf numFmtId="0" fontId="6" fillId="2" borderId="0" xfId="3" applyBorder="1" applyAlignment="1">
      <alignment horizontal="center"/>
    </xf>
    <xf numFmtId="0" fontId="1" fillId="3" borderId="0" xfId="4" applyBorder="1"/>
    <xf numFmtId="164" fontId="1" fillId="3" borderId="1" xfId="4" applyNumberFormat="1" applyBorder="1"/>
    <xf numFmtId="0" fontId="1" fillId="3" borderId="2" xfId="4" applyBorder="1"/>
    <xf numFmtId="164" fontId="1" fillId="3" borderId="6" xfId="4" applyNumberFormat="1" applyBorder="1"/>
    <xf numFmtId="0" fontId="1" fillId="3" borderId="4" xfId="4" applyBorder="1"/>
    <xf numFmtId="0" fontId="6" fillId="10" borderId="0" xfId="11" applyBorder="1" applyAlignment="1">
      <alignment horizontal="center"/>
    </xf>
    <xf numFmtId="0" fontId="6" fillId="8" borderId="6" xfId="9" applyBorder="1" applyAlignment="1">
      <alignment horizontal="center"/>
    </xf>
    <xf numFmtId="0" fontId="6" fillId="8" borderId="7" xfId="9" applyBorder="1" applyAlignment="1">
      <alignment horizontal="center"/>
    </xf>
    <xf numFmtId="0" fontId="1" fillId="9" borderId="0" xfId="10" applyBorder="1"/>
    <xf numFmtId="0" fontId="1" fillId="9" borderId="1" xfId="10" applyBorder="1"/>
    <xf numFmtId="0" fontId="1" fillId="9" borderId="6" xfId="10" applyBorder="1"/>
    <xf numFmtId="0" fontId="1" fillId="9" borderId="2" xfId="10" applyBorder="1"/>
    <xf numFmtId="0" fontId="1" fillId="9" borderId="4" xfId="10" applyBorder="1"/>
    <xf numFmtId="0" fontId="6" fillId="4" borderId="6" xfId="5" applyBorder="1" applyAlignment="1">
      <alignment horizontal="center"/>
    </xf>
    <xf numFmtId="0" fontId="6" fillId="4" borderId="0" xfId="5" applyBorder="1" applyAlignment="1">
      <alignment horizontal="center"/>
    </xf>
    <xf numFmtId="0" fontId="6" fillId="4" borderId="7" xfId="5" applyBorder="1" applyAlignment="1">
      <alignment horizontal="center"/>
    </xf>
    <xf numFmtId="0" fontId="6" fillId="6" borderId="6" xfId="7" applyBorder="1" applyAlignment="1">
      <alignment horizontal="center"/>
    </xf>
    <xf numFmtId="0" fontId="6" fillId="6" borderId="0" xfId="7" applyBorder="1" applyAlignment="1">
      <alignment horizontal="center"/>
    </xf>
    <xf numFmtId="0" fontId="6" fillId="6" borderId="7" xfId="7" applyBorder="1" applyAlignment="1">
      <alignment horizontal="center"/>
    </xf>
    <xf numFmtId="0" fontId="6" fillId="10" borderId="6" xfId="11" applyBorder="1" applyAlignment="1">
      <alignment horizontal="center"/>
    </xf>
    <xf numFmtId="0" fontId="2" fillId="11" borderId="3" xfId="12" applyFont="1" applyBorder="1"/>
    <xf numFmtId="0" fontId="5" fillId="10" borderId="7" xfId="11" applyFont="1" applyBorder="1" applyAlignment="1">
      <alignment horizontal="center"/>
    </xf>
    <xf numFmtId="164" fontId="1" fillId="3" borderId="0" xfId="4" applyNumberFormat="1" applyBorder="1"/>
    <xf numFmtId="164" fontId="1" fillId="3" borderId="4" xfId="4" applyNumberFormat="1" applyBorder="1"/>
    <xf numFmtId="0" fontId="1" fillId="7" borderId="7" xfId="8" applyBorder="1"/>
    <xf numFmtId="0" fontId="1" fillId="7" borderId="5" xfId="8" applyBorder="1"/>
    <xf numFmtId="0" fontId="1" fillId="5" borderId="7" xfId="6" applyBorder="1"/>
    <xf numFmtId="0" fontId="1" fillId="5" borderId="5" xfId="6" applyBorder="1"/>
    <xf numFmtId="0" fontId="1" fillId="9" borderId="7" xfId="10" applyBorder="1"/>
    <xf numFmtId="0" fontId="1" fillId="9" borderId="5" xfId="10" applyBorder="1"/>
    <xf numFmtId="0" fontId="1" fillId="3" borderId="7" xfId="4" applyBorder="1"/>
    <xf numFmtId="0" fontId="1" fillId="3" borderId="5" xfId="4" applyBorder="1"/>
    <xf numFmtId="0" fontId="6" fillId="4" borderId="1" xfId="5" applyBorder="1" applyAlignment="1">
      <alignment horizontal="center"/>
    </xf>
    <xf numFmtId="0" fontId="6" fillId="4" borderId="2" xfId="5" applyBorder="1" applyAlignment="1">
      <alignment horizontal="center"/>
    </xf>
    <xf numFmtId="0" fontId="6" fillId="4" borderId="3" xfId="5" applyBorder="1" applyAlignment="1">
      <alignment horizontal="center"/>
    </xf>
    <xf numFmtId="0" fontId="6" fillId="6" borderId="1" xfId="7" applyBorder="1" applyAlignment="1">
      <alignment horizontal="center"/>
    </xf>
    <xf numFmtId="0" fontId="6" fillId="6" borderId="2" xfId="7" applyBorder="1" applyAlignment="1">
      <alignment horizontal="center"/>
    </xf>
    <xf numFmtId="0" fontId="6" fillId="6" borderId="3" xfId="7" applyBorder="1" applyAlignment="1">
      <alignment horizontal="center"/>
    </xf>
    <xf numFmtId="0" fontId="6" fillId="8" borderId="1" xfId="9" applyBorder="1" applyAlignment="1">
      <alignment horizontal="center"/>
    </xf>
    <xf numFmtId="0" fontId="6" fillId="8" borderId="3" xfId="9" applyBorder="1" applyAlignment="1">
      <alignment horizontal="center"/>
    </xf>
  </cellXfs>
  <cellStyles count="62">
    <cellStyle name="40% - Accent1" xfId="4" builtinId="31"/>
    <cellStyle name="40% - Accent2" xfId="6" builtinId="35"/>
    <cellStyle name="40% - Accent3" xfId="8" builtinId="39"/>
    <cellStyle name="40% - Accent5" xfId="10" builtinId="47"/>
    <cellStyle name="40% - Accent6" xfId="12" builtinId="51"/>
    <cellStyle name="Accent1" xfId="3" builtinId="29"/>
    <cellStyle name="Accent2" xfId="5" builtinId="33"/>
    <cellStyle name="Accent3" xfId="7" builtinId="37"/>
    <cellStyle name="Accent5" xfId="9" builtinId="45"/>
    <cellStyle name="Accent6" xfId="11" builtinId="49"/>
    <cellStyle name="Followed Hyperlink" xfId="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ndl.com/data/BAVERAGE/AUD" TargetMode="External"/><Relationship Id="rId2" Type="http://schemas.openxmlformats.org/officeDocument/2006/relationships/hyperlink" Target="https://www.quandl.com/BAVERAGE/AU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ndl.com/CHRIS/ASX_A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workbookViewId="0">
      <selection activeCell="A2" sqref="A2"/>
    </sheetView>
  </sheetViews>
  <sheetFormatPr baseColWidth="10" defaultRowHeight="15" x14ac:dyDescent="0"/>
  <cols>
    <col min="1" max="1" width="10.5" customWidth="1"/>
    <col min="2" max="2" width="14.5" bestFit="1" customWidth="1"/>
    <col min="3" max="5" width="7.1640625" customWidth="1"/>
    <col min="6" max="6" width="12.33203125" bestFit="1" customWidth="1"/>
  </cols>
  <sheetData>
    <row r="1" spans="1:12">
      <c r="A1" s="1" t="s">
        <v>0</v>
      </c>
    </row>
    <row r="2" spans="1:12">
      <c r="A2" s="2"/>
      <c r="B2" s="3" t="s">
        <v>0</v>
      </c>
      <c r="C2" s="4"/>
      <c r="D2" s="4"/>
      <c r="E2" s="4"/>
      <c r="F2" s="4"/>
    </row>
    <row r="3" spans="1:12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9</v>
      </c>
      <c r="J3" s="6"/>
      <c r="K3" s="6"/>
      <c r="L3" s="6"/>
    </row>
    <row r="4" spans="1:12">
      <c r="A4" s="2">
        <v>41556</v>
      </c>
      <c r="B4" s="4">
        <v>147.21</v>
      </c>
      <c r="C4" s="4"/>
      <c r="D4" s="4"/>
      <c r="E4" s="4"/>
      <c r="F4" s="4">
        <v>248</v>
      </c>
      <c r="G4">
        <v>0</v>
      </c>
      <c r="J4" s="4"/>
    </row>
    <row r="5" spans="1:12">
      <c r="A5" s="2">
        <v>41557</v>
      </c>
      <c r="B5" s="4">
        <v>146.84</v>
      </c>
      <c r="C5" s="4"/>
      <c r="D5" s="4"/>
      <c r="E5" s="4"/>
      <c r="F5" s="4">
        <v>440.04</v>
      </c>
      <c r="G5">
        <f>(B5-B4)/B4</f>
        <v>-2.513416208138065E-3</v>
      </c>
      <c r="J5" s="4"/>
    </row>
    <row r="6" spans="1:12">
      <c r="A6" s="2">
        <v>41558</v>
      </c>
      <c r="B6" s="4">
        <v>148.26</v>
      </c>
      <c r="C6" s="4"/>
      <c r="D6" s="4"/>
      <c r="E6" s="4"/>
      <c r="F6" s="4">
        <v>111.5</v>
      </c>
      <c r="G6">
        <f t="shared" ref="G6:G69" si="0">(B6-B5)/B5</f>
        <v>9.670389539634892E-3</v>
      </c>
      <c r="J6" s="4"/>
    </row>
    <row r="7" spans="1:12">
      <c r="A7" s="2">
        <v>41559</v>
      </c>
      <c r="B7" s="4">
        <v>149.11000000000001</v>
      </c>
      <c r="C7" s="4"/>
      <c r="D7" s="4"/>
      <c r="E7" s="4"/>
      <c r="F7" s="4">
        <v>176.8</v>
      </c>
      <c r="G7">
        <f t="shared" si="0"/>
        <v>5.7331714555512127E-3</v>
      </c>
      <c r="J7" s="4"/>
    </row>
    <row r="8" spans="1:12">
      <c r="A8" s="2">
        <v>41560</v>
      </c>
      <c r="B8" s="4">
        <v>152.72</v>
      </c>
      <c r="C8" s="4"/>
      <c r="D8" s="4"/>
      <c r="E8" s="4"/>
      <c r="F8" s="4">
        <v>532.89</v>
      </c>
      <c r="G8">
        <f t="shared" si="0"/>
        <v>2.4210314532895075E-2</v>
      </c>
      <c r="J8" s="4"/>
    </row>
    <row r="9" spans="1:12">
      <c r="A9" s="2">
        <v>41561</v>
      </c>
      <c r="B9" s="4">
        <v>159.96</v>
      </c>
      <c r="C9" s="4"/>
      <c r="D9" s="4"/>
      <c r="E9" s="4"/>
      <c r="F9" s="4">
        <v>409.52</v>
      </c>
      <c r="G9">
        <f t="shared" si="0"/>
        <v>4.7407019381875387E-2</v>
      </c>
      <c r="J9" s="4"/>
    </row>
    <row r="10" spans="1:12">
      <c r="A10" s="2">
        <v>41562</v>
      </c>
      <c r="B10" s="4">
        <v>154.91999999999999</v>
      </c>
      <c r="C10" s="4"/>
      <c r="D10" s="4"/>
      <c r="E10" s="4"/>
      <c r="F10" s="4">
        <v>880.64</v>
      </c>
      <c r="G10">
        <f t="shared" si="0"/>
        <v>-3.1507876969242433E-2</v>
      </c>
      <c r="J10" s="4"/>
    </row>
    <row r="11" spans="1:12">
      <c r="A11" s="2">
        <v>41563</v>
      </c>
      <c r="B11" s="4">
        <v>163.47</v>
      </c>
      <c r="C11" s="4"/>
      <c r="D11" s="4"/>
      <c r="E11" s="4"/>
      <c r="F11" s="4">
        <v>441.64</v>
      </c>
      <c r="G11">
        <f t="shared" si="0"/>
        <v>5.5189775367931911E-2</v>
      </c>
      <c r="J11" s="4"/>
    </row>
    <row r="12" spans="1:12">
      <c r="A12" s="2">
        <v>41564</v>
      </c>
      <c r="B12" s="4">
        <v>167.22</v>
      </c>
      <c r="C12" s="4"/>
      <c r="D12" s="4"/>
      <c r="E12" s="4"/>
      <c r="F12" s="4">
        <v>425.11</v>
      </c>
      <c r="G12">
        <f t="shared" si="0"/>
        <v>2.2939988988805286E-2</v>
      </c>
      <c r="J12" s="4"/>
    </row>
    <row r="13" spans="1:12">
      <c r="A13" s="2">
        <v>41565</v>
      </c>
      <c r="B13" s="4">
        <v>183.05</v>
      </c>
      <c r="C13" s="4"/>
      <c r="D13" s="4"/>
      <c r="E13" s="4"/>
      <c r="F13" s="4">
        <v>797.07</v>
      </c>
      <c r="G13">
        <f t="shared" si="0"/>
        <v>9.4665709843320248E-2</v>
      </c>
      <c r="J13" s="4"/>
    </row>
    <row r="14" spans="1:12">
      <c r="A14" s="2">
        <v>41566</v>
      </c>
      <c r="B14" s="4">
        <v>191.67</v>
      </c>
      <c r="C14" s="4"/>
      <c r="D14" s="4"/>
      <c r="E14" s="4"/>
      <c r="F14" s="4">
        <v>158.06</v>
      </c>
      <c r="G14">
        <f t="shared" si="0"/>
        <v>4.7090958754438542E-2</v>
      </c>
      <c r="J14" s="4"/>
    </row>
    <row r="15" spans="1:12">
      <c r="A15" s="2">
        <v>41567</v>
      </c>
      <c r="B15" s="4">
        <v>192.5</v>
      </c>
      <c r="C15" s="4"/>
      <c r="D15" s="4"/>
      <c r="E15" s="4"/>
      <c r="F15" s="4">
        <v>446.01</v>
      </c>
      <c r="G15">
        <f t="shared" si="0"/>
        <v>4.3303594720092483E-3</v>
      </c>
      <c r="J15" s="4"/>
    </row>
    <row r="16" spans="1:12">
      <c r="A16" s="2">
        <v>41568</v>
      </c>
      <c r="B16" s="4">
        <v>208.74</v>
      </c>
      <c r="C16" s="4"/>
      <c r="D16" s="4"/>
      <c r="E16" s="4"/>
      <c r="F16" s="4">
        <v>626.96</v>
      </c>
      <c r="G16">
        <f t="shared" si="0"/>
        <v>8.4363636363636405E-2</v>
      </c>
      <c r="J16" s="4"/>
    </row>
    <row r="17" spans="1:10">
      <c r="A17" s="2">
        <v>41569</v>
      </c>
      <c r="B17" s="4">
        <v>223.21</v>
      </c>
      <c r="C17" s="4"/>
      <c r="D17" s="4"/>
      <c r="E17" s="4"/>
      <c r="F17" s="4">
        <v>631.34</v>
      </c>
      <c r="G17">
        <f t="shared" si="0"/>
        <v>6.9320686020887215E-2</v>
      </c>
      <c r="J17" s="4"/>
    </row>
    <row r="18" spans="1:10">
      <c r="A18" s="2">
        <v>41570</v>
      </c>
      <c r="B18" s="4">
        <v>212.23</v>
      </c>
      <c r="C18" s="4"/>
      <c r="D18" s="4"/>
      <c r="E18" s="4"/>
      <c r="F18" s="4">
        <v>2115.13</v>
      </c>
      <c r="G18">
        <f t="shared" si="0"/>
        <v>-4.9191344473813979E-2</v>
      </c>
      <c r="J18" s="4"/>
    </row>
    <row r="19" spans="1:10">
      <c r="A19" s="2">
        <v>41571</v>
      </c>
      <c r="B19" s="4">
        <v>194.91</v>
      </c>
      <c r="C19" s="4"/>
      <c r="D19" s="4"/>
      <c r="E19" s="4"/>
      <c r="F19" s="4">
        <v>728.06</v>
      </c>
      <c r="G19">
        <f t="shared" si="0"/>
        <v>-8.1609574518211353E-2</v>
      </c>
      <c r="J19" s="4"/>
    </row>
    <row r="20" spans="1:10">
      <c r="A20" s="2">
        <v>41572</v>
      </c>
      <c r="B20" s="4">
        <v>208.29</v>
      </c>
      <c r="C20" s="4"/>
      <c r="D20" s="4"/>
      <c r="E20" s="4"/>
      <c r="F20" s="4">
        <v>135.16</v>
      </c>
      <c r="G20">
        <f t="shared" si="0"/>
        <v>6.8647067877481899E-2</v>
      </c>
      <c r="J20" s="4"/>
    </row>
    <row r="21" spans="1:10">
      <c r="A21" s="2">
        <v>41573</v>
      </c>
      <c r="B21" s="4">
        <v>211.89</v>
      </c>
      <c r="C21" s="4"/>
      <c r="D21" s="4"/>
      <c r="E21" s="4"/>
      <c r="F21" s="4">
        <v>132.24</v>
      </c>
      <c r="G21">
        <f t="shared" si="0"/>
        <v>1.7283594987757427E-2</v>
      </c>
      <c r="J21" s="4"/>
    </row>
    <row r="22" spans="1:10">
      <c r="A22" s="2">
        <v>41575</v>
      </c>
      <c r="B22" s="4">
        <v>217.42</v>
      </c>
      <c r="C22" s="4"/>
      <c r="D22" s="4"/>
      <c r="E22" s="4"/>
      <c r="F22" s="4">
        <v>234.46</v>
      </c>
      <c r="G22">
        <f t="shared" si="0"/>
        <v>2.6098447307565255E-2</v>
      </c>
      <c r="J22" s="4"/>
    </row>
    <row r="23" spans="1:10">
      <c r="A23" s="2">
        <v>41576</v>
      </c>
      <c r="B23" s="4">
        <v>220.75</v>
      </c>
      <c r="C23" s="4"/>
      <c r="D23" s="4"/>
      <c r="E23" s="4"/>
      <c r="F23" s="4">
        <v>356.12</v>
      </c>
      <c r="G23">
        <f t="shared" si="0"/>
        <v>1.5315978290865664E-2</v>
      </c>
      <c r="J23" s="4"/>
    </row>
    <row r="24" spans="1:10">
      <c r="A24" s="2">
        <v>41577</v>
      </c>
      <c r="B24" s="4">
        <v>227.3</v>
      </c>
      <c r="C24" s="4"/>
      <c r="D24" s="4"/>
      <c r="E24" s="4"/>
      <c r="F24" s="4">
        <v>187.93</v>
      </c>
      <c r="G24">
        <f t="shared" si="0"/>
        <v>2.9671574178935498E-2</v>
      </c>
    </row>
    <row r="25" spans="1:10">
      <c r="A25" s="2">
        <v>41578</v>
      </c>
      <c r="B25" s="4">
        <v>217.24</v>
      </c>
      <c r="C25" s="4"/>
      <c r="D25" s="4"/>
      <c r="E25" s="4"/>
      <c r="F25" s="4">
        <v>204.02</v>
      </c>
      <c r="G25">
        <f t="shared" si="0"/>
        <v>-4.4258688957325126E-2</v>
      </c>
    </row>
    <row r="26" spans="1:10">
      <c r="A26" s="2">
        <v>41579</v>
      </c>
      <c r="B26" s="4">
        <v>226.56</v>
      </c>
      <c r="C26" s="4"/>
      <c r="D26" s="4"/>
      <c r="E26" s="4"/>
      <c r="F26" s="4">
        <v>80.31</v>
      </c>
      <c r="G26">
        <f t="shared" si="0"/>
        <v>4.2901859694347233E-2</v>
      </c>
    </row>
    <row r="27" spans="1:10">
      <c r="A27" s="2">
        <v>41580</v>
      </c>
      <c r="B27" s="4">
        <v>221.32</v>
      </c>
      <c r="C27" s="4"/>
      <c r="D27" s="4"/>
      <c r="E27" s="4"/>
      <c r="F27" s="4">
        <v>99.93</v>
      </c>
      <c r="G27">
        <f t="shared" si="0"/>
        <v>-2.3128531073446368E-2</v>
      </c>
    </row>
    <row r="28" spans="1:10">
      <c r="A28" s="2">
        <v>41581</v>
      </c>
      <c r="B28" s="4">
        <v>233.02</v>
      </c>
      <c r="C28" s="4"/>
      <c r="D28" s="4"/>
      <c r="E28" s="4"/>
      <c r="F28" s="4">
        <v>456.52</v>
      </c>
      <c r="G28">
        <f t="shared" si="0"/>
        <v>5.2864630399421728E-2</v>
      </c>
    </row>
    <row r="29" spans="1:10">
      <c r="A29" s="2">
        <v>41582</v>
      </c>
      <c r="B29" s="4">
        <v>244.37</v>
      </c>
      <c r="C29" s="4"/>
      <c r="D29" s="4"/>
      <c r="E29" s="4"/>
      <c r="F29" s="4">
        <v>619.23</v>
      </c>
      <c r="G29">
        <f t="shared" si="0"/>
        <v>4.8708265384945472E-2</v>
      </c>
    </row>
    <row r="30" spans="1:10">
      <c r="A30" s="2">
        <v>41583</v>
      </c>
      <c r="B30" s="4">
        <v>275.63</v>
      </c>
      <c r="C30" s="4"/>
      <c r="D30" s="4"/>
      <c r="E30" s="4"/>
      <c r="F30" s="4">
        <v>1643.64</v>
      </c>
      <c r="G30">
        <f t="shared" si="0"/>
        <v>0.12792077587265208</v>
      </c>
    </row>
    <row r="31" spans="1:10">
      <c r="A31" s="2">
        <v>41584</v>
      </c>
      <c r="B31" s="4">
        <v>307.58</v>
      </c>
      <c r="C31" s="4"/>
      <c r="D31" s="4"/>
      <c r="E31" s="4"/>
      <c r="F31" s="4">
        <v>1030.76</v>
      </c>
      <c r="G31">
        <f t="shared" si="0"/>
        <v>0.115916264557559</v>
      </c>
    </row>
    <row r="32" spans="1:10">
      <c r="A32" s="2">
        <v>41585</v>
      </c>
      <c r="B32" s="4">
        <v>338.23</v>
      </c>
      <c r="C32" s="4"/>
      <c r="D32" s="4"/>
      <c r="E32" s="4"/>
      <c r="F32" s="4">
        <v>1305.05</v>
      </c>
      <c r="G32">
        <f t="shared" si="0"/>
        <v>9.9648871838221062E-2</v>
      </c>
    </row>
    <row r="33" spans="1:7">
      <c r="A33" s="2">
        <v>41586</v>
      </c>
      <c r="B33" s="4">
        <v>383.25</v>
      </c>
      <c r="C33" s="4"/>
      <c r="D33" s="4"/>
      <c r="E33" s="4"/>
      <c r="F33" s="4">
        <v>1068.52</v>
      </c>
      <c r="G33">
        <f t="shared" si="0"/>
        <v>0.13310469207344108</v>
      </c>
    </row>
    <row r="34" spans="1:7">
      <c r="A34" s="2">
        <v>41587</v>
      </c>
      <c r="B34" s="4">
        <v>368.8</v>
      </c>
      <c r="C34" s="4"/>
      <c r="D34" s="4"/>
      <c r="E34" s="4"/>
      <c r="F34" s="4">
        <v>1504.57</v>
      </c>
      <c r="G34">
        <f t="shared" si="0"/>
        <v>-3.770384866275274E-2</v>
      </c>
    </row>
    <row r="35" spans="1:7">
      <c r="A35" s="2">
        <v>41588</v>
      </c>
      <c r="B35" s="4">
        <v>368.58</v>
      </c>
      <c r="C35" s="4"/>
      <c r="D35" s="4"/>
      <c r="E35" s="4"/>
      <c r="F35" s="4">
        <v>574.95000000000005</v>
      </c>
      <c r="G35">
        <f t="shared" si="0"/>
        <v>-5.9652928416493295E-4</v>
      </c>
    </row>
    <row r="36" spans="1:7">
      <c r="A36" s="2">
        <v>41589</v>
      </c>
      <c r="B36" s="4">
        <v>386.16</v>
      </c>
      <c r="C36" s="4"/>
      <c r="D36" s="4"/>
      <c r="E36" s="4"/>
      <c r="F36" s="4">
        <v>503.97</v>
      </c>
      <c r="G36">
        <f t="shared" si="0"/>
        <v>4.7696565196158343E-2</v>
      </c>
    </row>
    <row r="37" spans="1:7">
      <c r="A37" s="2">
        <v>41590</v>
      </c>
      <c r="B37" s="4">
        <v>405.94</v>
      </c>
      <c r="C37" s="4"/>
      <c r="D37" s="4"/>
      <c r="E37" s="4"/>
      <c r="F37" s="4">
        <v>537.98</v>
      </c>
      <c r="G37">
        <f t="shared" si="0"/>
        <v>5.122229127822657E-2</v>
      </c>
    </row>
    <row r="38" spans="1:7">
      <c r="A38" s="2">
        <v>41591</v>
      </c>
      <c r="B38" s="4">
        <v>454.73</v>
      </c>
      <c r="C38" s="4"/>
      <c r="D38" s="4"/>
      <c r="E38" s="4"/>
      <c r="F38" s="4">
        <v>757.37</v>
      </c>
      <c r="G38">
        <f t="shared" si="0"/>
        <v>0.12019017588806233</v>
      </c>
    </row>
    <row r="39" spans="1:7">
      <c r="A39" s="2">
        <v>41592</v>
      </c>
      <c r="B39" s="4">
        <v>470.38</v>
      </c>
      <c r="C39" s="4"/>
      <c r="D39" s="4"/>
      <c r="E39" s="4"/>
      <c r="F39" s="4">
        <v>283.95</v>
      </c>
      <c r="G39">
        <f t="shared" si="0"/>
        <v>3.4416027093000193E-2</v>
      </c>
    </row>
    <row r="40" spans="1:7">
      <c r="A40" s="2">
        <v>41593</v>
      </c>
      <c r="B40" s="4">
        <v>475.29</v>
      </c>
      <c r="C40" s="4"/>
      <c r="D40" s="4"/>
      <c r="E40" s="4"/>
      <c r="F40" s="4">
        <v>357.06</v>
      </c>
      <c r="G40">
        <f t="shared" si="0"/>
        <v>1.0438368978272938E-2</v>
      </c>
    </row>
    <row r="41" spans="1:7">
      <c r="A41" s="2">
        <v>41594</v>
      </c>
      <c r="B41" s="4">
        <v>522.12</v>
      </c>
      <c r="C41" s="4"/>
      <c r="D41" s="4"/>
      <c r="E41" s="4"/>
      <c r="F41" s="4">
        <v>306.31</v>
      </c>
      <c r="G41">
        <f t="shared" si="0"/>
        <v>9.8529318942119512E-2</v>
      </c>
    </row>
    <row r="42" spans="1:7">
      <c r="A42" s="2">
        <v>41595</v>
      </c>
      <c r="B42" s="4">
        <v>615.29</v>
      </c>
      <c r="C42" s="4"/>
      <c r="D42" s="4"/>
      <c r="E42" s="4"/>
      <c r="F42" s="4">
        <v>1157.42</v>
      </c>
      <c r="G42">
        <f t="shared" si="0"/>
        <v>0.17844556806864315</v>
      </c>
    </row>
    <row r="43" spans="1:7">
      <c r="A43" s="2">
        <v>41596</v>
      </c>
      <c r="B43" s="4">
        <v>783.96</v>
      </c>
      <c r="C43" s="4"/>
      <c r="D43" s="4"/>
      <c r="E43" s="4"/>
      <c r="F43" s="4">
        <v>1577.01</v>
      </c>
      <c r="G43">
        <f t="shared" si="0"/>
        <v>0.27413089762551007</v>
      </c>
    </row>
    <row r="44" spans="1:7">
      <c r="A44" s="2">
        <v>41597</v>
      </c>
      <c r="B44" s="4">
        <v>565.5</v>
      </c>
      <c r="C44" s="4"/>
      <c r="D44" s="4"/>
      <c r="E44" s="4"/>
      <c r="F44" s="4">
        <v>1965.58</v>
      </c>
      <c r="G44">
        <f t="shared" si="0"/>
        <v>-0.27866217664166543</v>
      </c>
    </row>
    <row r="45" spans="1:7">
      <c r="A45" s="2">
        <v>41598</v>
      </c>
      <c r="B45" s="4">
        <v>722.44</v>
      </c>
      <c r="C45" s="4"/>
      <c r="D45" s="4"/>
      <c r="E45" s="4"/>
      <c r="F45" s="4">
        <v>1101.48</v>
      </c>
      <c r="G45">
        <f t="shared" si="0"/>
        <v>0.27752431476569417</v>
      </c>
    </row>
    <row r="46" spans="1:7">
      <c r="A46" s="2">
        <v>41599</v>
      </c>
      <c r="B46" s="4">
        <v>794.7</v>
      </c>
      <c r="C46" s="4"/>
      <c r="D46" s="4"/>
      <c r="E46" s="4"/>
      <c r="F46" s="4">
        <v>559.04999999999995</v>
      </c>
      <c r="G46">
        <f t="shared" si="0"/>
        <v>0.10002214716793088</v>
      </c>
    </row>
    <row r="47" spans="1:7">
      <c r="A47" s="2">
        <v>41600</v>
      </c>
      <c r="B47" s="4">
        <v>931.94</v>
      </c>
      <c r="C47" s="4"/>
      <c r="D47" s="4"/>
      <c r="E47" s="4"/>
      <c r="F47" s="4">
        <v>691.58</v>
      </c>
      <c r="G47">
        <f t="shared" si="0"/>
        <v>0.17269409840191266</v>
      </c>
    </row>
    <row r="48" spans="1:7">
      <c r="A48" s="2">
        <v>41601</v>
      </c>
      <c r="B48" s="4">
        <v>864.74</v>
      </c>
      <c r="C48" s="4"/>
      <c r="D48" s="4"/>
      <c r="E48" s="4"/>
      <c r="F48" s="4">
        <v>376.79</v>
      </c>
      <c r="G48">
        <f t="shared" si="0"/>
        <v>-7.2107646415005305E-2</v>
      </c>
    </row>
    <row r="49" spans="1:7">
      <c r="A49" s="2">
        <v>41602</v>
      </c>
      <c r="B49" s="4">
        <v>883.42</v>
      </c>
      <c r="C49" s="4"/>
      <c r="D49" s="4"/>
      <c r="E49" s="4"/>
      <c r="F49" s="4">
        <v>281.58999999999997</v>
      </c>
      <c r="G49">
        <f t="shared" si="0"/>
        <v>2.1601868769803582E-2</v>
      </c>
    </row>
    <row r="50" spans="1:7">
      <c r="A50" s="2">
        <v>41603</v>
      </c>
      <c r="B50" s="4">
        <v>941.37</v>
      </c>
      <c r="C50" s="4"/>
      <c r="D50" s="4"/>
      <c r="E50" s="4"/>
      <c r="F50" s="4">
        <v>390.86</v>
      </c>
      <c r="G50">
        <f t="shared" si="0"/>
        <v>6.5597337619705293E-2</v>
      </c>
    </row>
    <row r="51" spans="1:7">
      <c r="A51" s="2">
        <v>41604</v>
      </c>
      <c r="B51" s="4">
        <v>1058.75</v>
      </c>
      <c r="C51" s="4"/>
      <c r="D51" s="4"/>
      <c r="E51" s="4"/>
      <c r="F51" s="4">
        <v>751.2</v>
      </c>
      <c r="G51">
        <f t="shared" si="0"/>
        <v>0.12469061049321732</v>
      </c>
    </row>
    <row r="52" spans="1:7">
      <c r="A52" s="2">
        <v>41605</v>
      </c>
      <c r="B52" s="4">
        <v>1147.3900000000001</v>
      </c>
      <c r="C52" s="4"/>
      <c r="D52" s="4"/>
      <c r="E52" s="4"/>
      <c r="F52" s="4">
        <v>422.47</v>
      </c>
      <c r="G52">
        <f t="shared" si="0"/>
        <v>8.3721369539551449E-2</v>
      </c>
    </row>
    <row r="53" spans="1:7">
      <c r="A53" s="2">
        <v>41606</v>
      </c>
      <c r="B53" s="4">
        <v>1283.17</v>
      </c>
      <c r="C53" s="4"/>
      <c r="D53" s="4"/>
      <c r="E53" s="4"/>
      <c r="F53" s="4">
        <v>787.75</v>
      </c>
      <c r="G53">
        <f t="shared" si="0"/>
        <v>0.11833814134688289</v>
      </c>
    </row>
    <row r="54" spans="1:7">
      <c r="A54" s="2">
        <v>41607</v>
      </c>
      <c r="B54" s="4">
        <v>1337.12</v>
      </c>
      <c r="C54" s="4"/>
      <c r="D54" s="4"/>
      <c r="E54" s="4"/>
      <c r="F54" s="4">
        <v>319.82</v>
      </c>
      <c r="G54">
        <f t="shared" si="0"/>
        <v>4.2044312133232398E-2</v>
      </c>
    </row>
    <row r="55" spans="1:7">
      <c r="A55" s="2">
        <v>41608</v>
      </c>
      <c r="B55" s="4">
        <v>1266.21</v>
      </c>
      <c r="C55" s="4"/>
      <c r="D55" s="4"/>
      <c r="E55" s="4"/>
      <c r="F55" s="4">
        <v>356</v>
      </c>
      <c r="G55">
        <f t="shared" si="0"/>
        <v>-5.3031889434007315E-2</v>
      </c>
    </row>
    <row r="56" spans="1:7">
      <c r="A56" s="2">
        <v>41609</v>
      </c>
      <c r="B56" s="4">
        <v>1204.42</v>
      </c>
      <c r="C56" s="4"/>
      <c r="D56" s="4"/>
      <c r="E56" s="4"/>
      <c r="F56" s="4">
        <v>1197.58</v>
      </c>
      <c r="G56">
        <f t="shared" si="0"/>
        <v>-4.8799172333183247E-2</v>
      </c>
    </row>
    <row r="57" spans="1:7">
      <c r="A57" s="2">
        <v>41610</v>
      </c>
      <c r="B57" s="4">
        <v>1162.6300000000001</v>
      </c>
      <c r="C57" s="4"/>
      <c r="D57" s="4"/>
      <c r="E57" s="4"/>
      <c r="F57" s="4">
        <v>351.91</v>
      </c>
      <c r="G57">
        <f t="shared" si="0"/>
        <v>-3.4697198651633121E-2</v>
      </c>
    </row>
    <row r="58" spans="1:7">
      <c r="A58" s="2">
        <v>41611</v>
      </c>
      <c r="B58" s="4">
        <v>1238.1099999999999</v>
      </c>
      <c r="C58" s="4"/>
      <c r="D58" s="4"/>
      <c r="E58" s="4"/>
      <c r="F58" s="4">
        <v>220.83</v>
      </c>
      <c r="G58">
        <f t="shared" si="0"/>
        <v>6.4921772188916316E-2</v>
      </c>
    </row>
    <row r="59" spans="1:7">
      <c r="A59" s="2">
        <v>41612</v>
      </c>
      <c r="B59" s="4">
        <v>1242.97</v>
      </c>
      <c r="C59" s="4"/>
      <c r="D59" s="4"/>
      <c r="E59" s="4"/>
      <c r="F59" s="4">
        <v>509.5</v>
      </c>
      <c r="G59">
        <f t="shared" si="0"/>
        <v>3.9253378132800215E-3</v>
      </c>
    </row>
    <row r="60" spans="1:7">
      <c r="A60" s="2">
        <v>41613</v>
      </c>
      <c r="B60" s="4">
        <v>1208.53</v>
      </c>
      <c r="C60" s="4"/>
      <c r="D60" s="4"/>
      <c r="E60" s="4"/>
      <c r="F60" s="4">
        <v>1018.49</v>
      </c>
      <c r="G60">
        <f t="shared" si="0"/>
        <v>-2.7707828829336228E-2</v>
      </c>
    </row>
    <row r="61" spans="1:7">
      <c r="A61" s="2">
        <v>41614</v>
      </c>
      <c r="B61" s="4">
        <v>722.19</v>
      </c>
      <c r="C61" s="4"/>
      <c r="D61" s="4"/>
      <c r="E61" s="4"/>
      <c r="F61" s="4">
        <v>1861.51</v>
      </c>
      <c r="G61">
        <f t="shared" si="0"/>
        <v>-0.40242277808577359</v>
      </c>
    </row>
    <row r="62" spans="1:7">
      <c r="A62" s="2">
        <v>41615</v>
      </c>
      <c r="B62" s="4">
        <v>852.31</v>
      </c>
      <c r="C62" s="4"/>
      <c r="D62" s="4"/>
      <c r="E62" s="4"/>
      <c r="F62" s="4">
        <v>456.09</v>
      </c>
      <c r="G62">
        <f t="shared" si="0"/>
        <v>0.1801741923870448</v>
      </c>
    </row>
    <row r="63" spans="1:7">
      <c r="A63" s="2">
        <v>41616</v>
      </c>
      <c r="B63" s="4">
        <v>1023.58</v>
      </c>
      <c r="C63" s="4"/>
      <c r="D63" s="4"/>
      <c r="E63" s="4"/>
      <c r="F63" s="4">
        <v>334.07</v>
      </c>
      <c r="G63">
        <f t="shared" si="0"/>
        <v>0.20094801187361419</v>
      </c>
    </row>
    <row r="64" spans="1:7">
      <c r="A64" s="2">
        <v>41617</v>
      </c>
      <c r="B64" s="4">
        <v>1038.81</v>
      </c>
      <c r="C64" s="4"/>
      <c r="D64" s="4"/>
      <c r="E64" s="4"/>
      <c r="F64" s="4">
        <v>233.93</v>
      </c>
      <c r="G64">
        <f t="shared" si="0"/>
        <v>1.4879149651224041E-2</v>
      </c>
    </row>
    <row r="65" spans="1:7">
      <c r="A65" s="2">
        <v>41618</v>
      </c>
      <c r="B65" s="4">
        <v>1091.19</v>
      </c>
      <c r="C65" s="4"/>
      <c r="D65" s="4"/>
      <c r="E65" s="4"/>
      <c r="F65" s="4">
        <v>403.31</v>
      </c>
      <c r="G65">
        <f t="shared" si="0"/>
        <v>5.042308025529222E-2</v>
      </c>
    </row>
    <row r="66" spans="1:7">
      <c r="A66" s="2">
        <v>41619</v>
      </c>
      <c r="B66" s="4">
        <v>1012.62</v>
      </c>
      <c r="C66" s="4"/>
      <c r="D66" s="4"/>
      <c r="E66" s="4"/>
      <c r="F66" s="4">
        <v>331.41</v>
      </c>
      <c r="G66">
        <f t="shared" si="0"/>
        <v>-7.2003958980562541E-2</v>
      </c>
    </row>
    <row r="67" spans="1:7">
      <c r="A67" s="2">
        <v>41620</v>
      </c>
      <c r="B67" s="4">
        <v>1030.8800000000001</v>
      </c>
      <c r="C67" s="4"/>
      <c r="D67" s="4"/>
      <c r="E67" s="4"/>
      <c r="F67" s="4">
        <v>217.28</v>
      </c>
      <c r="G67">
        <f t="shared" si="0"/>
        <v>1.8032430724259942E-2</v>
      </c>
    </row>
    <row r="68" spans="1:7">
      <c r="A68" s="2">
        <v>41621</v>
      </c>
      <c r="B68" s="4">
        <v>1051.21</v>
      </c>
      <c r="C68" s="4"/>
      <c r="D68" s="4"/>
      <c r="E68" s="4"/>
      <c r="F68" s="4">
        <v>51.04</v>
      </c>
      <c r="G68">
        <f t="shared" si="0"/>
        <v>1.9721015055098483E-2</v>
      </c>
    </row>
    <row r="69" spans="1:7">
      <c r="A69" s="2">
        <v>41622</v>
      </c>
      <c r="B69" s="4">
        <v>990.38</v>
      </c>
      <c r="C69" s="4"/>
      <c r="D69" s="4"/>
      <c r="E69" s="4"/>
      <c r="F69" s="4">
        <v>188.29</v>
      </c>
      <c r="G69">
        <f t="shared" si="0"/>
        <v>-5.7866648909352114E-2</v>
      </c>
    </row>
    <row r="70" spans="1:7">
      <c r="A70" s="2">
        <v>41623</v>
      </c>
      <c r="B70" s="4">
        <v>1000.22</v>
      </c>
      <c r="C70" s="4"/>
      <c r="D70" s="4"/>
      <c r="E70" s="4"/>
      <c r="F70" s="4">
        <v>134.32</v>
      </c>
      <c r="G70">
        <f t="shared" ref="G70:G133" si="1">(B70-B69)/B69</f>
        <v>9.9355802823159114E-3</v>
      </c>
    </row>
    <row r="71" spans="1:7">
      <c r="A71" s="2">
        <v>41624</v>
      </c>
      <c r="B71" s="4">
        <v>842.35</v>
      </c>
      <c r="C71" s="4"/>
      <c r="D71" s="4"/>
      <c r="E71" s="4"/>
      <c r="F71" s="4">
        <v>962.5</v>
      </c>
      <c r="G71">
        <f t="shared" si="1"/>
        <v>-0.15783527623922736</v>
      </c>
    </row>
    <row r="72" spans="1:7">
      <c r="A72" s="2">
        <v>41625</v>
      </c>
      <c r="B72" s="4">
        <v>617.79</v>
      </c>
      <c r="C72" s="4"/>
      <c r="D72" s="4"/>
      <c r="E72" s="4"/>
      <c r="F72" s="4">
        <v>778.11</v>
      </c>
      <c r="G72">
        <f t="shared" si="1"/>
        <v>-0.26658752300112787</v>
      </c>
    </row>
    <row r="73" spans="1:7">
      <c r="A73" s="2">
        <v>41626</v>
      </c>
      <c r="B73" s="4">
        <v>702.31</v>
      </c>
      <c r="C73" s="4"/>
      <c r="D73" s="4"/>
      <c r="E73" s="4"/>
      <c r="F73" s="4">
        <v>1481.36</v>
      </c>
      <c r="G73">
        <f t="shared" si="1"/>
        <v>0.13681024296281907</v>
      </c>
    </row>
    <row r="74" spans="1:7">
      <c r="A74" s="2">
        <v>41627</v>
      </c>
      <c r="B74" s="4">
        <v>808.29</v>
      </c>
      <c r="C74" s="4"/>
      <c r="D74" s="4"/>
      <c r="E74" s="4"/>
      <c r="F74" s="4">
        <v>412.98</v>
      </c>
      <c r="G74">
        <f t="shared" si="1"/>
        <v>0.15090202332303401</v>
      </c>
    </row>
    <row r="75" spans="1:7">
      <c r="A75" s="2">
        <v>41628</v>
      </c>
      <c r="B75" s="4">
        <v>746.9</v>
      </c>
      <c r="C75" s="4"/>
      <c r="D75" s="4"/>
      <c r="E75" s="4"/>
      <c r="F75" s="4">
        <v>187.32</v>
      </c>
      <c r="G75">
        <f t="shared" si="1"/>
        <v>-7.5950463323807033E-2</v>
      </c>
    </row>
    <row r="76" spans="1:7">
      <c r="A76" s="2">
        <v>41629</v>
      </c>
      <c r="B76" s="4">
        <v>766.16</v>
      </c>
      <c r="C76" s="4"/>
      <c r="D76" s="4"/>
      <c r="E76" s="4"/>
      <c r="F76" s="4">
        <v>231.03</v>
      </c>
      <c r="G76">
        <f t="shared" si="1"/>
        <v>2.5786584549471137E-2</v>
      </c>
    </row>
    <row r="77" spans="1:7">
      <c r="A77" s="2">
        <v>41630</v>
      </c>
      <c r="B77" s="4">
        <v>736.9</v>
      </c>
      <c r="C77" s="4"/>
      <c r="D77" s="4"/>
      <c r="E77" s="4"/>
      <c r="F77" s="4">
        <v>156.81</v>
      </c>
      <c r="G77">
        <f t="shared" si="1"/>
        <v>-3.8190456301555799E-2</v>
      </c>
    </row>
    <row r="78" spans="1:7">
      <c r="A78" s="2">
        <v>41631</v>
      </c>
      <c r="B78" s="4">
        <v>738.39</v>
      </c>
      <c r="C78" s="4"/>
      <c r="D78" s="4"/>
      <c r="E78" s="4"/>
      <c r="F78" s="4">
        <v>163.74</v>
      </c>
      <c r="G78">
        <f t="shared" si="1"/>
        <v>2.0219839869724645E-3</v>
      </c>
    </row>
    <row r="79" spans="1:7">
      <c r="A79" s="2">
        <v>41632</v>
      </c>
      <c r="B79" s="4">
        <v>775.2</v>
      </c>
      <c r="C79" s="4"/>
      <c r="D79" s="4"/>
      <c r="E79" s="4"/>
      <c r="F79" s="4">
        <v>101.6</v>
      </c>
      <c r="G79">
        <f t="shared" si="1"/>
        <v>4.9851704383862265E-2</v>
      </c>
    </row>
    <row r="80" spans="1:7">
      <c r="A80" s="2">
        <v>41633</v>
      </c>
      <c r="B80" s="4">
        <v>809.45</v>
      </c>
      <c r="C80" s="4"/>
      <c r="D80" s="4"/>
      <c r="E80" s="4"/>
      <c r="F80" s="4">
        <v>85.42</v>
      </c>
      <c r="G80">
        <f t="shared" si="1"/>
        <v>4.4182146542827656E-2</v>
      </c>
    </row>
    <row r="81" spans="1:7">
      <c r="A81" s="2">
        <v>41634</v>
      </c>
      <c r="B81" s="4">
        <v>880.21</v>
      </c>
      <c r="C81" s="4"/>
      <c r="D81" s="4"/>
      <c r="E81" s="4"/>
      <c r="F81" s="4">
        <v>279.83</v>
      </c>
      <c r="G81">
        <f t="shared" si="1"/>
        <v>8.7417382173080468E-2</v>
      </c>
    </row>
    <row r="82" spans="1:7">
      <c r="A82" s="2">
        <v>41635</v>
      </c>
      <c r="B82" s="4">
        <v>866.5</v>
      </c>
      <c r="C82" s="4"/>
      <c r="D82" s="4"/>
      <c r="E82" s="4"/>
      <c r="F82" s="4">
        <v>128.26</v>
      </c>
      <c r="G82">
        <f t="shared" si="1"/>
        <v>-1.5575828495472711E-2</v>
      </c>
    </row>
    <row r="83" spans="1:7">
      <c r="A83" s="2">
        <v>41636</v>
      </c>
      <c r="B83" s="4">
        <v>847.49</v>
      </c>
      <c r="C83" s="4"/>
      <c r="D83" s="4"/>
      <c r="E83" s="4"/>
      <c r="F83" s="4">
        <v>128.22999999999999</v>
      </c>
      <c r="G83">
        <f t="shared" si="1"/>
        <v>-2.1938834391229071E-2</v>
      </c>
    </row>
    <row r="84" spans="1:7">
      <c r="A84" s="2">
        <v>41637</v>
      </c>
      <c r="B84" s="4">
        <v>845.58</v>
      </c>
      <c r="C84" s="4"/>
      <c r="D84" s="4"/>
      <c r="E84" s="4"/>
      <c r="F84" s="4">
        <v>71.66</v>
      </c>
      <c r="G84">
        <f t="shared" si="1"/>
        <v>-2.2537139081286717E-3</v>
      </c>
    </row>
    <row r="85" spans="1:7">
      <c r="A85" s="2">
        <v>41638</v>
      </c>
      <c r="B85" s="4">
        <v>850.04</v>
      </c>
      <c r="C85" s="4"/>
      <c r="D85" s="4"/>
      <c r="E85" s="4"/>
      <c r="F85" s="4">
        <v>44.84</v>
      </c>
      <c r="G85">
        <f t="shared" si="1"/>
        <v>5.2744861515172103E-3</v>
      </c>
    </row>
    <row r="86" spans="1:7">
      <c r="A86" s="2">
        <v>41639</v>
      </c>
      <c r="B86" s="4">
        <v>882.38</v>
      </c>
      <c r="C86" s="4"/>
      <c r="D86" s="4"/>
      <c r="E86" s="4"/>
      <c r="F86" s="4">
        <v>62.02</v>
      </c>
      <c r="G86">
        <f t="shared" si="1"/>
        <v>3.8045268457954959E-2</v>
      </c>
    </row>
    <row r="87" spans="1:7">
      <c r="A87" s="2">
        <v>41640</v>
      </c>
      <c r="B87" s="4">
        <v>890.17</v>
      </c>
      <c r="C87" s="4"/>
      <c r="D87" s="4"/>
      <c r="E87" s="4"/>
      <c r="F87" s="4">
        <v>87.16</v>
      </c>
      <c r="G87">
        <f t="shared" si="1"/>
        <v>8.8283959291914644E-3</v>
      </c>
    </row>
    <row r="88" spans="1:7">
      <c r="A88" s="2">
        <v>41641</v>
      </c>
      <c r="B88" s="4">
        <v>955.5</v>
      </c>
      <c r="C88" s="4"/>
      <c r="D88" s="4"/>
      <c r="E88" s="4"/>
      <c r="F88" s="4">
        <v>290.32</v>
      </c>
      <c r="G88">
        <f t="shared" si="1"/>
        <v>7.339047597649892E-2</v>
      </c>
    </row>
    <row r="89" spans="1:7">
      <c r="A89" s="2">
        <v>41642</v>
      </c>
      <c r="B89" s="4">
        <v>974.33</v>
      </c>
      <c r="C89" s="4"/>
      <c r="D89" s="4"/>
      <c r="E89" s="4"/>
      <c r="F89" s="4">
        <v>62.46</v>
      </c>
      <c r="G89">
        <f t="shared" si="1"/>
        <v>1.9706959706959751E-2</v>
      </c>
    </row>
    <row r="90" spans="1:7">
      <c r="A90" s="2">
        <v>41643</v>
      </c>
      <c r="B90" s="4">
        <v>1009.84</v>
      </c>
      <c r="C90" s="4"/>
      <c r="D90" s="4"/>
      <c r="E90" s="4"/>
      <c r="F90" s="4">
        <v>107.56</v>
      </c>
      <c r="G90">
        <f t="shared" si="1"/>
        <v>3.644555745999814E-2</v>
      </c>
    </row>
    <row r="91" spans="1:7">
      <c r="A91" s="2">
        <v>41644</v>
      </c>
      <c r="B91" s="4">
        <v>1119.1199999999999</v>
      </c>
      <c r="C91" s="4"/>
      <c r="D91" s="4"/>
      <c r="E91" s="4"/>
      <c r="F91" s="4">
        <v>245.87</v>
      </c>
      <c r="G91">
        <f t="shared" si="1"/>
        <v>0.10821516279806688</v>
      </c>
    </row>
    <row r="92" spans="1:7">
      <c r="A92" s="2">
        <v>41645</v>
      </c>
      <c r="B92" s="4">
        <v>1101.94</v>
      </c>
      <c r="C92" s="4"/>
      <c r="D92" s="4"/>
      <c r="E92" s="4"/>
      <c r="F92" s="4">
        <v>117.64</v>
      </c>
      <c r="G92">
        <f t="shared" si="1"/>
        <v>-1.5351347487311314E-2</v>
      </c>
    </row>
    <row r="93" spans="1:7">
      <c r="A93" s="2">
        <v>41646</v>
      </c>
      <c r="B93" s="4">
        <v>1038.77</v>
      </c>
      <c r="C93" s="4"/>
      <c r="D93" s="4"/>
      <c r="E93" s="4"/>
      <c r="F93" s="4">
        <v>520.26</v>
      </c>
      <c r="G93">
        <f t="shared" si="1"/>
        <v>-5.7326170208904362E-2</v>
      </c>
    </row>
    <row r="94" spans="1:7">
      <c r="A94" s="2">
        <v>41647</v>
      </c>
      <c r="B94" s="4">
        <v>992.07</v>
      </c>
      <c r="C94" s="4"/>
      <c r="D94" s="4"/>
      <c r="E94" s="4"/>
      <c r="F94" s="4">
        <v>90.4</v>
      </c>
      <c r="G94">
        <f t="shared" si="1"/>
        <v>-4.4957016471403613E-2</v>
      </c>
    </row>
    <row r="95" spans="1:7">
      <c r="A95" s="2">
        <v>41648</v>
      </c>
      <c r="B95" s="4">
        <v>1018.88</v>
      </c>
      <c r="C95" s="4"/>
      <c r="D95" s="4"/>
      <c r="E95" s="4"/>
      <c r="F95" s="4">
        <v>409.57</v>
      </c>
      <c r="G95">
        <f t="shared" si="1"/>
        <v>2.7024302720574097E-2</v>
      </c>
    </row>
    <row r="96" spans="1:7">
      <c r="A96" s="2">
        <v>41649</v>
      </c>
      <c r="B96" s="4">
        <v>1068.48</v>
      </c>
      <c r="C96" s="4"/>
      <c r="D96" s="4"/>
      <c r="E96" s="4"/>
      <c r="F96" s="4">
        <v>69.89</v>
      </c>
      <c r="G96">
        <f t="shared" si="1"/>
        <v>4.8680904522613089E-2</v>
      </c>
    </row>
    <row r="97" spans="1:7">
      <c r="A97" s="2">
        <v>41650</v>
      </c>
      <c r="B97" s="4">
        <v>1059.53</v>
      </c>
      <c r="C97" s="4"/>
      <c r="D97" s="4"/>
      <c r="E97" s="4"/>
      <c r="F97" s="4">
        <v>77.84</v>
      </c>
      <c r="G97">
        <f t="shared" si="1"/>
        <v>-8.3763851452531117E-3</v>
      </c>
    </row>
    <row r="98" spans="1:7">
      <c r="A98" s="2">
        <v>41651</v>
      </c>
      <c r="B98" s="4">
        <v>955.98</v>
      </c>
      <c r="C98" s="4"/>
      <c r="D98" s="4"/>
      <c r="E98" s="4"/>
      <c r="F98" s="4">
        <v>116.62</v>
      </c>
      <c r="G98">
        <f t="shared" si="1"/>
        <v>-9.7732013251158489E-2</v>
      </c>
    </row>
    <row r="99" spans="1:7">
      <c r="A99" s="2">
        <v>41652</v>
      </c>
      <c r="B99" s="4">
        <v>1033.6500000000001</v>
      </c>
      <c r="C99" s="4"/>
      <c r="D99" s="4"/>
      <c r="E99" s="4"/>
      <c r="F99" s="4">
        <v>143.36000000000001</v>
      </c>
      <c r="G99">
        <f t="shared" si="1"/>
        <v>8.1246469591414128E-2</v>
      </c>
    </row>
    <row r="100" spans="1:7">
      <c r="A100" s="2">
        <v>41653</v>
      </c>
      <c r="B100" s="4">
        <v>1008.08</v>
      </c>
      <c r="C100" s="4"/>
      <c r="D100" s="4"/>
      <c r="E100" s="4"/>
      <c r="F100" s="4">
        <v>132.86000000000001</v>
      </c>
      <c r="G100">
        <f t="shared" si="1"/>
        <v>-2.4737580418903931E-2</v>
      </c>
    </row>
    <row r="101" spans="1:7">
      <c r="A101" s="2">
        <v>41654</v>
      </c>
      <c r="B101" s="4">
        <v>999.34</v>
      </c>
      <c r="C101" s="4"/>
      <c r="D101" s="4"/>
      <c r="E101" s="4"/>
      <c r="F101" s="4">
        <v>95.5</v>
      </c>
      <c r="G101">
        <f t="shared" si="1"/>
        <v>-8.6699468296167065E-3</v>
      </c>
    </row>
    <row r="102" spans="1:7">
      <c r="A102" s="2">
        <v>41655</v>
      </c>
      <c r="B102" s="4">
        <v>985.47</v>
      </c>
      <c r="C102" s="4"/>
      <c r="D102" s="4"/>
      <c r="E102" s="4"/>
      <c r="F102" s="4">
        <v>104.72</v>
      </c>
      <c r="G102">
        <f t="shared" si="1"/>
        <v>-1.3879160245762207E-2</v>
      </c>
    </row>
    <row r="103" spans="1:7">
      <c r="A103" s="2">
        <v>41656</v>
      </c>
      <c r="B103" s="4">
        <v>1084.22</v>
      </c>
      <c r="C103" s="4"/>
      <c r="D103" s="4"/>
      <c r="E103" s="4"/>
      <c r="F103" s="4">
        <v>112.75</v>
      </c>
      <c r="G103">
        <f t="shared" si="1"/>
        <v>0.10020599307944432</v>
      </c>
    </row>
    <row r="104" spans="1:7">
      <c r="A104" s="2">
        <v>41657</v>
      </c>
      <c r="B104" s="4">
        <v>1001.36</v>
      </c>
      <c r="C104" s="4"/>
      <c r="D104" s="4"/>
      <c r="E104" s="4"/>
      <c r="F104" s="4">
        <v>30.21</v>
      </c>
      <c r="G104">
        <f t="shared" si="1"/>
        <v>-7.6423604065595549E-2</v>
      </c>
    </row>
    <row r="105" spans="1:7">
      <c r="A105" s="2">
        <v>41658</v>
      </c>
      <c r="B105" s="4">
        <v>981.98</v>
      </c>
      <c r="C105" s="4"/>
      <c r="D105" s="4"/>
      <c r="E105" s="4"/>
      <c r="F105" s="4">
        <v>44.98</v>
      </c>
      <c r="G105">
        <f t="shared" si="1"/>
        <v>-1.9353678996564667E-2</v>
      </c>
    </row>
    <row r="106" spans="1:7">
      <c r="A106" s="2">
        <v>41659</v>
      </c>
      <c r="B106" s="4">
        <v>1011.67</v>
      </c>
      <c r="C106" s="4"/>
      <c r="D106" s="4"/>
      <c r="E106" s="4"/>
      <c r="F106" s="4">
        <v>109.68</v>
      </c>
      <c r="G106">
        <f t="shared" si="1"/>
        <v>3.0234831666632662E-2</v>
      </c>
    </row>
    <row r="107" spans="1:7">
      <c r="A107" s="2">
        <v>41660</v>
      </c>
      <c r="B107" s="4">
        <v>1049.3800000000001</v>
      </c>
      <c r="C107" s="4"/>
      <c r="D107" s="4"/>
      <c r="E107" s="4"/>
      <c r="F107" s="4">
        <v>138.13</v>
      </c>
      <c r="G107">
        <f t="shared" si="1"/>
        <v>3.727500074134861E-2</v>
      </c>
    </row>
    <row r="108" spans="1:7">
      <c r="A108" s="2">
        <v>41661</v>
      </c>
      <c r="B108" s="4">
        <v>1065.32</v>
      </c>
      <c r="C108" s="4"/>
      <c r="D108" s="4"/>
      <c r="E108" s="4"/>
      <c r="F108" s="4">
        <v>98.26</v>
      </c>
      <c r="G108">
        <f t="shared" si="1"/>
        <v>1.5189921668032387E-2</v>
      </c>
    </row>
    <row r="109" spans="1:7">
      <c r="A109" s="2">
        <v>41662</v>
      </c>
      <c r="B109" s="4">
        <v>956.52</v>
      </c>
      <c r="C109" s="4"/>
      <c r="D109" s="4"/>
      <c r="E109" s="4"/>
      <c r="F109" s="4">
        <v>103.27</v>
      </c>
      <c r="G109">
        <f t="shared" si="1"/>
        <v>-0.1021289377839522</v>
      </c>
    </row>
    <row r="110" spans="1:7">
      <c r="A110" s="2">
        <v>41663</v>
      </c>
      <c r="B110" s="4">
        <v>1024.94</v>
      </c>
      <c r="C110" s="4"/>
      <c r="D110" s="4"/>
      <c r="E110" s="4"/>
      <c r="F110" s="4">
        <v>245.84</v>
      </c>
      <c r="G110">
        <f t="shared" si="1"/>
        <v>7.1530130054781996E-2</v>
      </c>
    </row>
    <row r="111" spans="1:7">
      <c r="A111" s="2">
        <v>41664</v>
      </c>
      <c r="B111" s="4">
        <v>1061.18</v>
      </c>
      <c r="C111" s="4"/>
      <c r="D111" s="4"/>
      <c r="E111" s="4"/>
      <c r="F111" s="4">
        <v>164.1</v>
      </c>
      <c r="G111">
        <f t="shared" si="1"/>
        <v>3.5358167307354582E-2</v>
      </c>
    </row>
    <row r="112" spans="1:7">
      <c r="A112" s="2">
        <v>41665</v>
      </c>
      <c r="B112" s="4">
        <v>1091.1199999999999</v>
      </c>
      <c r="C112" s="4"/>
      <c r="D112" s="4"/>
      <c r="E112" s="4"/>
      <c r="F112" s="4">
        <v>91.15</v>
      </c>
      <c r="G112">
        <f t="shared" si="1"/>
        <v>2.8213875120149102E-2</v>
      </c>
    </row>
    <row r="113" spans="1:7">
      <c r="A113" s="2">
        <v>41666</v>
      </c>
      <c r="B113" s="4">
        <v>1046.49</v>
      </c>
      <c r="C113" s="4"/>
      <c r="D113" s="4"/>
      <c r="E113" s="4"/>
      <c r="F113" s="4">
        <v>95.29</v>
      </c>
      <c r="G113">
        <f t="shared" si="1"/>
        <v>-4.0902925434415906E-2</v>
      </c>
    </row>
    <row r="114" spans="1:7">
      <c r="A114" s="2">
        <v>41667</v>
      </c>
      <c r="B114" s="4">
        <v>1043.5999999999999</v>
      </c>
      <c r="C114" s="4"/>
      <c r="D114" s="4"/>
      <c r="E114" s="4"/>
      <c r="F114" s="4">
        <v>211.35</v>
      </c>
      <c r="G114">
        <f t="shared" si="1"/>
        <v>-2.7616126288833149E-3</v>
      </c>
    </row>
    <row r="115" spans="1:7">
      <c r="A115" s="2">
        <v>41668</v>
      </c>
      <c r="B115" s="4">
        <v>1014.04</v>
      </c>
      <c r="C115" s="4"/>
      <c r="D115" s="4"/>
      <c r="E115" s="4"/>
      <c r="F115" s="4">
        <v>203.52</v>
      </c>
      <c r="G115">
        <f t="shared" si="1"/>
        <v>-2.8325028746646174E-2</v>
      </c>
    </row>
    <row r="116" spans="1:7">
      <c r="A116" s="2">
        <v>41669</v>
      </c>
      <c r="B116" s="4">
        <v>986.59</v>
      </c>
      <c r="C116" s="4"/>
      <c r="D116" s="4"/>
      <c r="E116" s="4"/>
      <c r="F116" s="4">
        <v>92.15</v>
      </c>
      <c r="G116">
        <f t="shared" si="1"/>
        <v>-2.7069938069504095E-2</v>
      </c>
    </row>
    <row r="117" spans="1:7">
      <c r="A117" s="2">
        <v>41670</v>
      </c>
      <c r="B117" s="4">
        <v>1007.98</v>
      </c>
      <c r="C117" s="4"/>
      <c r="D117" s="4"/>
      <c r="E117" s="4"/>
      <c r="F117" s="4">
        <v>48.81</v>
      </c>
      <c r="G117">
        <f t="shared" si="1"/>
        <v>2.168073870604809E-2</v>
      </c>
    </row>
    <row r="118" spans="1:7">
      <c r="A118" s="2">
        <v>41671</v>
      </c>
      <c r="B118" s="4">
        <v>1019.44</v>
      </c>
      <c r="C118" s="4"/>
      <c r="D118" s="4"/>
      <c r="E118" s="4"/>
      <c r="F118" s="4">
        <v>49.2</v>
      </c>
      <c r="G118">
        <f t="shared" si="1"/>
        <v>1.1369273199865113E-2</v>
      </c>
    </row>
    <row r="119" spans="1:7">
      <c r="A119" s="2">
        <v>41672</v>
      </c>
      <c r="B119" s="4">
        <v>1049.44</v>
      </c>
      <c r="C119" s="4"/>
      <c r="D119" s="4"/>
      <c r="E119" s="4"/>
      <c r="F119" s="4">
        <v>53.19</v>
      </c>
      <c r="G119">
        <f t="shared" si="1"/>
        <v>2.9427921211645607E-2</v>
      </c>
    </row>
    <row r="120" spans="1:7">
      <c r="A120" s="2">
        <v>41673</v>
      </c>
      <c r="B120" s="4">
        <v>985.29</v>
      </c>
      <c r="C120" s="4"/>
      <c r="D120" s="4"/>
      <c r="E120" s="4"/>
      <c r="F120" s="4">
        <v>96.76</v>
      </c>
      <c r="G120">
        <f t="shared" si="1"/>
        <v>-6.1127839609696685E-2</v>
      </c>
    </row>
    <row r="121" spans="1:7">
      <c r="A121" s="2">
        <v>41674</v>
      </c>
      <c r="B121" s="4">
        <v>994.17</v>
      </c>
      <c r="C121" s="4"/>
      <c r="D121" s="4"/>
      <c r="E121" s="4"/>
      <c r="F121" s="4">
        <v>224.79</v>
      </c>
      <c r="G121">
        <f t="shared" si="1"/>
        <v>9.0125749779252761E-3</v>
      </c>
    </row>
    <row r="122" spans="1:7">
      <c r="A122" s="2">
        <v>41675</v>
      </c>
      <c r="B122" s="4">
        <v>971.86</v>
      </c>
      <c r="C122" s="4"/>
      <c r="D122" s="4"/>
      <c r="E122" s="4"/>
      <c r="F122" s="4">
        <v>184.13</v>
      </c>
      <c r="G122">
        <f t="shared" si="1"/>
        <v>-2.2440830039128064E-2</v>
      </c>
    </row>
    <row r="123" spans="1:7">
      <c r="A123" s="2">
        <v>41676</v>
      </c>
      <c r="B123" s="4">
        <v>927.46</v>
      </c>
      <c r="C123" s="4"/>
      <c r="D123" s="4"/>
      <c r="E123" s="4"/>
      <c r="F123" s="4">
        <v>579.29999999999995</v>
      </c>
      <c r="G123">
        <f t="shared" si="1"/>
        <v>-4.5685592575062231E-2</v>
      </c>
    </row>
    <row r="124" spans="1:7">
      <c r="A124" s="2">
        <v>41677</v>
      </c>
      <c r="B124" s="4">
        <v>814.88</v>
      </c>
      <c r="C124" s="4"/>
      <c r="D124" s="4"/>
      <c r="E124" s="4"/>
      <c r="F124" s="4">
        <v>602.22</v>
      </c>
      <c r="G124">
        <f t="shared" si="1"/>
        <v>-0.12138528885342768</v>
      </c>
    </row>
    <row r="125" spans="1:7">
      <c r="A125" s="2">
        <v>41678</v>
      </c>
      <c r="B125" s="4">
        <v>736.98</v>
      </c>
      <c r="C125" s="4"/>
      <c r="D125" s="4"/>
      <c r="E125" s="4"/>
      <c r="F125" s="4">
        <v>314.74</v>
      </c>
      <c r="G125">
        <f t="shared" si="1"/>
        <v>-9.5596897702729208E-2</v>
      </c>
    </row>
    <row r="126" spans="1:7">
      <c r="A126" s="2">
        <v>41679</v>
      </c>
      <c r="B126" s="4">
        <v>760.77</v>
      </c>
      <c r="C126" s="4"/>
      <c r="D126" s="4"/>
      <c r="E126" s="4"/>
      <c r="F126" s="4">
        <v>223.42</v>
      </c>
      <c r="G126">
        <f t="shared" si="1"/>
        <v>3.2280387527476952E-2</v>
      </c>
    </row>
    <row r="127" spans="1:7">
      <c r="A127" s="2">
        <v>41680</v>
      </c>
      <c r="B127" s="4">
        <v>736.66</v>
      </c>
      <c r="C127" s="4"/>
      <c r="D127" s="4"/>
      <c r="E127" s="4"/>
      <c r="F127" s="4">
        <v>94.55</v>
      </c>
      <c r="G127">
        <f t="shared" si="1"/>
        <v>-3.1691575640469545E-2</v>
      </c>
    </row>
    <row r="128" spans="1:7">
      <c r="A128" s="2">
        <v>41681</v>
      </c>
      <c r="B128" s="4">
        <v>792.74</v>
      </c>
      <c r="C128" s="4"/>
      <c r="D128" s="4"/>
      <c r="E128" s="4"/>
      <c r="F128" s="4">
        <v>60.95</v>
      </c>
      <c r="G128">
        <f t="shared" si="1"/>
        <v>7.6127385768197053E-2</v>
      </c>
    </row>
    <row r="129" spans="1:7">
      <c r="A129" s="2">
        <v>41682</v>
      </c>
      <c r="B129" s="4">
        <v>808.75</v>
      </c>
      <c r="C129" s="4"/>
      <c r="D129" s="4"/>
      <c r="E129" s="4"/>
      <c r="F129" s="4">
        <v>88.86</v>
      </c>
      <c r="G129">
        <f t="shared" si="1"/>
        <v>2.0195776673310278E-2</v>
      </c>
    </row>
    <row r="130" spans="1:7">
      <c r="A130" s="2">
        <v>41683</v>
      </c>
      <c r="B130" s="4">
        <v>779.02</v>
      </c>
      <c r="C130" s="4"/>
      <c r="D130" s="4"/>
      <c r="E130" s="4"/>
      <c r="F130" s="4">
        <v>56.37</v>
      </c>
      <c r="G130">
        <f t="shared" si="1"/>
        <v>-3.676043276661517E-2</v>
      </c>
    </row>
    <row r="131" spans="1:7">
      <c r="A131" s="2">
        <v>41684</v>
      </c>
      <c r="B131" s="4">
        <v>756.48</v>
      </c>
      <c r="C131" s="4"/>
      <c r="D131" s="4"/>
      <c r="E131" s="4"/>
      <c r="F131" s="4">
        <v>108.91</v>
      </c>
      <c r="G131">
        <f t="shared" si="1"/>
        <v>-2.8933788606197483E-2</v>
      </c>
    </row>
    <row r="132" spans="1:7">
      <c r="A132" s="2">
        <v>41685</v>
      </c>
      <c r="B132" s="4">
        <v>709.44</v>
      </c>
      <c r="C132" s="4"/>
      <c r="D132" s="4"/>
      <c r="E132" s="4"/>
      <c r="F132" s="4">
        <v>30.73</v>
      </c>
      <c r="G132">
        <f t="shared" si="1"/>
        <v>-6.218274111675122E-2</v>
      </c>
    </row>
    <row r="133" spans="1:7">
      <c r="A133" s="2">
        <v>41686</v>
      </c>
      <c r="B133" s="4">
        <v>716.25</v>
      </c>
      <c r="C133" s="4"/>
      <c r="D133" s="4"/>
      <c r="E133" s="4"/>
      <c r="F133" s="4">
        <v>50.52</v>
      </c>
      <c r="G133">
        <f t="shared" si="1"/>
        <v>9.5991204330175134E-3</v>
      </c>
    </row>
    <row r="134" spans="1:7">
      <c r="A134" s="2">
        <v>41687</v>
      </c>
      <c r="B134" s="4">
        <v>738.48</v>
      </c>
      <c r="C134" s="4"/>
      <c r="D134" s="4"/>
      <c r="E134" s="4"/>
      <c r="F134" s="4">
        <v>72.19</v>
      </c>
      <c r="G134">
        <f t="shared" ref="G134:G197" si="2">(B134-B133)/B133</f>
        <v>3.103664921465971E-2</v>
      </c>
    </row>
    <row r="135" spans="1:7">
      <c r="A135" s="2">
        <v>41688</v>
      </c>
      <c r="B135" s="4">
        <v>795.92</v>
      </c>
      <c r="C135" s="4"/>
      <c r="D135" s="4"/>
      <c r="E135" s="4"/>
      <c r="F135" s="4">
        <v>52.92</v>
      </c>
      <c r="G135">
        <f t="shared" si="2"/>
        <v>7.778138879861328E-2</v>
      </c>
    </row>
    <row r="136" spans="1:7">
      <c r="A136" s="2">
        <v>41689</v>
      </c>
      <c r="B136" s="4">
        <v>717.97</v>
      </c>
      <c r="C136" s="4"/>
      <c r="D136" s="4"/>
      <c r="E136" s="4"/>
      <c r="F136" s="4">
        <v>98.39</v>
      </c>
      <c r="G136">
        <f t="shared" si="2"/>
        <v>-9.7936978590813073E-2</v>
      </c>
    </row>
    <row r="137" spans="1:7">
      <c r="A137" s="2">
        <v>41690</v>
      </c>
      <c r="B137" s="4">
        <v>686.81</v>
      </c>
      <c r="C137" s="4"/>
      <c r="D137" s="4"/>
      <c r="E137" s="4"/>
      <c r="F137" s="4">
        <v>113.19</v>
      </c>
      <c r="G137">
        <f t="shared" si="2"/>
        <v>-4.3400142067217408E-2</v>
      </c>
    </row>
    <row r="138" spans="1:7">
      <c r="A138" s="2">
        <v>41691</v>
      </c>
      <c r="B138" s="4">
        <v>695.44</v>
      </c>
      <c r="C138" s="4"/>
      <c r="D138" s="4"/>
      <c r="E138" s="4"/>
      <c r="F138" s="4">
        <v>91.72</v>
      </c>
      <c r="G138">
        <f t="shared" si="2"/>
        <v>1.2565338303169887E-2</v>
      </c>
    </row>
    <row r="139" spans="1:7">
      <c r="A139" s="2">
        <v>41692</v>
      </c>
      <c r="B139" s="4">
        <v>707.59</v>
      </c>
      <c r="C139" s="4"/>
      <c r="D139" s="4"/>
      <c r="E139" s="4"/>
      <c r="F139" s="4">
        <v>29.9</v>
      </c>
      <c r="G139">
        <f t="shared" si="2"/>
        <v>1.7470953640860428E-2</v>
      </c>
    </row>
    <row r="140" spans="1:7">
      <c r="A140" s="2">
        <v>41693</v>
      </c>
      <c r="B140" s="4">
        <v>715.4</v>
      </c>
      <c r="C140" s="4"/>
      <c r="D140" s="4"/>
      <c r="E140" s="4"/>
      <c r="F140" s="4">
        <v>47.04</v>
      </c>
      <c r="G140">
        <f t="shared" si="2"/>
        <v>1.1037465198773223E-2</v>
      </c>
    </row>
    <row r="141" spans="1:7">
      <c r="A141" s="2">
        <v>41694</v>
      </c>
      <c r="B141" s="4">
        <v>711.61</v>
      </c>
      <c r="C141" s="4"/>
      <c r="D141" s="4"/>
      <c r="E141" s="4"/>
      <c r="F141" s="4">
        <v>104.06</v>
      </c>
      <c r="G141">
        <f t="shared" si="2"/>
        <v>-5.2977355325691412E-3</v>
      </c>
    </row>
    <row r="142" spans="1:7">
      <c r="A142" s="2">
        <v>41695</v>
      </c>
      <c r="B142" s="4">
        <v>650.12</v>
      </c>
      <c r="C142" s="4"/>
      <c r="D142" s="4"/>
      <c r="E142" s="4"/>
      <c r="F142" s="4">
        <v>134.44</v>
      </c>
      <c r="G142">
        <f t="shared" si="2"/>
        <v>-8.6409690701367337E-2</v>
      </c>
    </row>
    <row r="143" spans="1:7">
      <c r="A143" s="2">
        <v>41696</v>
      </c>
      <c r="B143" s="4">
        <v>678.64</v>
      </c>
      <c r="C143" s="4"/>
      <c r="D143" s="4"/>
      <c r="E143" s="4"/>
      <c r="F143" s="4">
        <v>136.36000000000001</v>
      </c>
      <c r="G143">
        <f t="shared" si="2"/>
        <v>4.3868824217067587E-2</v>
      </c>
    </row>
    <row r="144" spans="1:7">
      <c r="A144" s="2">
        <v>41697</v>
      </c>
      <c r="B144" s="4">
        <v>643.1</v>
      </c>
      <c r="C144" s="4"/>
      <c r="D144" s="4"/>
      <c r="E144" s="4"/>
      <c r="F144" s="4">
        <v>110.52</v>
      </c>
      <c r="G144">
        <f t="shared" si="2"/>
        <v>-5.236944477189668E-2</v>
      </c>
    </row>
    <row r="145" spans="1:7">
      <c r="A145" s="2">
        <v>41698</v>
      </c>
      <c r="B145" s="4">
        <v>634.84</v>
      </c>
      <c r="C145" s="4"/>
      <c r="D145" s="4"/>
      <c r="E145" s="4"/>
      <c r="F145" s="4">
        <v>27.37</v>
      </c>
      <c r="G145">
        <f t="shared" si="2"/>
        <v>-1.2844036697247692E-2</v>
      </c>
    </row>
    <row r="146" spans="1:7">
      <c r="A146" s="2">
        <v>41699</v>
      </c>
      <c r="B146" s="4">
        <v>646.99</v>
      </c>
      <c r="C146" s="4"/>
      <c r="D146" s="4"/>
      <c r="E146" s="4"/>
      <c r="F146" s="4">
        <v>27.11</v>
      </c>
      <c r="G146">
        <f t="shared" si="2"/>
        <v>1.9138680612437745E-2</v>
      </c>
    </row>
    <row r="147" spans="1:7">
      <c r="A147" s="2">
        <v>41700</v>
      </c>
      <c r="B147" s="4">
        <v>636.78</v>
      </c>
      <c r="C147" s="4"/>
      <c r="D147" s="4"/>
      <c r="E147" s="4"/>
      <c r="F147" s="4">
        <v>28.56</v>
      </c>
      <c r="G147">
        <f t="shared" si="2"/>
        <v>-1.5780769409109933E-2</v>
      </c>
    </row>
    <row r="148" spans="1:7">
      <c r="A148" s="2">
        <v>41701</v>
      </c>
      <c r="B148" s="4">
        <v>760</v>
      </c>
      <c r="C148" s="4"/>
      <c r="D148" s="4"/>
      <c r="E148" s="4"/>
      <c r="F148" s="4">
        <v>22.48</v>
      </c>
      <c r="G148">
        <f t="shared" si="2"/>
        <v>0.19350482113131698</v>
      </c>
    </row>
    <row r="149" spans="1:7">
      <c r="A149" s="2">
        <v>41702</v>
      </c>
      <c r="B149" s="4">
        <v>776.83</v>
      </c>
      <c r="C149" s="4"/>
      <c r="D149" s="4"/>
      <c r="E149" s="4"/>
      <c r="F149" s="4">
        <v>29.11</v>
      </c>
      <c r="G149">
        <f t="shared" si="2"/>
        <v>2.2144736842105318E-2</v>
      </c>
    </row>
    <row r="150" spans="1:7">
      <c r="A150" s="2">
        <v>41703</v>
      </c>
      <c r="B150" s="4">
        <v>749.19</v>
      </c>
      <c r="C150" s="4"/>
      <c r="D150" s="4"/>
      <c r="E150" s="4"/>
      <c r="F150" s="4">
        <v>89.99</v>
      </c>
      <c r="G150">
        <f t="shared" si="2"/>
        <v>-3.5580500238147322E-2</v>
      </c>
    </row>
    <row r="151" spans="1:7">
      <c r="A151" s="2">
        <v>41704</v>
      </c>
      <c r="B151" s="4">
        <v>751.2</v>
      </c>
      <c r="C151" s="4"/>
      <c r="D151" s="4"/>
      <c r="E151" s="4"/>
      <c r="F151" s="4">
        <v>67.89</v>
      </c>
      <c r="G151">
        <f t="shared" si="2"/>
        <v>2.6828975293316658E-3</v>
      </c>
    </row>
    <row r="152" spans="1:7">
      <c r="A152" s="2">
        <v>41705</v>
      </c>
      <c r="B152" s="4">
        <v>724.91</v>
      </c>
      <c r="C152" s="4"/>
      <c r="D152" s="4"/>
      <c r="E152" s="4"/>
      <c r="F152" s="4">
        <v>81.62</v>
      </c>
      <c r="G152">
        <f t="shared" si="2"/>
        <v>-3.4997337593184338E-2</v>
      </c>
    </row>
    <row r="153" spans="1:7">
      <c r="A153" s="2">
        <v>41706</v>
      </c>
      <c r="B153" s="4">
        <v>717.56</v>
      </c>
      <c r="C153" s="4"/>
      <c r="D153" s="4"/>
      <c r="E153" s="4"/>
      <c r="F153" s="4">
        <v>46.92</v>
      </c>
      <c r="G153">
        <f t="shared" si="2"/>
        <v>-1.0139189692513585E-2</v>
      </c>
    </row>
    <row r="154" spans="1:7">
      <c r="A154" s="2">
        <v>41707</v>
      </c>
      <c r="B154" s="4">
        <v>694.9</v>
      </c>
      <c r="C154" s="4"/>
      <c r="D154" s="4"/>
      <c r="E154" s="4"/>
      <c r="F154" s="4">
        <v>36.68</v>
      </c>
      <c r="G154">
        <f t="shared" si="2"/>
        <v>-3.1579240760354496E-2</v>
      </c>
    </row>
    <row r="155" spans="1:7">
      <c r="A155" s="2">
        <v>41708</v>
      </c>
      <c r="B155" s="4">
        <v>694.81</v>
      </c>
      <c r="C155" s="4"/>
      <c r="D155" s="4"/>
      <c r="E155" s="4"/>
      <c r="F155" s="4">
        <v>84.62</v>
      </c>
      <c r="G155">
        <f t="shared" si="2"/>
        <v>-1.2951503813502926E-4</v>
      </c>
    </row>
    <row r="156" spans="1:7">
      <c r="A156" s="2">
        <v>41709</v>
      </c>
      <c r="B156" s="4">
        <v>693.08</v>
      </c>
      <c r="C156" s="4"/>
      <c r="D156" s="4"/>
      <c r="E156" s="4"/>
      <c r="F156" s="4">
        <v>96.31</v>
      </c>
      <c r="G156">
        <f t="shared" si="2"/>
        <v>-2.4898893222606248E-3</v>
      </c>
    </row>
    <row r="157" spans="1:7">
      <c r="A157" s="2">
        <v>41710</v>
      </c>
      <c r="B157" s="4">
        <v>705.04</v>
      </c>
      <c r="C157" s="4"/>
      <c r="D157" s="4"/>
      <c r="E157" s="4"/>
      <c r="F157" s="4">
        <v>99.36</v>
      </c>
      <c r="G157">
        <f t="shared" si="2"/>
        <v>1.7256305188434122E-2</v>
      </c>
    </row>
    <row r="158" spans="1:7">
      <c r="A158" s="2">
        <v>41711</v>
      </c>
      <c r="B158" s="4">
        <v>696.75</v>
      </c>
      <c r="C158" s="4"/>
      <c r="D158" s="4"/>
      <c r="E158" s="4"/>
      <c r="F158" s="4">
        <v>63.39</v>
      </c>
      <c r="G158">
        <f t="shared" si="2"/>
        <v>-1.1758198116418875E-2</v>
      </c>
    </row>
    <row r="159" spans="1:7">
      <c r="A159" s="2">
        <v>41712</v>
      </c>
      <c r="B159" s="4">
        <v>708.53</v>
      </c>
      <c r="C159" s="4"/>
      <c r="D159" s="4"/>
      <c r="E159" s="4"/>
      <c r="F159" s="4">
        <v>121.54</v>
      </c>
      <c r="G159">
        <f t="shared" si="2"/>
        <v>1.6907068532472154E-2</v>
      </c>
    </row>
    <row r="160" spans="1:7">
      <c r="A160" s="2">
        <v>41713</v>
      </c>
      <c r="B160" s="4">
        <v>748.77</v>
      </c>
      <c r="C160" s="4"/>
      <c r="D160" s="4"/>
      <c r="E160" s="4"/>
      <c r="F160" s="4">
        <v>28.11</v>
      </c>
      <c r="G160">
        <f t="shared" si="2"/>
        <v>5.6793643176718006E-2</v>
      </c>
    </row>
    <row r="161" spans="1:7">
      <c r="A161" s="2">
        <v>41714</v>
      </c>
      <c r="B161" s="4">
        <v>724.21</v>
      </c>
      <c r="C161" s="4"/>
      <c r="D161" s="4"/>
      <c r="E161" s="4"/>
      <c r="F161" s="4">
        <v>16.260000000000002</v>
      </c>
      <c r="G161">
        <f t="shared" si="2"/>
        <v>-3.2800459420115585E-2</v>
      </c>
    </row>
    <row r="162" spans="1:7">
      <c r="A162" s="2">
        <v>41715</v>
      </c>
      <c r="B162" s="4">
        <v>694.02</v>
      </c>
      <c r="C162" s="4"/>
      <c r="D162" s="4"/>
      <c r="E162" s="4"/>
      <c r="F162" s="4">
        <v>93.1</v>
      </c>
      <c r="G162">
        <f t="shared" si="2"/>
        <v>-4.1686803551456146E-2</v>
      </c>
    </row>
    <row r="163" spans="1:7">
      <c r="A163" s="2">
        <v>41716</v>
      </c>
      <c r="B163" s="4">
        <v>703.73</v>
      </c>
      <c r="C163" s="4"/>
      <c r="D163" s="4"/>
      <c r="E163" s="4"/>
      <c r="F163" s="4">
        <v>135.47</v>
      </c>
      <c r="G163">
        <f t="shared" si="2"/>
        <v>1.399095126941592E-2</v>
      </c>
    </row>
    <row r="164" spans="1:7">
      <c r="A164" s="2">
        <v>41717</v>
      </c>
      <c r="B164" s="4">
        <v>705.18</v>
      </c>
      <c r="C164" s="4"/>
      <c r="D164" s="4"/>
      <c r="E164" s="4"/>
      <c r="F164" s="4">
        <v>86.86</v>
      </c>
      <c r="G164">
        <f t="shared" si="2"/>
        <v>2.0604493200516273E-3</v>
      </c>
    </row>
    <row r="165" spans="1:7">
      <c r="A165" s="2">
        <v>41718</v>
      </c>
      <c r="B165" s="4">
        <v>659.29</v>
      </c>
      <c r="C165" s="4"/>
      <c r="D165" s="4"/>
      <c r="E165" s="4"/>
      <c r="F165" s="4">
        <v>103.82</v>
      </c>
      <c r="G165">
        <f t="shared" si="2"/>
        <v>-6.5075583538954582E-2</v>
      </c>
    </row>
    <row r="166" spans="1:7">
      <c r="A166" s="2">
        <v>41719</v>
      </c>
      <c r="B166" s="4">
        <v>662.2</v>
      </c>
      <c r="C166" s="4"/>
      <c r="D166" s="4"/>
      <c r="E166" s="4"/>
      <c r="F166" s="4">
        <v>100.11</v>
      </c>
      <c r="G166">
        <f t="shared" si="2"/>
        <v>4.4138391299732771E-3</v>
      </c>
    </row>
    <row r="167" spans="1:7">
      <c r="A167" s="2">
        <v>41720</v>
      </c>
      <c r="B167" s="4">
        <v>636.46</v>
      </c>
      <c r="C167" s="4"/>
      <c r="D167" s="4"/>
      <c r="E167" s="4"/>
      <c r="F167" s="4">
        <v>41.47</v>
      </c>
      <c r="G167">
        <f t="shared" si="2"/>
        <v>-3.8870431893687718E-2</v>
      </c>
    </row>
    <row r="168" spans="1:7">
      <c r="A168" s="2">
        <v>41721</v>
      </c>
      <c r="B168" s="4">
        <v>640.34</v>
      </c>
      <c r="C168" s="4"/>
      <c r="D168" s="4"/>
      <c r="E168" s="4"/>
      <c r="F168" s="4">
        <v>22.31</v>
      </c>
      <c r="G168">
        <f t="shared" si="2"/>
        <v>6.0962197153002469E-3</v>
      </c>
    </row>
    <row r="169" spans="1:7">
      <c r="A169" s="2">
        <v>41722</v>
      </c>
      <c r="B169" s="4">
        <v>640.76</v>
      </c>
      <c r="C169" s="4"/>
      <c r="D169" s="4"/>
      <c r="E169" s="4"/>
      <c r="F169" s="4">
        <v>80.92</v>
      </c>
      <c r="G169">
        <f t="shared" si="2"/>
        <v>6.5590155230027644E-4</v>
      </c>
    </row>
    <row r="170" spans="1:7">
      <c r="A170" s="2">
        <v>41723</v>
      </c>
      <c r="B170" s="4">
        <v>639.16999999999996</v>
      </c>
      <c r="C170" s="4"/>
      <c r="D170" s="4"/>
      <c r="E170" s="4"/>
      <c r="F170" s="4">
        <v>83.71</v>
      </c>
      <c r="G170">
        <f t="shared" si="2"/>
        <v>-2.4814283038891815E-3</v>
      </c>
    </row>
    <row r="171" spans="1:7">
      <c r="A171" s="2">
        <v>41724</v>
      </c>
      <c r="B171" s="4">
        <v>632.62</v>
      </c>
      <c r="C171" s="4"/>
      <c r="D171" s="4"/>
      <c r="E171" s="4"/>
      <c r="F171" s="4">
        <v>127.48</v>
      </c>
      <c r="G171">
        <f t="shared" si="2"/>
        <v>-1.0247664940469602E-2</v>
      </c>
    </row>
    <row r="172" spans="1:7">
      <c r="A172" s="2">
        <v>41725</v>
      </c>
      <c r="B172" s="4">
        <v>615.23</v>
      </c>
      <c r="C172" s="4"/>
      <c r="D172" s="4"/>
      <c r="E172" s="4"/>
      <c r="F172" s="4">
        <v>265.19</v>
      </c>
      <c r="G172">
        <f t="shared" si="2"/>
        <v>-2.7488855869242178E-2</v>
      </c>
    </row>
    <row r="173" spans="1:7">
      <c r="A173" s="2">
        <v>41726</v>
      </c>
      <c r="B173" s="4">
        <v>568.4</v>
      </c>
      <c r="C173" s="4"/>
      <c r="D173" s="4"/>
      <c r="E173" s="4"/>
      <c r="F173" s="4">
        <v>97.33</v>
      </c>
      <c r="G173">
        <f t="shared" si="2"/>
        <v>-7.6117874615997339E-2</v>
      </c>
    </row>
    <row r="174" spans="1:7">
      <c r="A174" s="2">
        <v>41727</v>
      </c>
      <c r="B174" s="4">
        <v>563.12</v>
      </c>
      <c r="C174" s="4"/>
      <c r="D174" s="4"/>
      <c r="E174" s="4"/>
      <c r="F174" s="4">
        <v>51.16</v>
      </c>
      <c r="G174">
        <f t="shared" si="2"/>
        <v>-9.2892329345530839E-3</v>
      </c>
    </row>
    <row r="175" spans="1:7">
      <c r="A175" s="2">
        <v>41728</v>
      </c>
      <c r="B175" s="4">
        <v>541.30999999999995</v>
      </c>
      <c r="C175" s="4"/>
      <c r="D175" s="4"/>
      <c r="E175" s="4"/>
      <c r="F175" s="4">
        <v>92.05</v>
      </c>
      <c r="G175">
        <f t="shared" si="2"/>
        <v>-3.8730643557323585E-2</v>
      </c>
    </row>
    <row r="176" spans="1:7">
      <c r="A176" s="2">
        <v>41729</v>
      </c>
      <c r="B176" s="4">
        <v>522.71</v>
      </c>
      <c r="C176" s="4"/>
      <c r="D176" s="4"/>
      <c r="E176" s="4"/>
      <c r="F176" s="4">
        <v>60.78</v>
      </c>
      <c r="G176">
        <f t="shared" si="2"/>
        <v>-3.4361086992665775E-2</v>
      </c>
    </row>
    <row r="177" spans="1:7">
      <c r="A177" s="2">
        <v>41730</v>
      </c>
      <c r="B177" s="4">
        <v>539.16</v>
      </c>
      <c r="C177" s="4"/>
      <c r="D177" s="4"/>
      <c r="E177" s="4"/>
      <c r="F177" s="4">
        <v>153.38</v>
      </c>
      <c r="G177">
        <f t="shared" si="2"/>
        <v>3.1470605115647164E-2</v>
      </c>
    </row>
    <row r="178" spans="1:7">
      <c r="A178" s="2">
        <v>41731</v>
      </c>
      <c r="B178" s="4">
        <v>524.97</v>
      </c>
      <c r="C178" s="4"/>
      <c r="D178" s="4"/>
      <c r="E178" s="4"/>
      <c r="F178" s="4">
        <v>125.19</v>
      </c>
      <c r="G178">
        <f t="shared" si="2"/>
        <v>-2.6318718005786671E-2</v>
      </c>
    </row>
    <row r="179" spans="1:7">
      <c r="A179" s="2">
        <v>41732</v>
      </c>
      <c r="B179" s="4">
        <v>495.11</v>
      </c>
      <c r="C179" s="4"/>
      <c r="D179" s="4"/>
      <c r="E179" s="4"/>
      <c r="F179" s="4">
        <v>156.86000000000001</v>
      </c>
      <c r="G179">
        <f t="shared" si="2"/>
        <v>-5.6879440729946495E-2</v>
      </c>
    </row>
    <row r="180" spans="1:7">
      <c r="A180" s="2">
        <v>41733</v>
      </c>
      <c r="B180" s="4">
        <v>500.25</v>
      </c>
      <c r="C180" s="4"/>
      <c r="D180" s="4"/>
      <c r="E180" s="4"/>
      <c r="F180" s="4">
        <v>75.739999999999995</v>
      </c>
      <c r="G180">
        <f t="shared" si="2"/>
        <v>1.0381531376865719E-2</v>
      </c>
    </row>
    <row r="181" spans="1:7">
      <c r="A181" s="2">
        <v>41734</v>
      </c>
      <c r="B181" s="4">
        <v>495.86</v>
      </c>
      <c r="C181" s="4"/>
      <c r="D181" s="4"/>
      <c r="E181" s="4"/>
      <c r="F181" s="4">
        <v>25.39</v>
      </c>
      <c r="G181">
        <f t="shared" si="2"/>
        <v>-8.7756121939030207E-3</v>
      </c>
    </row>
    <row r="182" spans="1:7">
      <c r="A182" s="2">
        <v>41735</v>
      </c>
      <c r="B182" s="4">
        <v>511.83</v>
      </c>
      <c r="C182" s="4"/>
      <c r="D182" s="4"/>
      <c r="E182" s="4"/>
      <c r="F182" s="4">
        <v>30.47</v>
      </c>
      <c r="G182">
        <f t="shared" si="2"/>
        <v>3.220667123784933E-2</v>
      </c>
    </row>
    <row r="183" spans="1:7">
      <c r="A183" s="2">
        <v>41736</v>
      </c>
      <c r="B183" s="4">
        <v>500.41</v>
      </c>
      <c r="C183" s="4"/>
      <c r="D183" s="4"/>
      <c r="E183" s="4"/>
      <c r="F183" s="4">
        <v>181.68</v>
      </c>
      <c r="G183">
        <f t="shared" si="2"/>
        <v>-2.231209581306285E-2</v>
      </c>
    </row>
    <row r="184" spans="1:7">
      <c r="A184" s="2">
        <v>41737</v>
      </c>
      <c r="B184" s="4">
        <v>502.11</v>
      </c>
      <c r="C184" s="4"/>
      <c r="D184" s="4"/>
      <c r="E184" s="4"/>
      <c r="F184" s="4">
        <v>109.18</v>
      </c>
      <c r="G184">
        <f t="shared" si="2"/>
        <v>3.3972142842868618E-3</v>
      </c>
    </row>
    <row r="185" spans="1:7">
      <c r="A185" s="2">
        <v>41738</v>
      </c>
      <c r="B185" s="4">
        <v>498.58</v>
      </c>
      <c r="C185" s="4"/>
      <c r="D185" s="4"/>
      <c r="E185" s="4"/>
      <c r="F185" s="4">
        <v>169.1</v>
      </c>
      <c r="G185">
        <f t="shared" si="2"/>
        <v>-7.0303319989644293E-3</v>
      </c>
    </row>
    <row r="186" spans="1:7">
      <c r="A186" s="2">
        <v>41739</v>
      </c>
      <c r="B186" s="4">
        <v>465.22</v>
      </c>
      <c r="C186" s="4"/>
      <c r="D186" s="4"/>
      <c r="E186" s="4"/>
      <c r="F186" s="4">
        <v>210.36</v>
      </c>
      <c r="G186">
        <f t="shared" si="2"/>
        <v>-6.6910024469493276E-2</v>
      </c>
    </row>
    <row r="187" spans="1:7">
      <c r="A187" s="2">
        <v>41740</v>
      </c>
      <c r="B187" s="4">
        <v>430.27</v>
      </c>
      <c r="C187" s="4"/>
      <c r="D187" s="4"/>
      <c r="E187" s="4"/>
      <c r="F187" s="4">
        <v>226.42</v>
      </c>
      <c r="G187">
        <f t="shared" si="2"/>
        <v>-7.5125746958428358E-2</v>
      </c>
    </row>
    <row r="188" spans="1:7">
      <c r="A188" s="2">
        <v>41741</v>
      </c>
      <c r="B188" s="4">
        <v>468.56</v>
      </c>
      <c r="C188" s="4"/>
      <c r="D188" s="4"/>
      <c r="E188" s="4"/>
      <c r="F188" s="4">
        <v>52.74</v>
      </c>
      <c r="G188">
        <f t="shared" si="2"/>
        <v>8.8990633788086596E-2</v>
      </c>
    </row>
    <row r="189" spans="1:7">
      <c r="A189" s="2">
        <v>41742</v>
      </c>
      <c r="B189" s="4">
        <v>467.63</v>
      </c>
      <c r="C189" s="4"/>
      <c r="D189" s="4"/>
      <c r="E189" s="4"/>
      <c r="F189" s="4">
        <v>45.19</v>
      </c>
      <c r="G189">
        <f t="shared" si="2"/>
        <v>-1.984804507427025E-3</v>
      </c>
    </row>
    <row r="190" spans="1:7">
      <c r="A190" s="2">
        <v>41743</v>
      </c>
      <c r="B190" s="4">
        <v>465.23</v>
      </c>
      <c r="C190" s="4"/>
      <c r="D190" s="4"/>
      <c r="E190" s="4"/>
      <c r="F190" s="4">
        <v>144.88</v>
      </c>
      <c r="G190">
        <f t="shared" si="2"/>
        <v>-5.1322626863117794E-3</v>
      </c>
    </row>
    <row r="191" spans="1:7">
      <c r="A191" s="2">
        <v>41744</v>
      </c>
      <c r="B191" s="4">
        <v>507.63</v>
      </c>
      <c r="C191" s="4">
        <v>517.58000000000004</v>
      </c>
      <c r="D191" s="4">
        <v>515.59</v>
      </c>
      <c r="E191" s="4">
        <v>515.59</v>
      </c>
      <c r="F191" s="4">
        <v>177.8</v>
      </c>
      <c r="G191">
        <f t="shared" si="2"/>
        <v>9.1137716828235446E-2</v>
      </c>
    </row>
    <row r="192" spans="1:7">
      <c r="A192" s="2">
        <v>41745</v>
      </c>
      <c r="B192" s="4">
        <v>553.42999999999995</v>
      </c>
      <c r="C192" s="4">
        <v>567.1</v>
      </c>
      <c r="D192" s="4">
        <v>566.02</v>
      </c>
      <c r="E192" s="4">
        <v>567.1</v>
      </c>
      <c r="F192" s="4">
        <v>135.37</v>
      </c>
      <c r="G192">
        <f t="shared" si="2"/>
        <v>9.0223194058664691E-2</v>
      </c>
    </row>
    <row r="193" spans="1:7">
      <c r="A193" s="2">
        <v>41746</v>
      </c>
      <c r="B193" s="4">
        <v>554.62</v>
      </c>
      <c r="C193" s="4">
        <v>533.46</v>
      </c>
      <c r="D193" s="4">
        <v>532.16</v>
      </c>
      <c r="E193" s="4">
        <v>532.59</v>
      </c>
      <c r="F193" s="4">
        <v>106.29</v>
      </c>
      <c r="G193">
        <f t="shared" si="2"/>
        <v>2.1502267676129856E-3</v>
      </c>
    </row>
    <row r="194" spans="1:7">
      <c r="A194" s="2">
        <v>41747</v>
      </c>
      <c r="B194" s="4">
        <v>541.02</v>
      </c>
      <c r="C194" s="4">
        <v>565.83000000000004</v>
      </c>
      <c r="D194" s="4">
        <v>513.84</v>
      </c>
      <c r="E194" s="4">
        <v>565.83000000000004</v>
      </c>
      <c r="F194" s="4">
        <v>43.56</v>
      </c>
      <c r="G194">
        <f t="shared" si="2"/>
        <v>-2.4521293858858359E-2</v>
      </c>
    </row>
    <row r="195" spans="1:7">
      <c r="A195" s="2">
        <v>41748</v>
      </c>
      <c r="B195" s="4">
        <v>534.32000000000005</v>
      </c>
      <c r="C195" s="4">
        <v>549.37</v>
      </c>
      <c r="D195" s="4">
        <v>548.73</v>
      </c>
      <c r="E195" s="4">
        <v>549.09</v>
      </c>
      <c r="F195" s="4">
        <v>47.17</v>
      </c>
      <c r="G195">
        <f t="shared" si="2"/>
        <v>-1.2384015378359269E-2</v>
      </c>
    </row>
    <row r="196" spans="1:7">
      <c r="A196" s="2">
        <v>41749</v>
      </c>
      <c r="B196" s="4">
        <v>552.03</v>
      </c>
      <c r="C196" s="4">
        <v>556.41999999999996</v>
      </c>
      <c r="D196" s="4">
        <v>555.24</v>
      </c>
      <c r="E196" s="4">
        <v>555.24</v>
      </c>
      <c r="F196" s="4">
        <v>26.93</v>
      </c>
      <c r="G196">
        <f t="shared" si="2"/>
        <v>3.3144931876029196E-2</v>
      </c>
    </row>
    <row r="197" spans="1:7">
      <c r="A197" s="2">
        <v>41750</v>
      </c>
      <c r="B197" s="4">
        <v>545.99</v>
      </c>
      <c r="C197" s="4">
        <v>544.15</v>
      </c>
      <c r="D197" s="4">
        <v>542.27</v>
      </c>
      <c r="E197" s="4">
        <v>544.15</v>
      </c>
      <c r="F197" s="4">
        <v>35.86</v>
      </c>
      <c r="G197">
        <f t="shared" si="2"/>
        <v>-1.0941434342336402E-2</v>
      </c>
    </row>
    <row r="198" spans="1:7">
      <c r="A198" s="2">
        <v>41751</v>
      </c>
      <c r="B198" s="4">
        <v>546.32000000000005</v>
      </c>
      <c r="C198" s="4">
        <v>556.44000000000005</v>
      </c>
      <c r="D198" s="4">
        <v>553.9</v>
      </c>
      <c r="E198" s="4">
        <v>553.39</v>
      </c>
      <c r="F198" s="4">
        <v>137.32</v>
      </c>
      <c r="G198">
        <f t="shared" ref="G198:G261" si="3">(B198-B197)/B197</f>
        <v>6.0440667411498544E-4</v>
      </c>
    </row>
    <row r="199" spans="1:7">
      <c r="A199" s="2">
        <v>41752</v>
      </c>
      <c r="B199" s="4">
        <v>538.46</v>
      </c>
      <c r="C199" s="4">
        <v>540.82000000000005</v>
      </c>
      <c r="D199" s="4">
        <v>539.20000000000005</v>
      </c>
      <c r="E199" s="4">
        <v>539.20000000000005</v>
      </c>
      <c r="F199" s="4">
        <v>136.47999999999999</v>
      </c>
      <c r="G199">
        <f t="shared" si="3"/>
        <v>-1.4387172353199614E-2</v>
      </c>
    </row>
    <row r="200" spans="1:7">
      <c r="A200" s="2">
        <v>41753</v>
      </c>
      <c r="B200" s="4">
        <v>534.54</v>
      </c>
      <c r="C200" s="4">
        <v>537.71</v>
      </c>
      <c r="D200" s="4">
        <v>532.51</v>
      </c>
      <c r="E200" s="4">
        <v>537.42999999999995</v>
      </c>
      <c r="F200" s="4">
        <v>157.72</v>
      </c>
      <c r="G200">
        <f t="shared" si="3"/>
        <v>-7.2800208000595636E-3</v>
      </c>
    </row>
    <row r="201" spans="1:7">
      <c r="A201" s="2">
        <v>41754</v>
      </c>
      <c r="B201" s="4">
        <v>536.04999999999995</v>
      </c>
      <c r="C201" s="4">
        <v>549.62</v>
      </c>
      <c r="D201" s="4">
        <v>543.80999999999995</v>
      </c>
      <c r="E201" s="4">
        <v>540.77</v>
      </c>
      <c r="F201" s="4">
        <v>67.27</v>
      </c>
      <c r="G201">
        <f t="shared" si="3"/>
        <v>2.82485875706213E-3</v>
      </c>
    </row>
    <row r="202" spans="1:7">
      <c r="A202" s="2">
        <v>41755</v>
      </c>
      <c r="B202" s="4">
        <v>513.63</v>
      </c>
      <c r="C202" s="4">
        <v>544.05999999999995</v>
      </c>
      <c r="D202" s="4">
        <v>542.32000000000005</v>
      </c>
      <c r="E202" s="4">
        <v>544.14</v>
      </c>
      <c r="F202" s="4">
        <v>42.79</v>
      </c>
      <c r="G202">
        <f t="shared" si="3"/>
        <v>-4.1824456673817671E-2</v>
      </c>
    </row>
    <row r="203" spans="1:7">
      <c r="A203" s="2">
        <v>41756</v>
      </c>
      <c r="B203" s="4">
        <v>526.89</v>
      </c>
      <c r="C203" s="4">
        <v>508.53</v>
      </c>
      <c r="D203" s="4">
        <v>507.51</v>
      </c>
      <c r="E203" s="4">
        <v>507.62</v>
      </c>
      <c r="F203" s="4">
        <v>28</v>
      </c>
      <c r="G203">
        <f t="shared" si="3"/>
        <v>2.581624905087318E-2</v>
      </c>
    </row>
    <row r="204" spans="1:7">
      <c r="A204" s="2">
        <v>41757</v>
      </c>
      <c r="B204" s="4">
        <v>488.3</v>
      </c>
      <c r="C204" s="4">
        <v>475</v>
      </c>
      <c r="D204" s="4">
        <v>473.34</v>
      </c>
      <c r="E204" s="4">
        <v>473.07</v>
      </c>
      <c r="F204" s="4">
        <v>91.84</v>
      </c>
      <c r="G204">
        <f t="shared" si="3"/>
        <v>-7.3241093966482526E-2</v>
      </c>
    </row>
    <row r="205" spans="1:7">
      <c r="A205" s="2">
        <v>41758</v>
      </c>
      <c r="B205" s="4">
        <v>481.16</v>
      </c>
      <c r="C205" s="4">
        <v>0</v>
      </c>
      <c r="D205" s="4">
        <v>0</v>
      </c>
      <c r="E205" s="4">
        <v>0</v>
      </c>
      <c r="F205" s="4">
        <v>0</v>
      </c>
      <c r="G205">
        <f t="shared" si="3"/>
        <v>-1.4622158509113222E-2</v>
      </c>
    </row>
    <row r="206" spans="1:7">
      <c r="A206" s="2">
        <v>41759</v>
      </c>
      <c r="B206" s="4">
        <v>475.23</v>
      </c>
      <c r="C206" s="4">
        <v>490.75</v>
      </c>
      <c r="D206" s="4">
        <v>483.02</v>
      </c>
      <c r="E206" s="4">
        <v>482.5</v>
      </c>
      <c r="F206" s="4">
        <v>188.19</v>
      </c>
      <c r="G206">
        <f t="shared" si="3"/>
        <v>-1.2324382741707553E-2</v>
      </c>
    </row>
    <row r="207" spans="1:7">
      <c r="A207" s="2">
        <v>41760</v>
      </c>
      <c r="B207" s="4">
        <v>483.29</v>
      </c>
      <c r="C207" s="4">
        <v>485.53</v>
      </c>
      <c r="D207" s="4">
        <v>480.68</v>
      </c>
      <c r="E207" s="4">
        <v>483.7</v>
      </c>
      <c r="F207" s="4">
        <v>200.06</v>
      </c>
      <c r="G207">
        <f t="shared" si="3"/>
        <v>1.6960208741030661E-2</v>
      </c>
    </row>
    <row r="208" spans="1:7">
      <c r="A208" s="2">
        <v>41761</v>
      </c>
      <c r="B208" s="4">
        <v>486.4</v>
      </c>
      <c r="C208" s="4">
        <v>502.2</v>
      </c>
      <c r="D208" s="4">
        <v>501.14</v>
      </c>
      <c r="E208" s="4">
        <v>502.06</v>
      </c>
      <c r="F208" s="4">
        <v>156.82</v>
      </c>
      <c r="G208">
        <f t="shared" si="3"/>
        <v>6.4350596950070492E-3</v>
      </c>
    </row>
    <row r="209" spans="1:7">
      <c r="A209" s="2">
        <v>41762</v>
      </c>
      <c r="B209" s="4">
        <v>486.77</v>
      </c>
      <c r="C209" s="4">
        <v>490</v>
      </c>
      <c r="D209" s="4">
        <v>480</v>
      </c>
      <c r="E209" s="4">
        <v>480</v>
      </c>
      <c r="F209" s="4">
        <v>17.43</v>
      </c>
      <c r="G209">
        <f t="shared" si="3"/>
        <v>7.6069078947369362E-4</v>
      </c>
    </row>
    <row r="210" spans="1:7">
      <c r="A210" s="2">
        <v>41763</v>
      </c>
      <c r="B210" s="4">
        <v>482.15</v>
      </c>
      <c r="C210" s="4">
        <v>490.52</v>
      </c>
      <c r="D210" s="4">
        <v>471.5</v>
      </c>
      <c r="E210" s="4">
        <v>490.8</v>
      </c>
      <c r="F210" s="4">
        <v>4.74</v>
      </c>
      <c r="G210">
        <f t="shared" si="3"/>
        <v>-9.4911354438441242E-3</v>
      </c>
    </row>
    <row r="211" spans="1:7">
      <c r="A211" s="2">
        <v>41764</v>
      </c>
      <c r="B211" s="4">
        <v>491.71</v>
      </c>
      <c r="C211" s="4">
        <v>457.33</v>
      </c>
      <c r="D211" s="4">
        <v>456.64</v>
      </c>
      <c r="E211" s="4">
        <v>456.64</v>
      </c>
      <c r="F211" s="4">
        <v>90.87</v>
      </c>
      <c r="G211">
        <f t="shared" si="3"/>
        <v>1.9827854402157011E-2</v>
      </c>
    </row>
    <row r="212" spans="1:7">
      <c r="A212" s="2">
        <v>41765</v>
      </c>
      <c r="B212" s="4">
        <v>472.36</v>
      </c>
      <c r="C212" s="4">
        <v>470.97</v>
      </c>
      <c r="D212" s="4">
        <v>470.37</v>
      </c>
      <c r="E212" s="4">
        <v>470.97</v>
      </c>
      <c r="F212" s="4">
        <v>121.52</v>
      </c>
      <c r="G212">
        <f t="shared" si="3"/>
        <v>-3.9352463850643601E-2</v>
      </c>
    </row>
    <row r="213" spans="1:7">
      <c r="A213" s="2">
        <v>41766</v>
      </c>
      <c r="B213" s="4">
        <v>464.36</v>
      </c>
      <c r="C213" s="4">
        <v>475.8</v>
      </c>
      <c r="D213" s="4">
        <v>473.44</v>
      </c>
      <c r="E213" s="4">
        <v>473.42</v>
      </c>
      <c r="F213" s="4">
        <v>157.22999999999999</v>
      </c>
      <c r="G213">
        <f t="shared" si="3"/>
        <v>-1.6936235074942841E-2</v>
      </c>
    </row>
    <row r="214" spans="1:7">
      <c r="A214" s="2">
        <v>41767</v>
      </c>
      <c r="B214" s="4">
        <v>479.52</v>
      </c>
      <c r="C214" s="4">
        <v>494.3</v>
      </c>
      <c r="D214" s="4">
        <v>492.77</v>
      </c>
      <c r="E214" s="4">
        <v>494.3</v>
      </c>
      <c r="F214" s="4">
        <v>123.1</v>
      </c>
      <c r="G214">
        <f t="shared" si="3"/>
        <v>3.264708415884221E-2</v>
      </c>
    </row>
    <row r="215" spans="1:7">
      <c r="A215" s="2">
        <v>41769</v>
      </c>
      <c r="B215" s="4">
        <v>492.49</v>
      </c>
      <c r="C215" s="4">
        <v>500.45</v>
      </c>
      <c r="D215" s="4">
        <v>494.11</v>
      </c>
      <c r="E215" s="4">
        <v>497.27</v>
      </c>
      <c r="F215" s="4">
        <v>61.46</v>
      </c>
      <c r="G215">
        <f t="shared" si="3"/>
        <v>2.7047881214547938E-2</v>
      </c>
    </row>
    <row r="216" spans="1:7">
      <c r="A216" s="2">
        <v>41770</v>
      </c>
      <c r="B216" s="4">
        <v>495.72</v>
      </c>
      <c r="C216" s="4">
        <v>494.24</v>
      </c>
      <c r="D216" s="4">
        <v>490.01</v>
      </c>
      <c r="E216" s="4">
        <v>490.01</v>
      </c>
      <c r="F216" s="4">
        <v>93.65</v>
      </c>
      <c r="G216">
        <f t="shared" si="3"/>
        <v>6.5585088022092185E-3</v>
      </c>
    </row>
    <row r="217" spans="1:7">
      <c r="A217" s="2">
        <v>41771</v>
      </c>
      <c r="B217" s="4">
        <v>481.32</v>
      </c>
      <c r="C217" s="4">
        <v>498.77</v>
      </c>
      <c r="D217" s="4">
        <v>495.77</v>
      </c>
      <c r="E217" s="4">
        <v>498.72</v>
      </c>
      <c r="F217" s="4">
        <v>136.16999999999999</v>
      </c>
      <c r="G217">
        <f t="shared" si="3"/>
        <v>-2.9048656499636959E-2</v>
      </c>
    </row>
    <row r="218" spans="1:7">
      <c r="A218" s="2">
        <v>41772</v>
      </c>
      <c r="B218" s="4">
        <v>480.38</v>
      </c>
      <c r="C218" s="4">
        <v>495.92</v>
      </c>
      <c r="D218" s="4">
        <v>495.82</v>
      </c>
      <c r="E218" s="4">
        <v>495.92</v>
      </c>
      <c r="F218" s="4">
        <v>168.64</v>
      </c>
      <c r="G218">
        <f t="shared" si="3"/>
        <v>-1.9529626859469745E-3</v>
      </c>
    </row>
    <row r="219" spans="1:7">
      <c r="A219" s="2">
        <v>41773</v>
      </c>
      <c r="B219" s="4">
        <v>478.96</v>
      </c>
      <c r="C219" s="4">
        <v>482.79</v>
      </c>
      <c r="D219" s="4">
        <v>481.33</v>
      </c>
      <c r="E219" s="4">
        <v>482.79</v>
      </c>
      <c r="F219" s="4">
        <v>189.51</v>
      </c>
      <c r="G219">
        <f t="shared" si="3"/>
        <v>-2.9559931720721426E-3</v>
      </c>
    </row>
    <row r="220" spans="1:7">
      <c r="A220" s="2">
        <v>41774</v>
      </c>
      <c r="B220" s="4">
        <v>479.03</v>
      </c>
      <c r="C220" s="4">
        <v>475.06</v>
      </c>
      <c r="D220" s="4">
        <v>474.74</v>
      </c>
      <c r="E220" s="4">
        <v>475.06</v>
      </c>
      <c r="F220" s="4">
        <v>176.23</v>
      </c>
      <c r="G220">
        <f t="shared" si="3"/>
        <v>1.4614999164855766E-4</v>
      </c>
    </row>
    <row r="221" spans="1:7">
      <c r="A221" s="2">
        <v>41775</v>
      </c>
      <c r="B221" s="4">
        <v>483.45</v>
      </c>
      <c r="C221" s="4">
        <v>491.01</v>
      </c>
      <c r="D221" s="4">
        <v>490.84</v>
      </c>
      <c r="E221" s="4">
        <v>491.01</v>
      </c>
      <c r="F221" s="4">
        <v>133.09</v>
      </c>
      <c r="G221">
        <f t="shared" si="3"/>
        <v>9.2269795211156209E-3</v>
      </c>
    </row>
    <row r="222" spans="1:7">
      <c r="A222" s="2">
        <v>41776</v>
      </c>
      <c r="B222" s="4">
        <v>490.16</v>
      </c>
      <c r="C222" s="4">
        <v>486</v>
      </c>
      <c r="D222" s="4">
        <v>482</v>
      </c>
      <c r="E222" s="4">
        <v>482</v>
      </c>
      <c r="F222" s="4">
        <v>9.9700000000000006</v>
      </c>
      <c r="G222">
        <f t="shared" si="3"/>
        <v>1.3879408418657641E-2</v>
      </c>
    </row>
    <row r="223" spans="1:7">
      <c r="A223" s="2">
        <v>41777</v>
      </c>
      <c r="B223" s="4">
        <v>484.28</v>
      </c>
      <c r="C223" s="4">
        <v>485</v>
      </c>
      <c r="D223" s="4">
        <v>480</v>
      </c>
      <c r="E223" s="4">
        <v>485</v>
      </c>
      <c r="F223" s="4">
        <v>7.7</v>
      </c>
      <c r="G223">
        <f t="shared" si="3"/>
        <v>-1.1996082911702408E-2</v>
      </c>
    </row>
    <row r="224" spans="1:7">
      <c r="A224" s="2">
        <v>41778</v>
      </c>
      <c r="B224" s="4">
        <v>475.71</v>
      </c>
      <c r="C224" s="4">
        <v>475.87</v>
      </c>
      <c r="D224" s="4">
        <v>473.13</v>
      </c>
      <c r="E224" s="4">
        <v>473.14</v>
      </c>
      <c r="F224" s="4">
        <v>19.059999999999999</v>
      </c>
      <c r="G224">
        <f t="shared" si="3"/>
        <v>-1.7696373998513242E-2</v>
      </c>
    </row>
    <row r="225" spans="1:7">
      <c r="A225" s="2">
        <v>41779</v>
      </c>
      <c r="B225" s="4">
        <v>490.27</v>
      </c>
      <c r="C225" s="4">
        <v>504.78</v>
      </c>
      <c r="D225" s="4">
        <v>501.9</v>
      </c>
      <c r="E225" s="4">
        <v>504.78</v>
      </c>
      <c r="F225" s="4">
        <v>249.27</v>
      </c>
      <c r="G225">
        <f t="shared" si="3"/>
        <v>3.060688234428539E-2</v>
      </c>
    </row>
    <row r="226" spans="1:7">
      <c r="A226" s="2">
        <v>41780</v>
      </c>
      <c r="B226" s="4">
        <v>528.73</v>
      </c>
      <c r="C226" s="4">
        <v>532.78</v>
      </c>
      <c r="D226" s="4">
        <v>528.88</v>
      </c>
      <c r="E226" s="4">
        <v>528.80999999999995</v>
      </c>
      <c r="F226" s="4">
        <v>227.43</v>
      </c>
      <c r="G226">
        <f t="shared" si="3"/>
        <v>7.8446570257205292E-2</v>
      </c>
    </row>
    <row r="227" spans="1:7">
      <c r="A227" s="2">
        <v>41781</v>
      </c>
      <c r="B227" s="4">
        <v>534.46</v>
      </c>
      <c r="C227" s="4">
        <v>578.38</v>
      </c>
      <c r="D227" s="4">
        <v>578.16</v>
      </c>
      <c r="E227" s="4">
        <v>578.38</v>
      </c>
      <c r="F227" s="4">
        <v>209.74</v>
      </c>
      <c r="G227">
        <f t="shared" si="3"/>
        <v>1.0837289353734455E-2</v>
      </c>
    </row>
    <row r="228" spans="1:7">
      <c r="A228" s="2">
        <v>41782</v>
      </c>
      <c r="B228" s="4">
        <v>587.1</v>
      </c>
      <c r="C228" s="4">
        <v>591.01</v>
      </c>
      <c r="D228" s="4">
        <v>587.29999999999995</v>
      </c>
      <c r="E228" s="4">
        <v>587.29999999999995</v>
      </c>
      <c r="F228" s="4">
        <v>139.87</v>
      </c>
      <c r="G228">
        <f t="shared" si="3"/>
        <v>9.8491935785652782E-2</v>
      </c>
    </row>
    <row r="229" spans="1:7">
      <c r="A229" s="2">
        <v>41783</v>
      </c>
      <c r="B229" s="4">
        <v>592.66</v>
      </c>
      <c r="C229" s="4">
        <v>597.73</v>
      </c>
      <c r="D229" s="4">
        <v>589.9</v>
      </c>
      <c r="E229" s="4">
        <v>594.69000000000005</v>
      </c>
      <c r="F229" s="4">
        <v>61.64</v>
      </c>
      <c r="G229">
        <f t="shared" si="3"/>
        <v>9.4702776358370731E-3</v>
      </c>
    </row>
    <row r="230" spans="1:7">
      <c r="A230" s="2">
        <v>41784</v>
      </c>
      <c r="B230" s="4">
        <v>608.92999999999995</v>
      </c>
      <c r="C230" s="4">
        <v>644.1</v>
      </c>
      <c r="D230" s="4">
        <v>639.48</v>
      </c>
      <c r="E230" s="4">
        <v>639.49</v>
      </c>
      <c r="F230" s="4">
        <v>44.89</v>
      </c>
      <c r="G230">
        <f t="shared" si="3"/>
        <v>2.7452502277865862E-2</v>
      </c>
    </row>
    <row r="231" spans="1:7">
      <c r="A231" s="2">
        <v>41785</v>
      </c>
      <c r="B231" s="4">
        <v>641.13</v>
      </c>
      <c r="C231" s="4">
        <v>658.62</v>
      </c>
      <c r="D231" s="4">
        <v>657.38</v>
      </c>
      <c r="E231" s="4">
        <v>658.62</v>
      </c>
      <c r="F231" s="4">
        <v>161.69999999999999</v>
      </c>
      <c r="G231">
        <f t="shared" si="3"/>
        <v>5.2879641338084919E-2</v>
      </c>
    </row>
    <row r="232" spans="1:7">
      <c r="A232" s="2">
        <v>41786</v>
      </c>
      <c r="B232" s="4">
        <v>652.91999999999996</v>
      </c>
      <c r="C232" s="4">
        <v>630.63</v>
      </c>
      <c r="D232" s="4">
        <v>622.36</v>
      </c>
      <c r="E232" s="4">
        <v>630.63</v>
      </c>
      <c r="F232" s="4">
        <v>135.28</v>
      </c>
      <c r="G232">
        <f t="shared" si="3"/>
        <v>1.8389406204669823E-2</v>
      </c>
    </row>
    <row r="233" spans="1:7">
      <c r="A233" s="2">
        <v>41787</v>
      </c>
      <c r="B233" s="4">
        <v>642.77</v>
      </c>
      <c r="C233" s="4">
        <v>653.07000000000005</v>
      </c>
      <c r="D233" s="4">
        <v>650.92999999999995</v>
      </c>
      <c r="E233" s="4">
        <v>653.07000000000005</v>
      </c>
      <c r="F233" s="4">
        <v>135.51</v>
      </c>
      <c r="G233">
        <f t="shared" si="3"/>
        <v>-1.5545549225019877E-2</v>
      </c>
    </row>
    <row r="234" spans="1:7">
      <c r="A234" s="2">
        <v>41788</v>
      </c>
      <c r="B234" s="4">
        <v>634.5</v>
      </c>
      <c r="C234" s="4">
        <v>605.99</v>
      </c>
      <c r="D234" s="4">
        <v>603.14</v>
      </c>
      <c r="E234" s="4">
        <v>603.14</v>
      </c>
      <c r="F234" s="4">
        <v>167</v>
      </c>
      <c r="G234">
        <f t="shared" si="3"/>
        <v>-1.2866188527778181E-2</v>
      </c>
    </row>
    <row r="235" spans="1:7">
      <c r="A235" s="2">
        <v>41789</v>
      </c>
      <c r="B235" s="4">
        <v>636.07000000000005</v>
      </c>
      <c r="C235" s="4">
        <v>655.71</v>
      </c>
      <c r="D235" s="4">
        <v>653.99</v>
      </c>
      <c r="E235" s="4">
        <v>656.57</v>
      </c>
      <c r="F235" s="4">
        <v>192.77</v>
      </c>
      <c r="G235">
        <f t="shared" si="3"/>
        <v>2.4743892828999999E-3</v>
      </c>
    </row>
    <row r="236" spans="1:7">
      <c r="A236" s="2">
        <v>41790</v>
      </c>
      <c r="B236" s="4">
        <v>669.3</v>
      </c>
      <c r="C236" s="4">
        <v>673.55</v>
      </c>
      <c r="D236" s="4">
        <v>668.91</v>
      </c>
      <c r="E236" s="4">
        <v>673.55</v>
      </c>
      <c r="F236" s="4">
        <v>51.24</v>
      </c>
      <c r="G236">
        <f t="shared" si="3"/>
        <v>5.2242677692706622E-2</v>
      </c>
    </row>
    <row r="237" spans="1:7">
      <c r="A237" s="2">
        <v>41791</v>
      </c>
      <c r="B237" s="4">
        <v>696.6</v>
      </c>
      <c r="C237" s="4">
        <v>711.04</v>
      </c>
      <c r="D237" s="4">
        <v>696.76</v>
      </c>
      <c r="E237" s="4">
        <v>707.96</v>
      </c>
      <c r="F237" s="4">
        <v>56.45</v>
      </c>
      <c r="G237">
        <f t="shared" si="3"/>
        <v>4.0788883908561287E-2</v>
      </c>
    </row>
    <row r="238" spans="1:7">
      <c r="A238" s="2">
        <v>41794</v>
      </c>
      <c r="B238" s="4">
        <v>725.72</v>
      </c>
      <c r="C238" s="4">
        <v>732.56</v>
      </c>
      <c r="D238" s="4">
        <v>727.08</v>
      </c>
      <c r="E238" s="4">
        <v>736.91</v>
      </c>
      <c r="F238" s="4">
        <v>138.79</v>
      </c>
      <c r="G238">
        <f t="shared" si="3"/>
        <v>4.1803043353430956E-2</v>
      </c>
    </row>
    <row r="239" spans="1:7">
      <c r="A239" s="2">
        <v>41795</v>
      </c>
      <c r="B239" s="4">
        <v>707.86</v>
      </c>
      <c r="C239" s="4">
        <v>729.01</v>
      </c>
      <c r="D239" s="4">
        <v>724.32</v>
      </c>
      <c r="E239" s="4">
        <v>728.96</v>
      </c>
      <c r="F239" s="4">
        <v>153.55000000000001</v>
      </c>
      <c r="G239">
        <f t="shared" si="3"/>
        <v>-2.461004244061072E-2</v>
      </c>
    </row>
    <row r="240" spans="1:7">
      <c r="A240" s="2">
        <v>41796</v>
      </c>
      <c r="B240" s="4">
        <v>717.51</v>
      </c>
      <c r="C240" s="4">
        <v>740.54</v>
      </c>
      <c r="D240" s="4">
        <v>737.28</v>
      </c>
      <c r="E240" s="4">
        <v>741.47</v>
      </c>
      <c r="F240" s="4">
        <v>201.55</v>
      </c>
      <c r="G240">
        <f t="shared" si="3"/>
        <v>1.3632639222445083E-2</v>
      </c>
    </row>
    <row r="241" spans="1:7">
      <c r="A241" s="2">
        <v>41797</v>
      </c>
      <c r="B241" s="4">
        <v>723.8</v>
      </c>
      <c r="C241" s="4">
        <v>718.85</v>
      </c>
      <c r="D241" s="4">
        <v>712.36</v>
      </c>
      <c r="E241" s="4">
        <v>712.36</v>
      </c>
      <c r="F241" s="4">
        <v>36.43</v>
      </c>
      <c r="G241">
        <f t="shared" si="3"/>
        <v>8.7664283424620758E-3</v>
      </c>
    </row>
    <row r="242" spans="1:7">
      <c r="A242" s="2">
        <v>41798</v>
      </c>
      <c r="B242" s="4">
        <v>731.98</v>
      </c>
      <c r="C242" s="4">
        <v>741.86</v>
      </c>
      <c r="D242" s="4">
        <v>741.06</v>
      </c>
      <c r="E242" s="4">
        <v>741.86</v>
      </c>
      <c r="F242" s="4">
        <v>17.670000000000002</v>
      </c>
      <c r="G242">
        <f t="shared" si="3"/>
        <v>1.1301464492953944E-2</v>
      </c>
    </row>
    <row r="243" spans="1:7">
      <c r="A243" s="2">
        <v>41799</v>
      </c>
      <c r="B243" s="4">
        <v>723.71</v>
      </c>
      <c r="C243" s="4">
        <v>712.81</v>
      </c>
      <c r="D243" s="4">
        <v>710.03</v>
      </c>
      <c r="E243" s="4">
        <v>712.81</v>
      </c>
      <c r="F243" s="4">
        <v>37.01</v>
      </c>
      <c r="G243">
        <f t="shared" si="3"/>
        <v>-1.1298122899532749E-2</v>
      </c>
    </row>
    <row r="244" spans="1:7">
      <c r="A244" s="2">
        <v>41800</v>
      </c>
      <c r="B244" s="4">
        <v>713.48</v>
      </c>
      <c r="C244" s="4">
        <v>712.31</v>
      </c>
      <c r="D244" s="4">
        <v>710.7</v>
      </c>
      <c r="E244" s="4">
        <v>712.31</v>
      </c>
      <c r="F244" s="4">
        <v>120.66</v>
      </c>
      <c r="G244">
        <f t="shared" si="3"/>
        <v>-1.413549626231504E-2</v>
      </c>
    </row>
    <row r="245" spans="1:7">
      <c r="A245" s="2">
        <v>41801</v>
      </c>
      <c r="B245" s="4">
        <v>711.71</v>
      </c>
      <c r="C245" s="4">
        <v>708.95</v>
      </c>
      <c r="D245" s="4">
        <v>707.66</v>
      </c>
      <c r="E245" s="4">
        <v>707.66</v>
      </c>
      <c r="F245" s="4">
        <v>106.91</v>
      </c>
      <c r="G245">
        <f t="shared" si="3"/>
        <v>-2.4807983405280903E-3</v>
      </c>
    </row>
    <row r="246" spans="1:7">
      <c r="A246" s="2">
        <v>41802</v>
      </c>
      <c r="B246" s="4">
        <v>701.93</v>
      </c>
      <c r="C246" s="4">
        <v>664.57</v>
      </c>
      <c r="D246" s="4">
        <v>662.53</v>
      </c>
      <c r="E246" s="4">
        <v>673.73</v>
      </c>
      <c r="F246" s="4">
        <v>109.18</v>
      </c>
      <c r="G246">
        <f t="shared" si="3"/>
        <v>-1.3741552036644259E-2</v>
      </c>
    </row>
    <row r="247" spans="1:7">
      <c r="A247" s="2">
        <v>41803</v>
      </c>
      <c r="B247" s="4">
        <v>652.9</v>
      </c>
      <c r="C247" s="4">
        <v>640.84</v>
      </c>
      <c r="D247" s="4">
        <v>632.47</v>
      </c>
      <c r="E247" s="4">
        <v>640.66</v>
      </c>
      <c r="F247" s="4">
        <v>170.26</v>
      </c>
      <c r="G247">
        <f t="shared" si="3"/>
        <v>-6.9850269969939982E-2</v>
      </c>
    </row>
    <row r="248" spans="1:7">
      <c r="A248" s="2">
        <v>41804</v>
      </c>
      <c r="B248" s="4">
        <v>646.22</v>
      </c>
      <c r="C248" s="4">
        <v>637.41999999999996</v>
      </c>
      <c r="D248" s="4">
        <v>632.39</v>
      </c>
      <c r="E248" s="4">
        <v>637.41999999999996</v>
      </c>
      <c r="F248" s="4">
        <v>57.29</v>
      </c>
      <c r="G248">
        <f t="shared" si="3"/>
        <v>-1.023127584622446E-2</v>
      </c>
    </row>
    <row r="249" spans="1:7">
      <c r="A249" s="2">
        <v>41805</v>
      </c>
      <c r="B249" s="4">
        <v>639.51</v>
      </c>
      <c r="C249" s="4">
        <v>632.79</v>
      </c>
      <c r="D249" s="4">
        <v>631.73</v>
      </c>
      <c r="E249" s="4">
        <v>635.73</v>
      </c>
      <c r="F249" s="4">
        <v>24.1</v>
      </c>
      <c r="G249">
        <f t="shared" si="3"/>
        <v>-1.0383460740924199E-2</v>
      </c>
    </row>
    <row r="250" spans="1:7">
      <c r="A250" s="2">
        <v>41806</v>
      </c>
      <c r="B250" s="4">
        <v>650.52</v>
      </c>
      <c r="C250" s="4">
        <v>649.74</v>
      </c>
      <c r="D250" s="4">
        <v>648.95000000000005</v>
      </c>
      <c r="E250" s="4">
        <v>649.79999999999995</v>
      </c>
      <c r="F250" s="4">
        <v>202.34</v>
      </c>
      <c r="G250">
        <f t="shared" si="3"/>
        <v>1.7216306234460747E-2</v>
      </c>
    </row>
    <row r="251" spans="1:7">
      <c r="A251" s="2">
        <v>41807</v>
      </c>
      <c r="B251" s="4">
        <v>656.94</v>
      </c>
      <c r="C251" s="4">
        <v>664.51</v>
      </c>
      <c r="D251" s="4">
        <v>662.27</v>
      </c>
      <c r="E251" s="4">
        <v>664.51</v>
      </c>
      <c r="F251" s="4">
        <v>77.63</v>
      </c>
      <c r="G251">
        <f t="shared" si="3"/>
        <v>9.8690278546394779E-3</v>
      </c>
    </row>
    <row r="252" spans="1:7">
      <c r="A252" s="2">
        <v>41808</v>
      </c>
      <c r="B252" s="4">
        <v>679.58</v>
      </c>
      <c r="C252" s="4">
        <v>672.14</v>
      </c>
      <c r="D252" s="4">
        <v>672.12</v>
      </c>
      <c r="E252" s="4">
        <v>672.14</v>
      </c>
      <c r="F252" s="4">
        <v>113.01</v>
      </c>
      <c r="G252">
        <f t="shared" si="3"/>
        <v>3.446281243340333E-2</v>
      </c>
    </row>
    <row r="253" spans="1:7">
      <c r="A253" s="2">
        <v>41809</v>
      </c>
      <c r="B253" s="4">
        <v>673.7</v>
      </c>
      <c r="C253" s="4">
        <v>657.49</v>
      </c>
      <c r="D253" s="4">
        <v>655.76</v>
      </c>
      <c r="E253" s="4">
        <v>656.73</v>
      </c>
      <c r="F253" s="4">
        <v>115.85</v>
      </c>
      <c r="G253">
        <f t="shared" si="3"/>
        <v>-8.6524029547661724E-3</v>
      </c>
    </row>
    <row r="254" spans="1:7">
      <c r="A254" s="2">
        <v>41810</v>
      </c>
      <c r="B254" s="4">
        <v>649.30999999999995</v>
      </c>
      <c r="C254" s="4">
        <v>661.91</v>
      </c>
      <c r="D254" s="4">
        <v>658.14</v>
      </c>
      <c r="E254" s="4">
        <v>661.73</v>
      </c>
      <c r="F254" s="4">
        <v>119.89</v>
      </c>
      <c r="G254">
        <f t="shared" si="3"/>
        <v>-3.6203057740834342E-2</v>
      </c>
    </row>
    <row r="255" spans="1:7">
      <c r="A255" s="2">
        <v>41811</v>
      </c>
      <c r="B255" s="4">
        <v>643.39</v>
      </c>
      <c r="C255" s="4">
        <v>637.09</v>
      </c>
      <c r="D255" s="4">
        <v>630.46</v>
      </c>
      <c r="E255" s="4">
        <v>630.46</v>
      </c>
      <c r="F255" s="4">
        <v>36.06</v>
      </c>
      <c r="G255">
        <f t="shared" si="3"/>
        <v>-9.1173707474087248E-3</v>
      </c>
    </row>
    <row r="256" spans="1:7">
      <c r="A256" s="2">
        <v>41812</v>
      </c>
      <c r="B256" s="4">
        <v>655.19000000000005</v>
      </c>
      <c r="C256" s="4">
        <v>671.97</v>
      </c>
      <c r="D256" s="4">
        <v>662.81</v>
      </c>
      <c r="E256" s="4">
        <v>671.31</v>
      </c>
      <c r="F256" s="4">
        <v>21.53</v>
      </c>
      <c r="G256">
        <f t="shared" si="3"/>
        <v>1.8340353440370643E-2</v>
      </c>
    </row>
    <row r="257" spans="1:7">
      <c r="A257" s="2">
        <v>41813</v>
      </c>
      <c r="B257" s="4">
        <v>658</v>
      </c>
      <c r="C257" s="4">
        <v>661.5</v>
      </c>
      <c r="D257" s="4">
        <v>660.61</v>
      </c>
      <c r="E257" s="4">
        <v>661.5</v>
      </c>
      <c r="F257" s="4">
        <v>124.02</v>
      </c>
      <c r="G257">
        <f t="shared" si="3"/>
        <v>4.2888322471343358E-3</v>
      </c>
    </row>
    <row r="258" spans="1:7">
      <c r="A258" s="2">
        <v>41814</v>
      </c>
      <c r="B258" s="4">
        <v>654.33000000000004</v>
      </c>
      <c r="C258" s="4">
        <v>661.3</v>
      </c>
      <c r="D258" s="4">
        <v>656.48</v>
      </c>
      <c r="E258" s="4">
        <v>661.75</v>
      </c>
      <c r="F258" s="4">
        <v>113.73</v>
      </c>
      <c r="G258">
        <f t="shared" si="3"/>
        <v>-5.5775075987841323E-3</v>
      </c>
    </row>
    <row r="259" spans="1:7">
      <c r="A259" s="2">
        <v>41815</v>
      </c>
      <c r="B259" s="4">
        <v>639.47</v>
      </c>
      <c r="C259" s="4">
        <v>632.64</v>
      </c>
      <c r="D259" s="4">
        <v>628.66</v>
      </c>
      <c r="E259" s="4">
        <v>632.6</v>
      </c>
      <c r="F259" s="4">
        <v>159.11000000000001</v>
      </c>
      <c r="G259">
        <f t="shared" si="3"/>
        <v>-2.2710253236134691E-2</v>
      </c>
    </row>
    <row r="260" spans="1:7">
      <c r="A260" s="2">
        <v>41816</v>
      </c>
      <c r="B260" s="4">
        <v>629.29</v>
      </c>
      <c r="C260" s="4">
        <v>619.59</v>
      </c>
      <c r="D260" s="4">
        <v>618.59</v>
      </c>
      <c r="E260" s="4">
        <v>619.59</v>
      </c>
      <c r="F260" s="4">
        <v>102.64</v>
      </c>
      <c r="G260">
        <f t="shared" si="3"/>
        <v>-1.5919433280685666E-2</v>
      </c>
    </row>
    <row r="261" spans="1:7">
      <c r="A261" s="2">
        <v>41817</v>
      </c>
      <c r="B261" s="4">
        <v>626.52</v>
      </c>
      <c r="C261" s="4">
        <v>629.11</v>
      </c>
      <c r="D261" s="4">
        <v>605.37</v>
      </c>
      <c r="E261" s="4">
        <v>630.71</v>
      </c>
      <c r="F261" s="4">
        <v>188.41</v>
      </c>
      <c r="G261">
        <f t="shared" si="3"/>
        <v>-4.4017861399354543E-3</v>
      </c>
    </row>
    <row r="262" spans="1:7">
      <c r="A262" s="2">
        <v>41818</v>
      </c>
      <c r="B262" s="4">
        <v>636.05999999999995</v>
      </c>
      <c r="C262" s="4">
        <v>642.74</v>
      </c>
      <c r="D262" s="4">
        <v>633.87</v>
      </c>
      <c r="E262" s="4">
        <v>633.79</v>
      </c>
      <c r="F262" s="4">
        <v>45.71</v>
      </c>
      <c r="G262">
        <f t="shared" ref="G262:G325" si="4">(B262-B261)/B261</f>
        <v>1.5226968013790403E-2</v>
      </c>
    </row>
    <row r="263" spans="1:7">
      <c r="A263" s="2">
        <v>41819</v>
      </c>
      <c r="B263" s="4">
        <v>633.04999999999995</v>
      </c>
      <c r="C263" s="4">
        <v>645.6</v>
      </c>
      <c r="D263" s="4">
        <v>640.69000000000005</v>
      </c>
      <c r="E263" s="4">
        <v>640.69000000000005</v>
      </c>
      <c r="F263" s="4">
        <v>18.02</v>
      </c>
      <c r="G263">
        <f t="shared" si="4"/>
        <v>-4.7322579630852298E-3</v>
      </c>
    </row>
    <row r="264" spans="1:7">
      <c r="A264" s="2">
        <v>41820</v>
      </c>
      <c r="B264" s="4">
        <v>648.62</v>
      </c>
      <c r="C264" s="4">
        <v>662.47</v>
      </c>
      <c r="D264" s="4">
        <v>657.76</v>
      </c>
      <c r="E264" s="4">
        <v>662.87</v>
      </c>
      <c r="F264" s="4">
        <v>112.25</v>
      </c>
      <c r="G264">
        <f t="shared" si="4"/>
        <v>2.4595213648211121E-2</v>
      </c>
    </row>
    <row r="265" spans="1:7">
      <c r="A265" s="2">
        <v>41821</v>
      </c>
      <c r="B265" s="4">
        <v>684.78</v>
      </c>
      <c r="C265" s="4">
        <v>701.34</v>
      </c>
      <c r="D265" s="4">
        <v>699.88</v>
      </c>
      <c r="E265" s="4">
        <v>701.34</v>
      </c>
      <c r="F265" s="4">
        <v>138.80000000000001</v>
      </c>
      <c r="G265">
        <f t="shared" si="4"/>
        <v>5.5749128919860579E-2</v>
      </c>
    </row>
    <row r="266" spans="1:7">
      <c r="A266" s="2">
        <v>41822</v>
      </c>
      <c r="B266" s="4">
        <v>683.97</v>
      </c>
      <c r="C266" s="4">
        <v>686.19</v>
      </c>
      <c r="D266" s="4">
        <v>683.39</v>
      </c>
      <c r="E266" s="4">
        <v>686.19</v>
      </c>
      <c r="F266" s="4">
        <v>133.51</v>
      </c>
      <c r="G266">
        <f t="shared" si="4"/>
        <v>-1.1828616489966783E-3</v>
      </c>
    </row>
    <row r="267" spans="1:7">
      <c r="A267" s="2">
        <v>41823</v>
      </c>
      <c r="B267" s="4">
        <v>690.46</v>
      </c>
      <c r="C267" s="4">
        <v>691.22</v>
      </c>
      <c r="D267" s="4">
        <v>691.22</v>
      </c>
      <c r="E267" s="4">
        <v>691.22</v>
      </c>
      <c r="F267" s="4">
        <v>95.88</v>
      </c>
      <c r="G267">
        <f t="shared" si="4"/>
        <v>9.4887202655087339E-3</v>
      </c>
    </row>
    <row r="268" spans="1:7">
      <c r="A268" s="2">
        <v>41824</v>
      </c>
      <c r="B268" s="4">
        <v>688</v>
      </c>
      <c r="C268" s="4">
        <v>667.15</v>
      </c>
      <c r="D268" s="4">
        <v>660.73</v>
      </c>
      <c r="E268" s="4">
        <v>667.17</v>
      </c>
      <c r="F268" s="4">
        <v>98.07</v>
      </c>
      <c r="G268">
        <f t="shared" si="4"/>
        <v>-3.5628421631956034E-3</v>
      </c>
    </row>
    <row r="269" spans="1:7">
      <c r="A269" s="2">
        <v>41825</v>
      </c>
      <c r="B269" s="4">
        <v>690.19</v>
      </c>
      <c r="C269" s="4">
        <v>663.22</v>
      </c>
      <c r="D269" s="4">
        <v>660.71</v>
      </c>
      <c r="E269" s="4">
        <v>660.71</v>
      </c>
      <c r="F269" s="4">
        <v>46.33</v>
      </c>
      <c r="G269">
        <f t="shared" si="4"/>
        <v>3.1831395348838002E-3</v>
      </c>
    </row>
    <row r="270" spans="1:7">
      <c r="A270" s="2">
        <v>41826</v>
      </c>
      <c r="B270" s="4">
        <v>685.33</v>
      </c>
      <c r="C270" s="4">
        <v>668.59</v>
      </c>
      <c r="D270" s="4">
        <v>667.37</v>
      </c>
      <c r="E270" s="4">
        <v>667.37</v>
      </c>
      <c r="F270" s="4">
        <v>18.91</v>
      </c>
      <c r="G270">
        <f t="shared" si="4"/>
        <v>-7.0415392862835068E-3</v>
      </c>
    </row>
    <row r="271" spans="1:7">
      <c r="A271" s="2">
        <v>41827</v>
      </c>
      <c r="B271" s="4">
        <v>703.01</v>
      </c>
      <c r="C271" s="4">
        <v>691.01</v>
      </c>
      <c r="D271" s="4">
        <v>689.83</v>
      </c>
      <c r="E271" s="4">
        <v>690.97</v>
      </c>
      <c r="F271" s="4">
        <v>138.99</v>
      </c>
      <c r="G271">
        <f t="shared" si="4"/>
        <v>2.5797790845286137E-2</v>
      </c>
    </row>
    <row r="272" spans="1:7">
      <c r="A272" s="2">
        <v>41828</v>
      </c>
      <c r="B272" s="4">
        <v>682.24</v>
      </c>
      <c r="C272" s="4">
        <v>688.49</v>
      </c>
      <c r="D272" s="4">
        <v>684.69</v>
      </c>
      <c r="E272" s="4">
        <v>684.69</v>
      </c>
      <c r="F272" s="4">
        <v>96.68</v>
      </c>
      <c r="G272">
        <f t="shared" si="4"/>
        <v>-2.9544387704300054E-2</v>
      </c>
    </row>
    <row r="273" spans="1:7">
      <c r="A273" s="2">
        <v>41829</v>
      </c>
      <c r="B273" s="4">
        <v>671.18</v>
      </c>
      <c r="C273" s="4">
        <v>664.49</v>
      </c>
      <c r="D273" s="4">
        <v>663.34</v>
      </c>
      <c r="E273" s="4">
        <v>664.49</v>
      </c>
      <c r="F273" s="4">
        <v>112.17</v>
      </c>
      <c r="G273">
        <f t="shared" si="4"/>
        <v>-1.6211303939962562E-2</v>
      </c>
    </row>
    <row r="274" spans="1:7">
      <c r="A274" s="2">
        <v>41830</v>
      </c>
      <c r="B274" s="4">
        <v>668.08</v>
      </c>
      <c r="C274" s="4">
        <v>657.85</v>
      </c>
      <c r="D274" s="4">
        <v>654.86</v>
      </c>
      <c r="E274" s="4">
        <v>657.85</v>
      </c>
      <c r="F274" s="4">
        <v>89.65</v>
      </c>
      <c r="G274">
        <f t="shared" si="4"/>
        <v>-4.6187311898446158E-3</v>
      </c>
    </row>
    <row r="275" spans="1:7">
      <c r="A275" s="2">
        <v>41831</v>
      </c>
      <c r="B275" s="4">
        <v>654.61</v>
      </c>
      <c r="C275" s="4">
        <v>648.95000000000005</v>
      </c>
      <c r="D275" s="4">
        <v>647.65</v>
      </c>
      <c r="E275" s="4">
        <v>648.97</v>
      </c>
      <c r="F275" s="4">
        <v>150.84</v>
      </c>
      <c r="G275">
        <f t="shared" si="4"/>
        <v>-2.0162256017243484E-2</v>
      </c>
    </row>
    <row r="276" spans="1:7">
      <c r="A276" s="2">
        <v>41832</v>
      </c>
      <c r="B276" s="4">
        <v>674.36</v>
      </c>
      <c r="C276" s="4">
        <v>668.57</v>
      </c>
      <c r="D276" s="4">
        <v>665.16</v>
      </c>
      <c r="E276" s="4">
        <v>668.57</v>
      </c>
      <c r="F276" s="4">
        <v>25.63</v>
      </c>
      <c r="G276">
        <f t="shared" si="4"/>
        <v>3.0170635951177038E-2</v>
      </c>
    </row>
    <row r="277" spans="1:7">
      <c r="A277" s="2">
        <v>41833</v>
      </c>
      <c r="B277" s="4">
        <v>673.98</v>
      </c>
      <c r="C277" s="4">
        <v>676.88</v>
      </c>
      <c r="D277" s="4">
        <v>675.88</v>
      </c>
      <c r="E277" s="4">
        <v>676.88</v>
      </c>
      <c r="F277" s="4">
        <v>15.89</v>
      </c>
      <c r="G277">
        <f t="shared" si="4"/>
        <v>-5.634972418292832E-4</v>
      </c>
    </row>
    <row r="278" spans="1:7">
      <c r="A278" s="2">
        <v>41834</v>
      </c>
      <c r="B278" s="4">
        <v>678.81</v>
      </c>
      <c r="C278" s="4">
        <v>669.48</v>
      </c>
      <c r="D278" s="4">
        <v>667.54</v>
      </c>
      <c r="E278" s="4">
        <v>667.5</v>
      </c>
      <c r="F278" s="4">
        <v>116.46</v>
      </c>
      <c r="G278">
        <f t="shared" si="4"/>
        <v>7.166384759191559E-3</v>
      </c>
    </row>
    <row r="279" spans="1:7">
      <c r="A279" s="2">
        <v>41835</v>
      </c>
      <c r="B279" s="4">
        <v>671.58</v>
      </c>
      <c r="C279" s="4">
        <v>674.06</v>
      </c>
      <c r="D279" s="4">
        <v>672.73</v>
      </c>
      <c r="E279" s="4">
        <v>672.73</v>
      </c>
      <c r="F279" s="4">
        <v>137.86000000000001</v>
      </c>
      <c r="G279">
        <f t="shared" si="4"/>
        <v>-1.0650992177486933E-2</v>
      </c>
    </row>
    <row r="280" spans="1:7">
      <c r="A280" s="2">
        <v>41836</v>
      </c>
      <c r="B280" s="4">
        <v>676.09</v>
      </c>
      <c r="C280" s="4">
        <v>682.63</v>
      </c>
      <c r="D280" s="4">
        <v>679.62</v>
      </c>
      <c r="E280" s="4">
        <v>682.63</v>
      </c>
      <c r="F280" s="4">
        <v>146.15</v>
      </c>
      <c r="G280">
        <f t="shared" si="4"/>
        <v>6.7155067155067012E-3</v>
      </c>
    </row>
    <row r="281" spans="1:7">
      <c r="A281" s="2">
        <v>41837</v>
      </c>
      <c r="B281" s="4">
        <v>660.26</v>
      </c>
      <c r="C281" s="4">
        <v>659.77</v>
      </c>
      <c r="D281" s="4">
        <v>657.1</v>
      </c>
      <c r="E281" s="4">
        <v>659.77</v>
      </c>
      <c r="F281" s="4">
        <v>168.74</v>
      </c>
      <c r="G281">
        <f t="shared" si="4"/>
        <v>-2.3414042509133457E-2</v>
      </c>
    </row>
    <row r="282" spans="1:7">
      <c r="A282" s="2">
        <v>41838</v>
      </c>
      <c r="B282" s="4">
        <v>671.42</v>
      </c>
      <c r="C282" s="4">
        <v>678.12</v>
      </c>
      <c r="D282" s="4">
        <v>678.12</v>
      </c>
      <c r="E282" s="4">
        <v>678.12</v>
      </c>
      <c r="F282" s="4">
        <v>24.28</v>
      </c>
      <c r="G282">
        <f t="shared" si="4"/>
        <v>1.6902432375124902E-2</v>
      </c>
    </row>
    <row r="283" spans="1:7">
      <c r="A283" s="2">
        <v>41839</v>
      </c>
      <c r="B283" s="4">
        <v>675.54</v>
      </c>
      <c r="C283" s="4">
        <v>680.73</v>
      </c>
      <c r="D283" s="4">
        <v>680.73</v>
      </c>
      <c r="E283" s="4">
        <v>680.73</v>
      </c>
      <c r="F283" s="4">
        <v>22.33</v>
      </c>
      <c r="G283">
        <f t="shared" si="4"/>
        <v>6.1362485478538096E-3</v>
      </c>
    </row>
    <row r="284" spans="1:7">
      <c r="A284" s="2">
        <v>41840</v>
      </c>
      <c r="B284" s="4">
        <v>674.98</v>
      </c>
      <c r="C284" s="4">
        <v>654.63</v>
      </c>
      <c r="D284" s="4">
        <v>654.63</v>
      </c>
      <c r="E284" s="4">
        <v>654.63</v>
      </c>
      <c r="F284" s="4">
        <v>28.03</v>
      </c>
      <c r="G284">
        <f t="shared" si="4"/>
        <v>-8.2896645646437736E-4</v>
      </c>
    </row>
    <row r="285" spans="1:7">
      <c r="A285" s="2">
        <v>41841</v>
      </c>
      <c r="B285" s="4">
        <v>659.86</v>
      </c>
      <c r="C285" s="4">
        <v>661.94</v>
      </c>
      <c r="D285" s="4">
        <v>661.94</v>
      </c>
      <c r="E285" s="4">
        <v>661.94</v>
      </c>
      <c r="F285" s="4">
        <v>222.76</v>
      </c>
      <c r="G285">
        <f t="shared" si="4"/>
        <v>-2.2400663723369588E-2</v>
      </c>
    </row>
    <row r="286" spans="1:7">
      <c r="A286" s="2">
        <v>41842</v>
      </c>
      <c r="B286" s="4">
        <v>673.09</v>
      </c>
      <c r="C286" s="4">
        <v>672.85</v>
      </c>
      <c r="D286" s="4">
        <v>672.85</v>
      </c>
      <c r="E286" s="4">
        <v>672.85</v>
      </c>
      <c r="F286" s="4">
        <v>113.86</v>
      </c>
      <c r="G286">
        <f t="shared" si="4"/>
        <v>2.0049707513715057E-2</v>
      </c>
    </row>
    <row r="287" spans="1:7">
      <c r="A287" s="2">
        <v>41843</v>
      </c>
      <c r="B287" s="4">
        <v>673.04</v>
      </c>
      <c r="C287" s="4">
        <v>673.32</v>
      </c>
      <c r="D287" s="4">
        <v>673.32</v>
      </c>
      <c r="E287" s="4">
        <v>673.32</v>
      </c>
      <c r="F287" s="4">
        <v>93.86</v>
      </c>
      <c r="G287">
        <f t="shared" si="4"/>
        <v>-7.428427104854954E-5</v>
      </c>
    </row>
    <row r="288" spans="1:7">
      <c r="A288" s="2">
        <v>41844</v>
      </c>
      <c r="B288" s="4">
        <v>663.86</v>
      </c>
      <c r="C288" s="4">
        <v>657.39</v>
      </c>
      <c r="D288" s="4">
        <v>657.39</v>
      </c>
      <c r="E288" s="4">
        <v>657.39</v>
      </c>
      <c r="F288" s="4">
        <v>63.76</v>
      </c>
      <c r="G288">
        <f t="shared" si="4"/>
        <v>-1.3639605372637512E-2</v>
      </c>
    </row>
    <row r="289" spans="1:7">
      <c r="A289" s="2">
        <v>41845</v>
      </c>
      <c r="B289" s="4">
        <v>651.19000000000005</v>
      </c>
      <c r="C289" s="4">
        <v>661.88</v>
      </c>
      <c r="D289" s="4">
        <v>661.88</v>
      </c>
      <c r="E289" s="4">
        <v>661.88</v>
      </c>
      <c r="F289" s="4">
        <v>90.35</v>
      </c>
      <c r="G289">
        <f t="shared" si="4"/>
        <v>-1.9085349320639832E-2</v>
      </c>
    </row>
    <row r="290" spans="1:7">
      <c r="A290" s="2">
        <v>41846</v>
      </c>
      <c r="B290" s="4">
        <v>659.3</v>
      </c>
      <c r="C290" s="4">
        <v>675.57</v>
      </c>
      <c r="D290" s="4">
        <v>675.57</v>
      </c>
      <c r="E290" s="4">
        <v>675.57</v>
      </c>
      <c r="F290" s="4">
        <v>31.38</v>
      </c>
      <c r="G290">
        <f t="shared" si="4"/>
        <v>1.2454122452740213E-2</v>
      </c>
    </row>
    <row r="291" spans="1:7">
      <c r="A291" s="2">
        <v>41847</v>
      </c>
      <c r="B291" s="4">
        <v>659.42</v>
      </c>
      <c r="C291" s="4">
        <v>646.26</v>
      </c>
      <c r="D291" s="4">
        <v>646.26</v>
      </c>
      <c r="E291" s="4">
        <v>646.26</v>
      </c>
      <c r="F291" s="4">
        <v>16</v>
      </c>
      <c r="G291">
        <f t="shared" si="4"/>
        <v>1.8201122402548847E-4</v>
      </c>
    </row>
    <row r="292" spans="1:7">
      <c r="A292" s="2">
        <v>41848</v>
      </c>
      <c r="B292" s="4">
        <v>634.35</v>
      </c>
      <c r="C292" s="4">
        <v>644.54</v>
      </c>
      <c r="D292" s="4">
        <v>644.54</v>
      </c>
      <c r="E292" s="4">
        <v>644.54</v>
      </c>
      <c r="F292" s="4">
        <v>129.58000000000001</v>
      </c>
      <c r="G292">
        <f t="shared" si="4"/>
        <v>-3.8018258469564067E-2</v>
      </c>
    </row>
    <row r="293" spans="1:7">
      <c r="A293" s="2">
        <v>41849</v>
      </c>
      <c r="B293" s="4">
        <v>638.33000000000004</v>
      </c>
      <c r="C293" s="4">
        <v>608.04999999999995</v>
      </c>
      <c r="D293" s="4">
        <v>608.04999999999995</v>
      </c>
      <c r="E293" s="4">
        <v>608.04999999999995</v>
      </c>
      <c r="F293" s="4">
        <v>88.42</v>
      </c>
      <c r="G293">
        <f t="shared" si="4"/>
        <v>6.2741388823205138E-3</v>
      </c>
    </row>
    <row r="294" spans="1:7">
      <c r="A294" s="2">
        <v>41850</v>
      </c>
      <c r="B294" s="4">
        <v>640.46</v>
      </c>
      <c r="C294" s="4">
        <v>653.62</v>
      </c>
      <c r="D294" s="4">
        <v>653.62</v>
      </c>
      <c r="E294" s="4">
        <v>653.62</v>
      </c>
      <c r="F294" s="4">
        <v>67.819999999999993</v>
      </c>
      <c r="G294">
        <f t="shared" si="4"/>
        <v>3.3368320461203381E-3</v>
      </c>
    </row>
    <row r="295" spans="1:7">
      <c r="A295" s="2">
        <v>41851</v>
      </c>
      <c r="B295" s="4">
        <v>641.16999999999996</v>
      </c>
      <c r="C295" s="4">
        <v>638.67999999999995</v>
      </c>
      <c r="D295" s="4">
        <v>638.67999999999995</v>
      </c>
      <c r="E295" s="4">
        <v>638.67999999999995</v>
      </c>
      <c r="F295" s="4">
        <v>67.61</v>
      </c>
      <c r="G295">
        <f t="shared" si="4"/>
        <v>1.1085782094118644E-3</v>
      </c>
    </row>
    <row r="296" spans="1:7">
      <c r="A296" s="2">
        <v>41853</v>
      </c>
      <c r="B296" s="4">
        <v>646.67999999999995</v>
      </c>
      <c r="C296" s="4">
        <v>649.34</v>
      </c>
      <c r="D296" s="4">
        <v>649.34</v>
      </c>
      <c r="E296" s="4">
        <v>649.34</v>
      </c>
      <c r="F296" s="4">
        <v>38.68</v>
      </c>
      <c r="G296">
        <f t="shared" si="4"/>
        <v>8.593664706708035E-3</v>
      </c>
    </row>
    <row r="297" spans="1:7">
      <c r="A297" s="2">
        <v>41855</v>
      </c>
      <c r="B297" s="4">
        <v>660.68</v>
      </c>
      <c r="C297" s="4">
        <v>645.03</v>
      </c>
      <c r="D297" s="4">
        <v>645.03</v>
      </c>
      <c r="E297" s="4">
        <v>645.03</v>
      </c>
      <c r="F297" s="4">
        <v>97.23</v>
      </c>
      <c r="G297">
        <f t="shared" si="4"/>
        <v>2.1649038164161565E-2</v>
      </c>
    </row>
    <row r="298" spans="1:7">
      <c r="A298" s="2">
        <v>41857</v>
      </c>
      <c r="B298" s="4">
        <v>641.73</v>
      </c>
      <c r="C298" s="4">
        <v>636.17999999999995</v>
      </c>
      <c r="D298" s="4">
        <v>636.17999999999995</v>
      </c>
      <c r="E298" s="4">
        <v>636.17999999999995</v>
      </c>
      <c r="F298" s="4">
        <v>112.34</v>
      </c>
      <c r="G298">
        <f t="shared" si="4"/>
        <v>-2.8682569473875302E-2</v>
      </c>
    </row>
    <row r="299" spans="1:7">
      <c r="A299" s="2">
        <v>41858</v>
      </c>
      <c r="B299" s="4">
        <v>629.12</v>
      </c>
      <c r="C299" s="4">
        <v>619.11</v>
      </c>
      <c r="D299" s="4">
        <v>619.11</v>
      </c>
      <c r="E299" s="4">
        <v>619.11</v>
      </c>
      <c r="F299" s="4">
        <v>119.18</v>
      </c>
      <c r="G299">
        <f t="shared" si="4"/>
        <v>-1.9650008570582665E-2</v>
      </c>
    </row>
    <row r="300" spans="1:7">
      <c r="A300" s="2">
        <v>41859</v>
      </c>
      <c r="B300" s="4">
        <v>645.95000000000005</v>
      </c>
      <c r="C300" s="4">
        <v>656.67</v>
      </c>
      <c r="D300" s="4">
        <v>656.67</v>
      </c>
      <c r="E300" s="4">
        <v>656.67</v>
      </c>
      <c r="F300" s="4">
        <v>104.29</v>
      </c>
      <c r="G300">
        <f t="shared" si="4"/>
        <v>2.6751653102746759E-2</v>
      </c>
    </row>
    <row r="301" spans="1:7">
      <c r="A301" s="2">
        <v>41860</v>
      </c>
      <c r="B301" s="4">
        <v>645.76</v>
      </c>
      <c r="C301" s="4">
        <v>637.45000000000005</v>
      </c>
      <c r="D301" s="4">
        <v>637.45000000000005</v>
      </c>
      <c r="E301" s="4">
        <v>637.45000000000005</v>
      </c>
      <c r="F301" s="4">
        <v>27.87</v>
      </c>
      <c r="G301">
        <f t="shared" si="4"/>
        <v>-2.941404133447706E-4</v>
      </c>
    </row>
    <row r="302" spans="1:7">
      <c r="A302" s="2">
        <v>41861</v>
      </c>
      <c r="B302" s="4">
        <v>664.45</v>
      </c>
      <c r="C302" s="4">
        <v>661.53</v>
      </c>
      <c r="D302" s="4">
        <v>661.53</v>
      </c>
      <c r="E302" s="4">
        <v>661.53</v>
      </c>
      <c r="F302" s="4">
        <v>22.64</v>
      </c>
      <c r="G302">
        <f t="shared" si="4"/>
        <v>2.8942641228939629E-2</v>
      </c>
    </row>
    <row r="303" spans="1:7">
      <c r="A303" s="2">
        <v>41862</v>
      </c>
      <c r="B303" s="4">
        <v>651.95000000000005</v>
      </c>
      <c r="C303" s="4">
        <v>642.22</v>
      </c>
      <c r="D303" s="4">
        <v>642.22</v>
      </c>
      <c r="E303" s="4">
        <v>642.22</v>
      </c>
      <c r="F303" s="4">
        <v>102.18</v>
      </c>
      <c r="G303">
        <f t="shared" si="4"/>
        <v>-1.881255173451727E-2</v>
      </c>
    </row>
    <row r="304" spans="1:7">
      <c r="A304" s="2">
        <v>41863</v>
      </c>
      <c r="B304" s="4">
        <v>641.45000000000005</v>
      </c>
      <c r="C304" s="4">
        <v>639.88</v>
      </c>
      <c r="D304" s="4">
        <v>639.88</v>
      </c>
      <c r="E304" s="4">
        <v>639.88</v>
      </c>
      <c r="F304" s="4">
        <v>164.28</v>
      </c>
      <c r="G304">
        <f t="shared" si="4"/>
        <v>-1.6105529565150701E-2</v>
      </c>
    </row>
    <row r="305" spans="1:7">
      <c r="A305" s="2">
        <v>41864</v>
      </c>
      <c r="B305" s="4">
        <v>625.37</v>
      </c>
      <c r="C305" s="4">
        <v>612.54</v>
      </c>
      <c r="D305" s="4">
        <v>612.54</v>
      </c>
      <c r="E305" s="4">
        <v>612.54</v>
      </c>
      <c r="F305" s="4">
        <v>162.83000000000001</v>
      </c>
      <c r="G305">
        <f t="shared" si="4"/>
        <v>-2.5068204848390428E-2</v>
      </c>
    </row>
    <row r="306" spans="1:7">
      <c r="A306" s="2">
        <v>41865</v>
      </c>
      <c r="B306" s="4">
        <v>604.77</v>
      </c>
      <c r="C306" s="4">
        <v>612.64</v>
      </c>
      <c r="D306" s="4">
        <v>612.64</v>
      </c>
      <c r="E306" s="4">
        <v>612.64</v>
      </c>
      <c r="F306" s="4">
        <v>71.540000000000006</v>
      </c>
      <c r="G306">
        <f t="shared" si="4"/>
        <v>-3.2940499224459158E-2</v>
      </c>
    </row>
    <row r="307" spans="1:7">
      <c r="A307" s="2">
        <v>41866</v>
      </c>
      <c r="B307" s="4">
        <v>581.41</v>
      </c>
      <c r="C307" s="4">
        <v>567.36</v>
      </c>
      <c r="D307" s="4">
        <v>567.36</v>
      </c>
      <c r="E307" s="4">
        <v>567.36</v>
      </c>
      <c r="F307" s="4">
        <v>82.99</v>
      </c>
      <c r="G307">
        <f t="shared" si="4"/>
        <v>-3.8626254609190294E-2</v>
      </c>
    </row>
    <row r="308" spans="1:7">
      <c r="A308" s="2">
        <v>41867</v>
      </c>
      <c r="B308" s="4">
        <v>564.94000000000005</v>
      </c>
      <c r="C308" s="4">
        <v>561.95000000000005</v>
      </c>
      <c r="D308" s="4">
        <v>561.95000000000005</v>
      </c>
      <c r="E308" s="4">
        <v>561.95000000000005</v>
      </c>
      <c r="F308" s="4">
        <v>33.19</v>
      </c>
      <c r="G308">
        <f t="shared" si="4"/>
        <v>-2.8327686142309065E-2</v>
      </c>
    </row>
    <row r="309" spans="1:7">
      <c r="A309" s="2">
        <v>41868</v>
      </c>
      <c r="B309" s="4">
        <v>581.87</v>
      </c>
      <c r="C309" s="4">
        <v>583.32000000000005</v>
      </c>
      <c r="D309" s="4">
        <v>583.32000000000005</v>
      </c>
      <c r="E309" s="4">
        <v>583.32000000000005</v>
      </c>
      <c r="F309" s="4">
        <v>36.619999999999997</v>
      </c>
      <c r="G309">
        <f t="shared" si="4"/>
        <v>2.9967784189471356E-2</v>
      </c>
    </row>
    <row r="310" spans="1:7">
      <c r="A310" s="2">
        <v>41869</v>
      </c>
      <c r="B310" s="4">
        <v>575.14</v>
      </c>
      <c r="C310" s="4">
        <v>556.34</v>
      </c>
      <c r="D310" s="4">
        <v>556.34</v>
      </c>
      <c r="E310" s="4">
        <v>556.34</v>
      </c>
      <c r="F310" s="4">
        <v>165.29</v>
      </c>
      <c r="G310">
        <f t="shared" si="4"/>
        <v>-1.1566157389107564E-2</v>
      </c>
    </row>
    <row r="311" spans="1:7">
      <c r="A311" s="2">
        <v>41870</v>
      </c>
      <c r="B311" s="4">
        <v>534.79999999999995</v>
      </c>
      <c r="C311" s="4">
        <v>532.70000000000005</v>
      </c>
      <c r="D311" s="4">
        <v>532.70000000000005</v>
      </c>
      <c r="E311" s="4">
        <v>532.70000000000005</v>
      </c>
      <c r="F311" s="4">
        <v>227.54</v>
      </c>
      <c r="G311">
        <f t="shared" si="4"/>
        <v>-7.0139444309211721E-2</v>
      </c>
    </row>
    <row r="312" spans="1:7">
      <c r="A312" s="2">
        <v>41871</v>
      </c>
      <c r="B312" s="4">
        <v>530.12</v>
      </c>
      <c r="C312" s="4">
        <v>536.47</v>
      </c>
      <c r="D312" s="4">
        <v>536.47</v>
      </c>
      <c r="E312" s="4">
        <v>536.47</v>
      </c>
      <c r="F312" s="4">
        <v>165.73</v>
      </c>
      <c r="G312">
        <f t="shared" si="4"/>
        <v>-8.750934928945308E-3</v>
      </c>
    </row>
    <row r="313" spans="1:7">
      <c r="A313" s="2">
        <v>41872</v>
      </c>
      <c r="B313" s="4">
        <v>559.91999999999996</v>
      </c>
      <c r="C313" s="4">
        <v>576.59</v>
      </c>
      <c r="D313" s="4">
        <v>576.59</v>
      </c>
      <c r="E313" s="4">
        <v>576.59</v>
      </c>
      <c r="F313" s="4">
        <v>208.06</v>
      </c>
      <c r="G313">
        <f t="shared" si="4"/>
        <v>5.6213687466988523E-2</v>
      </c>
    </row>
    <row r="314" spans="1:7">
      <c r="A314" s="2">
        <v>41873</v>
      </c>
      <c r="B314" s="4">
        <v>569.47</v>
      </c>
      <c r="C314" s="4">
        <v>558.21</v>
      </c>
      <c r="D314" s="4">
        <v>558.21</v>
      </c>
      <c r="E314" s="4">
        <v>558.21</v>
      </c>
      <c r="F314" s="4">
        <v>128.03</v>
      </c>
      <c r="G314">
        <f t="shared" si="4"/>
        <v>1.7056008001143142E-2</v>
      </c>
    </row>
    <row r="315" spans="1:7">
      <c r="A315" s="2">
        <v>41874</v>
      </c>
      <c r="B315" s="4">
        <v>564.98</v>
      </c>
      <c r="C315" s="4">
        <v>561.02</v>
      </c>
      <c r="D315" s="4">
        <v>561.02</v>
      </c>
      <c r="E315" s="4">
        <v>561.02</v>
      </c>
      <c r="F315" s="4">
        <v>20.57</v>
      </c>
      <c r="G315">
        <f t="shared" si="4"/>
        <v>-7.8845242067185437E-3</v>
      </c>
    </row>
    <row r="316" spans="1:7">
      <c r="A316" s="2">
        <v>41875</v>
      </c>
      <c r="B316" s="4">
        <v>552.94000000000005</v>
      </c>
      <c r="C316" s="4">
        <v>556.02</v>
      </c>
      <c r="D316" s="4">
        <v>556.02</v>
      </c>
      <c r="E316" s="4">
        <v>556.02</v>
      </c>
      <c r="F316" s="4">
        <v>20.53</v>
      </c>
      <c r="G316">
        <f t="shared" si="4"/>
        <v>-2.131048886686248E-2</v>
      </c>
    </row>
    <row r="317" spans="1:7">
      <c r="A317" s="2">
        <v>41876</v>
      </c>
      <c r="B317" s="4">
        <v>551.45000000000005</v>
      </c>
      <c r="C317" s="4">
        <v>537.16999999999996</v>
      </c>
      <c r="D317" s="4">
        <v>537.16999999999996</v>
      </c>
      <c r="E317" s="4">
        <v>537.16999999999996</v>
      </c>
      <c r="F317" s="4">
        <v>285.32</v>
      </c>
      <c r="G317">
        <f t="shared" si="4"/>
        <v>-2.6946865844395575E-3</v>
      </c>
    </row>
    <row r="318" spans="1:7">
      <c r="A318" s="2">
        <v>41877</v>
      </c>
      <c r="B318" s="4">
        <v>555.82000000000005</v>
      </c>
      <c r="C318" s="4">
        <v>551.42999999999995</v>
      </c>
      <c r="D318" s="4">
        <v>551.42999999999995</v>
      </c>
      <c r="E318" s="4">
        <v>551.42999999999995</v>
      </c>
      <c r="F318" s="4">
        <v>194.06</v>
      </c>
      <c r="G318">
        <f t="shared" si="4"/>
        <v>7.9245625170006415E-3</v>
      </c>
    </row>
    <row r="319" spans="1:7">
      <c r="A319" s="2">
        <v>41878</v>
      </c>
      <c r="B319" s="4">
        <v>566.63</v>
      </c>
      <c r="C319" s="4">
        <v>564.88</v>
      </c>
      <c r="D319" s="4">
        <v>564.88</v>
      </c>
      <c r="E319" s="4">
        <v>564.88</v>
      </c>
      <c r="F319" s="4">
        <v>157.94</v>
      </c>
      <c r="G319">
        <f t="shared" si="4"/>
        <v>1.9448742398618157E-2</v>
      </c>
    </row>
    <row r="320" spans="1:7">
      <c r="A320" s="2">
        <v>41879</v>
      </c>
      <c r="B320" s="4">
        <v>562.9</v>
      </c>
      <c r="C320" s="4">
        <v>571.33000000000004</v>
      </c>
      <c r="D320" s="4">
        <v>571.33000000000004</v>
      </c>
      <c r="E320" s="4">
        <v>571.33000000000004</v>
      </c>
      <c r="F320" s="4">
        <v>155.13999999999999</v>
      </c>
      <c r="G320">
        <f t="shared" si="4"/>
        <v>-6.5827788856926356E-3</v>
      </c>
    </row>
    <row r="321" spans="1:7">
      <c r="A321" s="2">
        <v>41880</v>
      </c>
      <c r="B321" s="4">
        <v>561.47</v>
      </c>
      <c r="C321" s="4">
        <v>547.94000000000005</v>
      </c>
      <c r="D321" s="4">
        <v>547.94000000000005</v>
      </c>
      <c r="E321" s="4">
        <v>547.94000000000005</v>
      </c>
      <c r="F321" s="4">
        <v>167.62</v>
      </c>
      <c r="G321">
        <f t="shared" si="4"/>
        <v>-2.540415704387902E-3</v>
      </c>
    </row>
    <row r="322" spans="1:7">
      <c r="A322" s="2">
        <v>41881</v>
      </c>
      <c r="B322" s="4">
        <v>564.45000000000005</v>
      </c>
      <c r="C322" s="4">
        <v>566.94000000000005</v>
      </c>
      <c r="D322" s="4">
        <v>566.94000000000005</v>
      </c>
      <c r="E322" s="4">
        <v>566.94000000000005</v>
      </c>
      <c r="F322" s="4">
        <v>37.82</v>
      </c>
      <c r="G322">
        <f t="shared" si="4"/>
        <v>5.3074963933959392E-3</v>
      </c>
    </row>
    <row r="323" spans="1:7">
      <c r="A323" s="2">
        <v>41882</v>
      </c>
      <c r="B323" s="4">
        <v>552.69000000000005</v>
      </c>
      <c r="C323" s="4">
        <v>531.45000000000005</v>
      </c>
      <c r="D323" s="4">
        <v>531.45000000000005</v>
      </c>
      <c r="E323" s="4">
        <v>531.45000000000005</v>
      </c>
      <c r="F323" s="4">
        <v>26.77</v>
      </c>
      <c r="G323">
        <f t="shared" si="4"/>
        <v>-2.0834440605899531E-2</v>
      </c>
    </row>
    <row r="324" spans="1:7">
      <c r="A324" s="2">
        <v>41883</v>
      </c>
      <c r="B324" s="4">
        <v>534.46</v>
      </c>
      <c r="C324" s="4">
        <v>535.21</v>
      </c>
      <c r="D324" s="4">
        <v>535.21</v>
      </c>
      <c r="E324" s="4">
        <v>535.21</v>
      </c>
      <c r="F324" s="4">
        <v>163.06</v>
      </c>
      <c r="G324">
        <f t="shared" si="4"/>
        <v>-3.2984132153648552E-2</v>
      </c>
    </row>
    <row r="325" spans="1:7">
      <c r="A325" s="2">
        <v>41884</v>
      </c>
      <c r="B325" s="4">
        <v>537.29</v>
      </c>
      <c r="C325" s="4">
        <v>535.29999999999995</v>
      </c>
      <c r="D325" s="4">
        <v>535.29999999999995</v>
      </c>
      <c r="E325" s="4">
        <v>535.29999999999995</v>
      </c>
      <c r="F325" s="4">
        <v>180.5</v>
      </c>
      <c r="G325">
        <f t="shared" si="4"/>
        <v>5.2950641769261069E-3</v>
      </c>
    </row>
    <row r="326" spans="1:7">
      <c r="A326" s="2">
        <v>41885</v>
      </c>
      <c r="B326" s="4">
        <v>527.69000000000005</v>
      </c>
      <c r="C326" s="4">
        <v>527.29</v>
      </c>
      <c r="D326" s="4">
        <v>527.29</v>
      </c>
      <c r="E326" s="4">
        <v>527.29</v>
      </c>
      <c r="F326" s="4">
        <v>212.56</v>
      </c>
      <c r="G326">
        <f t="shared" ref="G326:G389" si="5">(B326-B325)/B325</f>
        <v>-1.7867445885834297E-2</v>
      </c>
    </row>
    <row r="327" spans="1:7">
      <c r="A327" s="2">
        <v>41886</v>
      </c>
      <c r="B327" s="4">
        <v>518.20000000000005</v>
      </c>
      <c r="C327" s="4">
        <v>506.5</v>
      </c>
      <c r="D327" s="4">
        <v>506.5</v>
      </c>
      <c r="E327" s="4">
        <v>506.5</v>
      </c>
      <c r="F327" s="4">
        <v>153.32</v>
      </c>
      <c r="G327">
        <f t="shared" si="5"/>
        <v>-1.7984043661998537E-2</v>
      </c>
    </row>
    <row r="328" spans="1:7">
      <c r="A328" s="2">
        <v>41887</v>
      </c>
      <c r="B328" s="4">
        <v>526.17999999999995</v>
      </c>
      <c r="C328" s="4">
        <v>528.74</v>
      </c>
      <c r="D328" s="4">
        <v>528.74</v>
      </c>
      <c r="E328" s="4">
        <v>528.74</v>
      </c>
      <c r="F328" s="4">
        <v>105.4</v>
      </c>
      <c r="G328">
        <f t="shared" si="5"/>
        <v>1.5399459668081636E-2</v>
      </c>
    </row>
    <row r="329" spans="1:7">
      <c r="A329" s="2">
        <v>41888</v>
      </c>
      <c r="B329" s="4">
        <v>526.77</v>
      </c>
      <c r="C329" s="4">
        <v>517.20000000000005</v>
      </c>
      <c r="D329" s="4">
        <v>517.20000000000005</v>
      </c>
      <c r="E329" s="4">
        <v>517.20000000000005</v>
      </c>
      <c r="F329" s="4">
        <v>37.25</v>
      </c>
      <c r="G329">
        <f t="shared" si="5"/>
        <v>1.121289292637561E-3</v>
      </c>
    </row>
    <row r="330" spans="1:7">
      <c r="A330" s="2">
        <v>41889</v>
      </c>
      <c r="B330" s="4">
        <v>523.34</v>
      </c>
      <c r="C330" s="4">
        <v>553.03</v>
      </c>
      <c r="D330" s="4">
        <v>553.03</v>
      </c>
      <c r="E330" s="4">
        <v>553.03</v>
      </c>
      <c r="F330" s="4">
        <v>30.25</v>
      </c>
      <c r="G330">
        <f t="shared" si="5"/>
        <v>-6.5113806784743815E-3</v>
      </c>
    </row>
    <row r="331" spans="1:7">
      <c r="A331" s="2">
        <v>41890</v>
      </c>
      <c r="B331" s="4">
        <v>530.66999999999996</v>
      </c>
      <c r="C331" s="4">
        <v>507.53</v>
      </c>
      <c r="D331" s="4">
        <v>507.53</v>
      </c>
      <c r="E331" s="4">
        <v>507.53</v>
      </c>
      <c r="F331" s="4">
        <v>152.27000000000001</v>
      </c>
      <c r="G331">
        <f t="shared" si="5"/>
        <v>1.4006191003936116E-2</v>
      </c>
    </row>
    <row r="332" spans="1:7">
      <c r="A332" s="2">
        <v>41892</v>
      </c>
      <c r="B332" s="4">
        <v>520.21</v>
      </c>
      <c r="C332" s="4">
        <v>532.98</v>
      </c>
      <c r="D332" s="4">
        <v>532.98</v>
      </c>
      <c r="E332" s="4">
        <v>532.98</v>
      </c>
      <c r="F332" s="4">
        <v>148.11000000000001</v>
      </c>
      <c r="G332">
        <f t="shared" si="5"/>
        <v>-1.9710931463998198E-2</v>
      </c>
    </row>
    <row r="333" spans="1:7">
      <c r="A333" s="2">
        <v>41893</v>
      </c>
      <c r="B333" s="4">
        <v>521.07000000000005</v>
      </c>
      <c r="C333" s="4">
        <v>516.89</v>
      </c>
      <c r="D333" s="4">
        <v>516.89</v>
      </c>
      <c r="E333" s="4">
        <v>516.89</v>
      </c>
      <c r="F333" s="4">
        <v>79.39</v>
      </c>
      <c r="G333">
        <f t="shared" si="5"/>
        <v>1.6531785240576182E-3</v>
      </c>
    </row>
    <row r="334" spans="1:7">
      <c r="A334" s="2">
        <v>41894</v>
      </c>
      <c r="B334" s="4">
        <v>523.70000000000005</v>
      </c>
      <c r="C334" s="4">
        <v>524.03</v>
      </c>
      <c r="D334" s="4">
        <v>524.03</v>
      </c>
      <c r="E334" s="4">
        <v>524.03</v>
      </c>
      <c r="F334" s="4">
        <v>72.430000000000007</v>
      </c>
      <c r="G334">
        <f t="shared" si="5"/>
        <v>5.0473065039246074E-3</v>
      </c>
    </row>
    <row r="335" spans="1:7">
      <c r="A335" s="2">
        <v>41895</v>
      </c>
      <c r="B335" s="4">
        <v>537.4</v>
      </c>
      <c r="C335" s="4">
        <v>534.25</v>
      </c>
      <c r="D335" s="4">
        <v>534.25</v>
      </c>
      <c r="E335" s="4">
        <v>534.25</v>
      </c>
      <c r="F335" s="4">
        <v>37.51</v>
      </c>
      <c r="G335">
        <f t="shared" si="5"/>
        <v>2.6160015275921197E-2</v>
      </c>
    </row>
    <row r="336" spans="1:7">
      <c r="A336" s="2">
        <v>41896</v>
      </c>
      <c r="B336" s="4">
        <v>536.78</v>
      </c>
      <c r="C336" s="4">
        <v>543.25</v>
      </c>
      <c r="D336" s="4">
        <v>543.25</v>
      </c>
      <c r="E336" s="4">
        <v>543.25</v>
      </c>
      <c r="F336" s="4">
        <v>48.52</v>
      </c>
      <c r="G336">
        <f t="shared" si="5"/>
        <v>-1.1537030145143368E-3</v>
      </c>
    </row>
    <row r="337" spans="1:7">
      <c r="A337" s="2">
        <v>41897</v>
      </c>
      <c r="B337" s="4">
        <v>540.28</v>
      </c>
      <c r="C337" s="4">
        <v>531.88</v>
      </c>
      <c r="D337" s="4">
        <v>531.88</v>
      </c>
      <c r="E337" s="4">
        <v>531.88</v>
      </c>
      <c r="F337" s="4">
        <v>106.57</v>
      </c>
      <c r="G337">
        <f t="shared" si="5"/>
        <v>6.5203621595439475E-3</v>
      </c>
    </row>
    <row r="338" spans="1:7">
      <c r="A338" s="2">
        <v>41898</v>
      </c>
      <c r="B338" s="4">
        <v>535.64</v>
      </c>
      <c r="C338" s="4">
        <v>545.46</v>
      </c>
      <c r="D338" s="4">
        <v>545.46</v>
      </c>
      <c r="E338" s="4">
        <v>545.46</v>
      </c>
      <c r="F338" s="4">
        <v>208.61</v>
      </c>
      <c r="G338">
        <f t="shared" si="5"/>
        <v>-8.5881394832308926E-3</v>
      </c>
    </row>
    <row r="339" spans="1:7">
      <c r="A339" s="2">
        <v>41899</v>
      </c>
      <c r="B339" s="4">
        <v>516.07000000000005</v>
      </c>
      <c r="C339" s="4">
        <v>501.33</v>
      </c>
      <c r="D339" s="4">
        <v>501.33</v>
      </c>
      <c r="E339" s="4">
        <v>501.33</v>
      </c>
      <c r="F339" s="4">
        <v>227.36</v>
      </c>
      <c r="G339">
        <f t="shared" si="5"/>
        <v>-3.6535732954969639E-2</v>
      </c>
    </row>
    <row r="340" spans="1:7">
      <c r="A340" s="2">
        <v>41900</v>
      </c>
      <c r="B340" s="4">
        <v>505.19</v>
      </c>
      <c r="C340" s="4">
        <v>485.14</v>
      </c>
      <c r="D340" s="4">
        <v>485.14</v>
      </c>
      <c r="E340" s="4">
        <v>485.14</v>
      </c>
      <c r="F340" s="4">
        <v>137.41999999999999</v>
      </c>
      <c r="G340">
        <f t="shared" si="5"/>
        <v>-2.1082411300792626E-2</v>
      </c>
    </row>
    <row r="341" spans="1:7">
      <c r="A341" s="2">
        <v>41901</v>
      </c>
      <c r="B341" s="4">
        <v>477.69</v>
      </c>
      <c r="C341" s="4">
        <v>473.67</v>
      </c>
      <c r="D341" s="4">
        <v>473.67</v>
      </c>
      <c r="E341" s="4">
        <v>473.67</v>
      </c>
      <c r="F341" s="4">
        <v>173.48</v>
      </c>
      <c r="G341">
        <f t="shared" si="5"/>
        <v>-5.44349650626497E-2</v>
      </c>
    </row>
    <row r="342" spans="1:7">
      <c r="A342" s="2">
        <v>41902</v>
      </c>
      <c r="B342" s="4">
        <v>467.2</v>
      </c>
      <c r="C342" s="4">
        <v>475.87</v>
      </c>
      <c r="D342" s="4">
        <v>475.87</v>
      </c>
      <c r="E342" s="4">
        <v>475.87</v>
      </c>
      <c r="F342" s="4">
        <v>54.53</v>
      </c>
      <c r="G342">
        <f t="shared" si="5"/>
        <v>-2.1959848437271053E-2</v>
      </c>
    </row>
    <row r="343" spans="1:7">
      <c r="A343" s="2">
        <v>41903</v>
      </c>
      <c r="B343" s="4">
        <v>452.89</v>
      </c>
      <c r="C343" s="4">
        <v>446.01</v>
      </c>
      <c r="D343" s="4">
        <v>446.01</v>
      </c>
      <c r="E343" s="4">
        <v>446.01</v>
      </c>
      <c r="F343" s="4">
        <v>93.15</v>
      </c>
      <c r="G343">
        <f t="shared" si="5"/>
        <v>-3.0629280821917813E-2</v>
      </c>
    </row>
    <row r="344" spans="1:7">
      <c r="A344" s="2">
        <v>41904</v>
      </c>
      <c r="B344" s="4">
        <v>461.91</v>
      </c>
      <c r="C344" s="4">
        <v>465.09</v>
      </c>
      <c r="D344" s="4">
        <v>465.09</v>
      </c>
      <c r="E344" s="4">
        <v>465.09</v>
      </c>
      <c r="F344" s="4">
        <v>312.74</v>
      </c>
      <c r="G344">
        <f t="shared" si="5"/>
        <v>1.9916536024200224E-2</v>
      </c>
    </row>
    <row r="345" spans="1:7">
      <c r="A345" s="2">
        <v>41905</v>
      </c>
      <c r="B345" s="4">
        <v>466.75</v>
      </c>
      <c r="C345" s="4">
        <v>475.48</v>
      </c>
      <c r="D345" s="4">
        <v>475.48</v>
      </c>
      <c r="E345" s="4">
        <v>475.48</v>
      </c>
      <c r="F345" s="4">
        <v>246.14</v>
      </c>
      <c r="G345">
        <f t="shared" si="5"/>
        <v>1.0478231690156036E-2</v>
      </c>
    </row>
    <row r="346" spans="1:7">
      <c r="A346" s="2">
        <v>41906</v>
      </c>
      <c r="B346" s="4">
        <v>498.34</v>
      </c>
      <c r="C346" s="4">
        <v>486.18</v>
      </c>
      <c r="D346" s="4">
        <v>486.18</v>
      </c>
      <c r="E346" s="4">
        <v>486.18</v>
      </c>
      <c r="F346" s="4">
        <v>184.7</v>
      </c>
      <c r="G346">
        <f t="shared" si="5"/>
        <v>6.7680771290840866E-2</v>
      </c>
    </row>
    <row r="347" spans="1:7">
      <c r="A347" s="2">
        <v>41907</v>
      </c>
      <c r="B347" s="4">
        <v>483.87</v>
      </c>
      <c r="C347" s="4">
        <v>492.99</v>
      </c>
      <c r="D347" s="4">
        <v>492.99</v>
      </c>
      <c r="E347" s="4">
        <v>492.99</v>
      </c>
      <c r="F347" s="4">
        <v>235.26</v>
      </c>
      <c r="G347">
        <f t="shared" si="5"/>
        <v>-2.9036400850824682E-2</v>
      </c>
    </row>
    <row r="348" spans="1:7">
      <c r="A348" s="2">
        <v>41908</v>
      </c>
      <c r="B348" s="4">
        <v>474.76</v>
      </c>
      <c r="C348" s="4">
        <v>453.38</v>
      </c>
      <c r="D348" s="4">
        <v>453.38</v>
      </c>
      <c r="E348" s="4">
        <v>453.38</v>
      </c>
      <c r="F348" s="4">
        <v>124.12</v>
      </c>
      <c r="G348">
        <f t="shared" si="5"/>
        <v>-1.8827370988075336E-2</v>
      </c>
    </row>
    <row r="349" spans="1:7">
      <c r="A349" s="2">
        <v>41909</v>
      </c>
      <c r="B349" s="4">
        <v>474.26</v>
      </c>
      <c r="C349" s="4">
        <v>472.46</v>
      </c>
      <c r="D349" s="4">
        <v>472.46</v>
      </c>
      <c r="E349" s="4">
        <v>472.46</v>
      </c>
      <c r="F349" s="4">
        <v>71.489999999999995</v>
      </c>
      <c r="G349">
        <f t="shared" si="5"/>
        <v>-1.0531637037661135E-3</v>
      </c>
    </row>
    <row r="350" spans="1:7">
      <c r="A350" s="2">
        <v>41911</v>
      </c>
      <c r="B350" s="4">
        <v>465.14</v>
      </c>
      <c r="C350" s="4">
        <v>454.25</v>
      </c>
      <c r="D350" s="4">
        <v>454.25</v>
      </c>
      <c r="E350" s="4">
        <v>454.25</v>
      </c>
      <c r="F350" s="4">
        <v>86.8</v>
      </c>
      <c r="G350">
        <f t="shared" si="5"/>
        <v>-1.9229958250748545E-2</v>
      </c>
    </row>
    <row r="351" spans="1:7">
      <c r="A351" s="2">
        <v>41912</v>
      </c>
      <c r="B351" s="4">
        <v>419.2</v>
      </c>
      <c r="C351" s="4">
        <v>467.1</v>
      </c>
      <c r="D351" s="4">
        <v>467.1</v>
      </c>
      <c r="E351" s="4">
        <v>467.1</v>
      </c>
      <c r="F351" s="4">
        <v>264.25</v>
      </c>
      <c r="G351">
        <f t="shared" si="5"/>
        <v>-9.8765962935890267E-2</v>
      </c>
    </row>
    <row r="352" spans="1:7">
      <c r="A352" s="2">
        <v>41913</v>
      </c>
      <c r="B352" s="4">
        <v>452.07</v>
      </c>
      <c r="C352" s="4">
        <v>453.01</v>
      </c>
      <c r="D352" s="4">
        <v>453.01</v>
      </c>
      <c r="E352" s="4">
        <v>453.01</v>
      </c>
      <c r="F352" s="4">
        <v>256.70999999999998</v>
      </c>
      <c r="G352">
        <f t="shared" si="5"/>
        <v>7.8411259541984746E-2</v>
      </c>
    </row>
    <row r="353" spans="1:7">
      <c r="A353" s="2">
        <v>41914</v>
      </c>
      <c r="B353" s="4">
        <v>444.76</v>
      </c>
      <c r="C353" s="4">
        <v>448.53</v>
      </c>
      <c r="D353" s="4">
        <v>448.53</v>
      </c>
      <c r="E353" s="4">
        <v>448.53</v>
      </c>
      <c r="F353" s="4">
        <v>159.1</v>
      </c>
      <c r="G353">
        <f t="shared" si="5"/>
        <v>-1.617006215851528E-2</v>
      </c>
    </row>
    <row r="354" spans="1:7">
      <c r="A354" s="2">
        <v>41915</v>
      </c>
      <c r="B354" s="4">
        <v>440.3</v>
      </c>
      <c r="C354" s="4">
        <v>440.61</v>
      </c>
      <c r="D354" s="4">
        <v>440.61</v>
      </c>
      <c r="E354" s="4">
        <v>440.61</v>
      </c>
      <c r="F354" s="4">
        <v>165.82</v>
      </c>
      <c r="G354">
        <f t="shared" si="5"/>
        <v>-1.0027880205054365E-2</v>
      </c>
    </row>
    <row r="355" spans="1:7">
      <c r="A355" s="2">
        <v>41916</v>
      </c>
      <c r="B355" s="4">
        <v>425.73</v>
      </c>
      <c r="C355" s="4">
        <v>404.39</v>
      </c>
      <c r="D355" s="4">
        <v>404.39</v>
      </c>
      <c r="E355" s="4">
        <v>404.39</v>
      </c>
      <c r="F355" s="4">
        <v>49.49</v>
      </c>
      <c r="G355">
        <f t="shared" si="5"/>
        <v>-3.3091074267544839E-2</v>
      </c>
    </row>
    <row r="356" spans="1:7">
      <c r="A356" s="2">
        <v>41917</v>
      </c>
      <c r="B356" s="4">
        <v>397.33</v>
      </c>
      <c r="C356" s="4">
        <v>393.82</v>
      </c>
      <c r="D356" s="4">
        <v>393.82</v>
      </c>
      <c r="E356" s="4">
        <v>393.82</v>
      </c>
      <c r="F356" s="4">
        <v>50.74</v>
      </c>
      <c r="G356">
        <f t="shared" si="5"/>
        <v>-6.6708946985178472E-2</v>
      </c>
    </row>
    <row r="357" spans="1:7">
      <c r="A357" s="2">
        <v>41918</v>
      </c>
      <c r="B357" s="4">
        <v>378.3</v>
      </c>
      <c r="C357" s="4">
        <v>396.06</v>
      </c>
      <c r="D357" s="4">
        <v>396.06</v>
      </c>
      <c r="E357" s="4">
        <v>396.06</v>
      </c>
      <c r="F357" s="4">
        <v>154.38999999999999</v>
      </c>
      <c r="G357">
        <f t="shared" si="5"/>
        <v>-4.7894697103163547E-2</v>
      </c>
    </row>
    <row r="358" spans="1:7">
      <c r="A358" s="2">
        <v>41919</v>
      </c>
      <c r="B358" s="4">
        <v>416.03</v>
      </c>
      <c r="C358" s="4">
        <v>422.39</v>
      </c>
      <c r="D358" s="4">
        <v>422.39</v>
      </c>
      <c r="E358" s="4">
        <v>422.39</v>
      </c>
      <c r="F358" s="4">
        <v>216.35</v>
      </c>
      <c r="G358">
        <f t="shared" si="5"/>
        <v>9.9735659529473858E-2</v>
      </c>
    </row>
    <row r="359" spans="1:7">
      <c r="A359" s="2">
        <v>41920</v>
      </c>
      <c r="B359" s="4">
        <v>410.85</v>
      </c>
      <c r="C359" s="4">
        <v>416.32</v>
      </c>
      <c r="D359" s="4">
        <v>416.32</v>
      </c>
      <c r="E359" s="4">
        <v>416.32</v>
      </c>
      <c r="F359" s="4">
        <v>282.83</v>
      </c>
      <c r="G359">
        <f t="shared" si="5"/>
        <v>-1.2451025166454223E-2</v>
      </c>
    </row>
    <row r="360" spans="1:7">
      <c r="A360" s="2">
        <v>41921</v>
      </c>
      <c r="B360" s="4">
        <v>429.48</v>
      </c>
      <c r="C360" s="4">
        <v>419.62</v>
      </c>
      <c r="D360" s="4">
        <v>419.62</v>
      </c>
      <c r="E360" s="4">
        <v>419.62</v>
      </c>
      <c r="F360" s="4">
        <v>187.62</v>
      </c>
      <c r="G360">
        <f t="shared" si="5"/>
        <v>4.5345016429353763E-2</v>
      </c>
    </row>
    <row r="361" spans="1:7">
      <c r="A361" s="2">
        <v>41922</v>
      </c>
      <c r="B361" s="4">
        <v>434.81</v>
      </c>
      <c r="C361" s="4">
        <v>473.86</v>
      </c>
      <c r="D361" s="4">
        <v>473.86</v>
      </c>
      <c r="E361" s="4">
        <v>473.86</v>
      </c>
      <c r="F361" s="4">
        <v>121.07</v>
      </c>
      <c r="G361">
        <f t="shared" si="5"/>
        <v>1.2410356710440495E-2</v>
      </c>
    </row>
    <row r="362" spans="1:7">
      <c r="A362" s="2">
        <v>41923</v>
      </c>
      <c r="B362" s="4">
        <v>449.45</v>
      </c>
      <c r="C362" s="4">
        <v>466.33</v>
      </c>
      <c r="D362" s="4">
        <v>466.33</v>
      </c>
      <c r="E362" s="4">
        <v>466.33</v>
      </c>
      <c r="F362" s="4">
        <v>22.93</v>
      </c>
      <c r="G362">
        <f t="shared" si="5"/>
        <v>3.3669878797635715E-2</v>
      </c>
    </row>
    <row r="363" spans="1:7">
      <c r="A363" s="2">
        <v>41924</v>
      </c>
      <c r="B363" s="4">
        <v>458.21</v>
      </c>
      <c r="C363" s="4">
        <v>413.81</v>
      </c>
      <c r="D363" s="4">
        <v>413.81</v>
      </c>
      <c r="E363" s="4">
        <v>413.81</v>
      </c>
      <c r="F363" s="4">
        <v>49.84</v>
      </c>
      <c r="G363">
        <f t="shared" si="5"/>
        <v>1.9490488374680145E-2</v>
      </c>
    </row>
    <row r="364" spans="1:7">
      <c r="A364" s="2">
        <v>41925</v>
      </c>
      <c r="B364" s="4">
        <v>454.49</v>
      </c>
      <c r="C364" s="4">
        <v>485.83</v>
      </c>
      <c r="D364" s="4">
        <v>485.83</v>
      </c>
      <c r="E364" s="4">
        <v>485.83</v>
      </c>
      <c r="F364" s="4">
        <v>158.34</v>
      </c>
      <c r="G364">
        <f t="shared" si="5"/>
        <v>-8.1185482638964027E-3</v>
      </c>
    </row>
    <row r="365" spans="1:7">
      <c r="A365" s="2">
        <v>41926</v>
      </c>
      <c r="B365" s="4">
        <v>499.59</v>
      </c>
      <c r="C365" s="4">
        <v>508.67</v>
      </c>
      <c r="D365" s="4">
        <v>508.67</v>
      </c>
      <c r="E365" s="4">
        <v>508.67</v>
      </c>
      <c r="F365" s="4">
        <v>255.18</v>
      </c>
      <c r="G365">
        <f t="shared" si="5"/>
        <v>9.9232106316970589E-2</v>
      </c>
    </row>
    <row r="366" spans="1:7">
      <c r="A366" s="2">
        <v>41927</v>
      </c>
      <c r="B366" s="4">
        <v>482.41</v>
      </c>
      <c r="C366" s="4">
        <v>475.12</v>
      </c>
      <c r="D366" s="4">
        <v>475.12</v>
      </c>
      <c r="E366" s="4">
        <v>475.12</v>
      </c>
      <c r="F366" s="4">
        <v>405.84</v>
      </c>
      <c r="G366">
        <f t="shared" si="5"/>
        <v>-3.4388198322624457E-2</v>
      </c>
    </row>
    <row r="367" spans="1:7">
      <c r="A367" s="2">
        <v>41928</v>
      </c>
      <c r="B367" s="4">
        <v>474.12</v>
      </c>
      <c r="C367" s="4">
        <v>495.9</v>
      </c>
      <c r="D367" s="4">
        <v>495.9</v>
      </c>
      <c r="E367" s="4">
        <v>495.9</v>
      </c>
      <c r="F367" s="4">
        <v>286.85000000000002</v>
      </c>
      <c r="G367">
        <f t="shared" si="5"/>
        <v>-1.7184552559026595E-2</v>
      </c>
    </row>
    <row r="368" spans="1:7">
      <c r="A368" s="2">
        <v>41930</v>
      </c>
      <c r="B368" s="4">
        <v>466.93</v>
      </c>
      <c r="C368" s="4">
        <v>497.38</v>
      </c>
      <c r="D368" s="4">
        <v>497.38</v>
      </c>
      <c r="E368" s="4">
        <v>497.38</v>
      </c>
      <c r="F368" s="4">
        <v>49.67</v>
      </c>
      <c r="G368">
        <f t="shared" si="5"/>
        <v>-1.5164937146713907E-2</v>
      </c>
    </row>
    <row r="369" spans="1:7">
      <c r="A369" s="2">
        <v>41931</v>
      </c>
      <c r="B369" s="4">
        <v>474.93</v>
      </c>
      <c r="C369" s="4">
        <v>493.96</v>
      </c>
      <c r="D369" s="4">
        <v>493.96</v>
      </c>
      <c r="E369" s="4">
        <v>493.96</v>
      </c>
      <c r="F369" s="4">
        <v>44.14</v>
      </c>
      <c r="G369">
        <f t="shared" si="5"/>
        <v>1.7133189128991498E-2</v>
      </c>
    </row>
    <row r="370" spans="1:7">
      <c r="A370" s="2">
        <v>41932</v>
      </c>
      <c r="B370" s="4">
        <v>481.89</v>
      </c>
      <c r="C370" s="4">
        <v>502.8</v>
      </c>
      <c r="D370" s="4">
        <v>502.8</v>
      </c>
      <c r="E370" s="4">
        <v>502.8</v>
      </c>
      <c r="F370" s="4">
        <v>214.05</v>
      </c>
      <c r="G370">
        <f t="shared" si="5"/>
        <v>1.4654791232392099E-2</v>
      </c>
    </row>
    <row r="371" spans="1:7">
      <c r="A371" s="2">
        <v>41933</v>
      </c>
      <c r="B371" s="4">
        <v>465.2</v>
      </c>
      <c r="C371" s="4">
        <v>443.7</v>
      </c>
      <c r="D371" s="4">
        <v>443.7</v>
      </c>
      <c r="E371" s="4">
        <v>443.7</v>
      </c>
      <c r="F371" s="4">
        <v>229.32</v>
      </c>
      <c r="G371">
        <f t="shared" si="5"/>
        <v>-3.4634460146506459E-2</v>
      </c>
    </row>
    <row r="372" spans="1:7">
      <c r="A372" s="2">
        <v>41934</v>
      </c>
      <c r="B372" s="4">
        <v>471.07</v>
      </c>
      <c r="C372" s="4">
        <v>448.41</v>
      </c>
      <c r="D372" s="4">
        <v>448.41</v>
      </c>
      <c r="E372" s="4">
        <v>448.41</v>
      </c>
      <c r="F372" s="4">
        <v>140.5</v>
      </c>
      <c r="G372">
        <f t="shared" si="5"/>
        <v>1.261822871883062E-2</v>
      </c>
    </row>
    <row r="373" spans="1:7">
      <c r="A373" s="2">
        <v>41935</v>
      </c>
      <c r="B373" s="4">
        <v>464.93</v>
      </c>
      <c r="C373" s="4">
        <v>450.82</v>
      </c>
      <c r="D373" s="4">
        <v>450.82</v>
      </c>
      <c r="E373" s="4">
        <v>450.82</v>
      </c>
      <c r="F373" s="4">
        <v>125.41</v>
      </c>
      <c r="G373">
        <f t="shared" si="5"/>
        <v>-1.3034156282505757E-2</v>
      </c>
    </row>
    <row r="374" spans="1:7">
      <c r="A374" s="2">
        <v>41936</v>
      </c>
      <c r="B374" s="4">
        <v>436.03</v>
      </c>
      <c r="C374" s="4">
        <v>439.84</v>
      </c>
      <c r="D374" s="4">
        <v>439.84</v>
      </c>
      <c r="E374" s="4">
        <v>439.84</v>
      </c>
      <c r="F374" s="4">
        <v>134.37</v>
      </c>
      <c r="G374">
        <f t="shared" si="5"/>
        <v>-6.2159895037962778E-2</v>
      </c>
    </row>
    <row r="375" spans="1:7">
      <c r="A375" s="2">
        <v>41937</v>
      </c>
      <c r="B375" s="4">
        <v>439.2</v>
      </c>
      <c r="C375" s="4">
        <v>465.87</v>
      </c>
      <c r="D375" s="4">
        <v>465.87</v>
      </c>
      <c r="E375" s="4">
        <v>465.87</v>
      </c>
      <c r="F375" s="4">
        <v>60.16</v>
      </c>
      <c r="G375">
        <f t="shared" si="5"/>
        <v>7.2701419627090253E-3</v>
      </c>
    </row>
    <row r="376" spans="1:7">
      <c r="A376" s="2">
        <v>41938</v>
      </c>
      <c r="B376" s="4">
        <v>443.16</v>
      </c>
      <c r="C376" s="4">
        <v>454.21</v>
      </c>
      <c r="D376" s="4">
        <v>454.21</v>
      </c>
      <c r="E376" s="4">
        <v>454.21</v>
      </c>
      <c r="F376" s="4">
        <v>58.58</v>
      </c>
      <c r="G376">
        <f t="shared" si="5"/>
        <v>9.0163934426230347E-3</v>
      </c>
    </row>
    <row r="377" spans="1:7">
      <c r="A377" s="2">
        <v>41939</v>
      </c>
      <c r="B377" s="4">
        <v>452.94</v>
      </c>
      <c r="C377" s="4">
        <v>412.79</v>
      </c>
      <c r="D377" s="4">
        <v>412.79</v>
      </c>
      <c r="E377" s="4">
        <v>412.79</v>
      </c>
      <c r="F377" s="4">
        <v>181.47</v>
      </c>
      <c r="G377">
        <f t="shared" si="5"/>
        <v>2.2068778770647106E-2</v>
      </c>
    </row>
    <row r="378" spans="1:7">
      <c r="A378" s="2">
        <v>41940</v>
      </c>
      <c r="B378" s="4">
        <v>438.28</v>
      </c>
      <c r="C378" s="4">
        <v>442.31</v>
      </c>
      <c r="D378" s="4">
        <v>442.31</v>
      </c>
      <c r="E378" s="4">
        <v>442.31</v>
      </c>
      <c r="F378" s="4">
        <v>205.07</v>
      </c>
      <c r="G378">
        <f t="shared" si="5"/>
        <v>-3.2366317834591832E-2</v>
      </c>
    </row>
    <row r="379" spans="1:7">
      <c r="A379" s="2">
        <v>41941</v>
      </c>
      <c r="B379" s="4">
        <v>438.62</v>
      </c>
      <c r="C379" s="4">
        <v>433.76</v>
      </c>
      <c r="D379" s="4">
        <v>433.76</v>
      </c>
      <c r="E379" s="4">
        <v>433.76</v>
      </c>
      <c r="F379" s="4">
        <v>170.98</v>
      </c>
      <c r="G379">
        <f t="shared" si="5"/>
        <v>7.7575978826328342E-4</v>
      </c>
    </row>
    <row r="380" spans="1:7">
      <c r="A380" s="2">
        <v>41942</v>
      </c>
      <c r="B380" s="4">
        <v>415.61</v>
      </c>
      <c r="C380" s="4">
        <v>418.15</v>
      </c>
      <c r="D380" s="4">
        <v>418.15</v>
      </c>
      <c r="E380" s="4">
        <v>418.15</v>
      </c>
      <c r="F380" s="4">
        <v>227.33</v>
      </c>
      <c r="G380">
        <f t="shared" si="5"/>
        <v>-5.2459988144635428E-2</v>
      </c>
    </row>
    <row r="381" spans="1:7">
      <c r="A381" s="2">
        <v>41943</v>
      </c>
      <c r="B381" s="4">
        <v>420.05</v>
      </c>
      <c r="C381" s="4">
        <v>396.03</v>
      </c>
      <c r="D381" s="4">
        <v>396.03</v>
      </c>
      <c r="E381" s="4">
        <v>396.03</v>
      </c>
      <c r="F381" s="4">
        <v>180.22</v>
      </c>
      <c r="G381">
        <f t="shared" si="5"/>
        <v>1.0683092322128914E-2</v>
      </c>
    </row>
    <row r="382" spans="1:7">
      <c r="A382" s="2">
        <v>41944</v>
      </c>
      <c r="B382" s="4">
        <v>414.24</v>
      </c>
      <c r="C382" s="4">
        <v>413.67</v>
      </c>
      <c r="D382" s="4">
        <v>413.67</v>
      </c>
      <c r="E382" s="4">
        <v>413.67</v>
      </c>
      <c r="F382" s="4">
        <v>18.89</v>
      </c>
      <c r="G382">
        <f t="shared" si="5"/>
        <v>-1.3831686703963819E-2</v>
      </c>
    </row>
    <row r="383" spans="1:7">
      <c r="A383" s="2">
        <v>41945</v>
      </c>
      <c r="B383" s="4">
        <v>417.19</v>
      </c>
      <c r="C383" s="4">
        <v>409.95</v>
      </c>
      <c r="D383" s="4">
        <v>409.95</v>
      </c>
      <c r="E383" s="4">
        <v>409.95</v>
      </c>
      <c r="F383" s="4">
        <v>27.46</v>
      </c>
      <c r="G383">
        <f t="shared" si="5"/>
        <v>7.1214754731556314E-3</v>
      </c>
    </row>
    <row r="384" spans="1:7">
      <c r="A384" s="2">
        <v>41946</v>
      </c>
      <c r="B384" s="4">
        <v>423.48</v>
      </c>
      <c r="C384" s="4">
        <v>410.15</v>
      </c>
      <c r="D384" s="4">
        <v>410.15</v>
      </c>
      <c r="E384" s="4">
        <v>410.15</v>
      </c>
      <c r="F384" s="4">
        <v>156.62</v>
      </c>
      <c r="G384">
        <f t="shared" si="5"/>
        <v>1.5077063208610035E-2</v>
      </c>
    </row>
    <row r="385" spans="1:7">
      <c r="A385" s="2">
        <v>41947</v>
      </c>
      <c r="B385" s="4">
        <v>414.86</v>
      </c>
      <c r="C385" s="4">
        <v>405.22</v>
      </c>
      <c r="D385" s="4">
        <v>405.22</v>
      </c>
      <c r="E385" s="4">
        <v>405.22</v>
      </c>
      <c r="F385" s="4">
        <v>231.72</v>
      </c>
      <c r="G385">
        <f t="shared" si="5"/>
        <v>-2.0355152545574771E-2</v>
      </c>
    </row>
    <row r="386" spans="1:7">
      <c r="A386" s="2">
        <v>41948</v>
      </c>
      <c r="B386" s="4">
        <v>417.5</v>
      </c>
      <c r="C386" s="4">
        <v>418.22</v>
      </c>
      <c r="D386" s="4">
        <v>418.22</v>
      </c>
      <c r="E386" s="4">
        <v>418.22</v>
      </c>
      <c r="F386" s="4">
        <v>300.77</v>
      </c>
      <c r="G386">
        <f t="shared" si="5"/>
        <v>6.3635925372414462E-3</v>
      </c>
    </row>
    <row r="387" spans="1:7">
      <c r="A387" s="2">
        <v>41949</v>
      </c>
      <c r="B387" s="4">
        <v>422.06</v>
      </c>
      <c r="C387" s="4">
        <v>442.72</v>
      </c>
      <c r="D387" s="4">
        <v>442.72</v>
      </c>
      <c r="E387" s="4">
        <v>442.72</v>
      </c>
      <c r="F387" s="4">
        <v>203.07</v>
      </c>
      <c r="G387">
        <f t="shared" si="5"/>
        <v>1.0922155688622761E-2</v>
      </c>
    </row>
    <row r="388" spans="1:7">
      <c r="A388" s="2">
        <v>41950</v>
      </c>
      <c r="B388" s="4">
        <v>414.67</v>
      </c>
      <c r="C388" s="4">
        <v>413.64</v>
      </c>
      <c r="D388" s="4">
        <v>413.64</v>
      </c>
      <c r="E388" s="4">
        <v>413.64</v>
      </c>
      <c r="F388" s="4">
        <v>247.98</v>
      </c>
      <c r="G388">
        <f t="shared" si="5"/>
        <v>-1.7509358858929978E-2</v>
      </c>
    </row>
    <row r="389" spans="1:7">
      <c r="A389" s="2">
        <v>41951</v>
      </c>
      <c r="B389" s="4">
        <v>431.65</v>
      </c>
      <c r="C389" s="4">
        <v>460.64</v>
      </c>
      <c r="D389" s="4">
        <v>460.64</v>
      </c>
      <c r="E389" s="4">
        <v>460.64</v>
      </c>
      <c r="F389" s="4">
        <v>43.02</v>
      </c>
      <c r="G389">
        <f t="shared" si="5"/>
        <v>4.0948223888875396E-2</v>
      </c>
    </row>
    <row r="390" spans="1:7">
      <c r="A390" s="2">
        <v>41952</v>
      </c>
      <c r="B390" s="4">
        <v>438.38</v>
      </c>
      <c r="C390" s="4">
        <v>440.1</v>
      </c>
      <c r="D390" s="4">
        <v>440.1</v>
      </c>
      <c r="E390" s="4">
        <v>440.1</v>
      </c>
      <c r="F390" s="4">
        <v>36.979999999999997</v>
      </c>
      <c r="G390">
        <f t="shared" ref="G390:G453" si="6">(B390-B389)/B389</f>
        <v>1.5591335572802081E-2</v>
      </c>
    </row>
    <row r="391" spans="1:7">
      <c r="A391" s="2">
        <v>41953</v>
      </c>
      <c r="B391" s="4">
        <v>438.41</v>
      </c>
      <c r="C391" s="4">
        <v>460.48</v>
      </c>
      <c r="D391" s="4">
        <v>460.48</v>
      </c>
      <c r="E391" s="4">
        <v>460.48</v>
      </c>
      <c r="F391" s="4">
        <v>288.17</v>
      </c>
      <c r="G391">
        <f t="shared" si="6"/>
        <v>6.843377891333902E-5</v>
      </c>
    </row>
    <row r="392" spans="1:7">
      <c r="A392" s="2">
        <v>41954</v>
      </c>
      <c r="B392" s="4">
        <v>451.15</v>
      </c>
      <c r="C392" s="4">
        <v>456.4</v>
      </c>
      <c r="D392" s="4">
        <v>456.4</v>
      </c>
      <c r="E392" s="4">
        <v>456.4</v>
      </c>
      <c r="F392" s="4">
        <v>196.22</v>
      </c>
      <c r="G392">
        <f t="shared" si="6"/>
        <v>2.90595561232635E-2</v>
      </c>
    </row>
    <row r="393" spans="1:7">
      <c r="A393" s="2">
        <v>41955</v>
      </c>
      <c r="B393" s="4">
        <v>455.47</v>
      </c>
      <c r="C393" s="4">
        <v>512.23</v>
      </c>
      <c r="D393" s="4">
        <v>512.23</v>
      </c>
      <c r="E393" s="4">
        <v>512.23</v>
      </c>
      <c r="F393" s="4">
        <v>189.18</v>
      </c>
      <c r="G393">
        <f t="shared" si="6"/>
        <v>9.575529203147623E-3</v>
      </c>
    </row>
    <row r="394" spans="1:7">
      <c r="A394" s="2">
        <v>41956</v>
      </c>
      <c r="B394" s="4">
        <v>516.91999999999996</v>
      </c>
      <c r="C394" s="4">
        <v>506.78</v>
      </c>
      <c r="D394" s="4">
        <v>506.78</v>
      </c>
      <c r="E394" s="4">
        <v>506.78</v>
      </c>
      <c r="F394" s="4">
        <v>144.72</v>
      </c>
      <c r="G394">
        <f t="shared" si="6"/>
        <v>0.1349155817068082</v>
      </c>
    </row>
    <row r="395" spans="1:7">
      <c r="A395" s="2">
        <v>41957</v>
      </c>
      <c r="B395" s="4">
        <v>477.17</v>
      </c>
      <c r="C395" s="4">
        <v>482.55</v>
      </c>
      <c r="D395" s="4">
        <v>482.55</v>
      </c>
      <c r="E395" s="4">
        <v>482.55</v>
      </c>
      <c r="F395" s="4">
        <v>230.86</v>
      </c>
      <c r="G395">
        <f t="shared" si="6"/>
        <v>-7.689777915344724E-2</v>
      </c>
    </row>
    <row r="396" spans="1:7">
      <c r="A396" s="2">
        <v>41958</v>
      </c>
      <c r="B396" s="4">
        <v>462.57</v>
      </c>
      <c r="C396" s="4">
        <v>451.54</v>
      </c>
      <c r="D396" s="4">
        <v>451.54</v>
      </c>
      <c r="E396" s="4">
        <v>451.54</v>
      </c>
      <c r="F396" s="4">
        <v>44.17</v>
      </c>
      <c r="G396">
        <f t="shared" si="6"/>
        <v>-3.0597061843787375E-2</v>
      </c>
    </row>
    <row r="397" spans="1:7">
      <c r="A397" s="2">
        <v>41959</v>
      </c>
      <c r="B397" s="4">
        <v>473.09</v>
      </c>
      <c r="C397" s="4">
        <v>464.11</v>
      </c>
      <c r="D397" s="4">
        <v>464.11</v>
      </c>
      <c r="E397" s="4">
        <v>464.11</v>
      </c>
      <c r="F397" s="4">
        <v>34.700000000000003</v>
      </c>
      <c r="G397">
        <f t="shared" si="6"/>
        <v>2.2742503837257025E-2</v>
      </c>
    </row>
    <row r="398" spans="1:7">
      <c r="A398" s="2">
        <v>41960</v>
      </c>
      <c r="B398" s="4">
        <v>474.35</v>
      </c>
      <c r="C398" s="4">
        <v>477.88</v>
      </c>
      <c r="D398" s="4">
        <v>477.88</v>
      </c>
      <c r="E398" s="4">
        <v>477.88</v>
      </c>
      <c r="F398" s="4">
        <v>194.77</v>
      </c>
      <c r="G398">
        <f t="shared" si="6"/>
        <v>2.6633410133379437E-3</v>
      </c>
    </row>
    <row r="399" spans="1:7">
      <c r="A399" s="2">
        <v>41961</v>
      </c>
      <c r="B399" s="4">
        <v>477.88</v>
      </c>
      <c r="C399" s="4">
        <v>477.88</v>
      </c>
      <c r="D399" s="4">
        <v>477.88</v>
      </c>
      <c r="E399" s="4">
        <v>477.88</v>
      </c>
      <c r="F399" s="4">
        <v>194.77</v>
      </c>
      <c r="G399">
        <f t="shared" si="6"/>
        <v>7.441762411721245E-3</v>
      </c>
    </row>
    <row r="400" spans="1:7">
      <c r="A400" s="2">
        <v>41962</v>
      </c>
      <c r="B400" s="4">
        <v>477.88</v>
      </c>
      <c r="C400" s="4">
        <v>477.88</v>
      </c>
      <c r="D400" s="4">
        <v>477.88</v>
      </c>
      <c r="E400" s="4">
        <v>477.88</v>
      </c>
      <c r="F400" s="4">
        <v>194.77</v>
      </c>
      <c r="G400">
        <f t="shared" si="6"/>
        <v>0</v>
      </c>
    </row>
    <row r="401" spans="1:7">
      <c r="A401" s="2">
        <v>41963</v>
      </c>
      <c r="B401" s="4">
        <v>459.57</v>
      </c>
      <c r="C401" s="4">
        <v>437.7</v>
      </c>
      <c r="D401" s="4">
        <v>437.7</v>
      </c>
      <c r="E401" s="4">
        <v>437.7</v>
      </c>
      <c r="F401" s="4">
        <v>55.94</v>
      </c>
      <c r="G401">
        <f t="shared" si="6"/>
        <v>-3.8315058173600071E-2</v>
      </c>
    </row>
    <row r="402" spans="1:7">
      <c r="A402" s="2">
        <v>41965</v>
      </c>
      <c r="B402" s="4">
        <v>439.56</v>
      </c>
      <c r="C402" s="4">
        <v>447.57</v>
      </c>
      <c r="D402" s="4">
        <v>447.57</v>
      </c>
      <c r="E402" s="4">
        <v>447.57</v>
      </c>
      <c r="F402" s="4">
        <v>21.51</v>
      </c>
      <c r="G402">
        <f t="shared" si="6"/>
        <v>-4.3540701090149465E-2</v>
      </c>
    </row>
    <row r="403" spans="1:7">
      <c r="A403" s="2">
        <v>41966</v>
      </c>
      <c r="B403" s="4">
        <v>440.02</v>
      </c>
      <c r="C403" s="4">
        <v>449.28</v>
      </c>
      <c r="D403" s="4">
        <v>449.28</v>
      </c>
      <c r="E403" s="4">
        <v>449.28</v>
      </c>
      <c r="F403" s="4">
        <v>41.18</v>
      </c>
      <c r="G403">
        <f t="shared" si="6"/>
        <v>1.0465010465009999E-3</v>
      </c>
    </row>
    <row r="404" spans="1:7">
      <c r="A404" s="2">
        <v>41967</v>
      </c>
      <c r="B404" s="4">
        <v>448.06</v>
      </c>
      <c r="C404" s="4">
        <v>455.57</v>
      </c>
      <c r="D404" s="4">
        <v>455.57</v>
      </c>
      <c r="E404" s="4">
        <v>455.57</v>
      </c>
      <c r="F404" s="4">
        <v>199.39</v>
      </c>
      <c r="G404">
        <f t="shared" si="6"/>
        <v>1.8271896731966775E-2</v>
      </c>
    </row>
    <row r="405" spans="1:7">
      <c r="A405" s="2">
        <v>41968</v>
      </c>
      <c r="B405" s="4">
        <v>467.83</v>
      </c>
      <c r="C405" s="4">
        <v>490.11</v>
      </c>
      <c r="D405" s="4">
        <v>490.11</v>
      </c>
      <c r="E405" s="4">
        <v>490.11</v>
      </c>
      <c r="F405" s="4">
        <v>223.13</v>
      </c>
      <c r="G405">
        <f t="shared" si="6"/>
        <v>4.4123554881042679E-2</v>
      </c>
    </row>
    <row r="406" spans="1:7">
      <c r="A406" s="2">
        <v>41969</v>
      </c>
      <c r="B406" s="4">
        <v>466.26</v>
      </c>
      <c r="C406" s="4">
        <v>473.32</v>
      </c>
      <c r="D406" s="4">
        <v>473.32</v>
      </c>
      <c r="E406" s="4">
        <v>473.32</v>
      </c>
      <c r="F406" s="4">
        <v>217.36</v>
      </c>
      <c r="G406">
        <f t="shared" si="6"/>
        <v>-3.355919885428453E-3</v>
      </c>
    </row>
    <row r="407" spans="1:7">
      <c r="A407" s="2">
        <v>41970</v>
      </c>
      <c r="B407" s="4">
        <v>452.55</v>
      </c>
      <c r="C407" s="4">
        <v>466.38</v>
      </c>
      <c r="D407" s="4">
        <v>466.38</v>
      </c>
      <c r="E407" s="4">
        <v>466.38</v>
      </c>
      <c r="F407" s="4">
        <v>191.37</v>
      </c>
      <c r="G407">
        <f t="shared" si="6"/>
        <v>-2.9404195084287692E-2</v>
      </c>
    </row>
    <row r="408" spans="1:7">
      <c r="A408" s="2">
        <v>41971</v>
      </c>
      <c r="B408" s="4">
        <v>451.85</v>
      </c>
      <c r="C408" s="4">
        <v>434.61</v>
      </c>
      <c r="D408" s="4">
        <v>434.61</v>
      </c>
      <c r="E408" s="4">
        <v>434.61</v>
      </c>
      <c r="F408" s="4">
        <v>194.4</v>
      </c>
      <c r="G408">
        <f t="shared" si="6"/>
        <v>-1.5467904098994336E-3</v>
      </c>
    </row>
    <row r="409" spans="1:7">
      <c r="A409" s="2">
        <v>41972</v>
      </c>
      <c r="B409" s="4">
        <v>447.8</v>
      </c>
      <c r="C409" s="4">
        <v>438.63</v>
      </c>
      <c r="D409" s="4">
        <v>438.63</v>
      </c>
      <c r="E409" s="4">
        <v>438.63</v>
      </c>
      <c r="F409" s="4">
        <v>91.95</v>
      </c>
      <c r="G409">
        <f t="shared" si="6"/>
        <v>-8.9631514883257973E-3</v>
      </c>
    </row>
    <row r="410" spans="1:7">
      <c r="A410" s="2">
        <v>41973</v>
      </c>
      <c r="B410" s="4">
        <v>465.42</v>
      </c>
      <c r="C410" s="4">
        <v>496.14</v>
      </c>
      <c r="D410" s="4">
        <v>496.14</v>
      </c>
      <c r="E410" s="4">
        <v>496.14</v>
      </c>
      <c r="F410" s="4">
        <v>60.23</v>
      </c>
      <c r="G410">
        <f t="shared" si="6"/>
        <v>3.9347923179991078E-2</v>
      </c>
    </row>
    <row r="411" spans="1:7">
      <c r="A411" s="2">
        <v>41974</v>
      </c>
      <c r="B411" s="4">
        <v>474.77</v>
      </c>
      <c r="C411" s="4">
        <v>475.81</v>
      </c>
      <c r="D411" s="4">
        <v>475.81</v>
      </c>
      <c r="E411" s="4">
        <v>475.81</v>
      </c>
      <c r="F411" s="4">
        <v>219.39</v>
      </c>
      <c r="G411">
        <f t="shared" si="6"/>
        <v>2.008938163379306E-2</v>
      </c>
    </row>
    <row r="412" spans="1:7">
      <c r="A412" s="2">
        <v>41975</v>
      </c>
      <c r="B412" s="4">
        <v>473.48</v>
      </c>
      <c r="C412" s="4">
        <v>465.89</v>
      </c>
      <c r="D412" s="4">
        <v>465.89</v>
      </c>
      <c r="E412" s="4">
        <v>465.89</v>
      </c>
      <c r="F412" s="4">
        <v>205.63</v>
      </c>
      <c r="G412">
        <f t="shared" si="6"/>
        <v>-2.7171051245865655E-3</v>
      </c>
    </row>
    <row r="413" spans="1:7">
      <c r="A413" s="2">
        <v>41976</v>
      </c>
      <c r="B413" s="4">
        <v>472.59</v>
      </c>
      <c r="C413" s="4">
        <v>474.17</v>
      </c>
      <c r="D413" s="4">
        <v>474.17</v>
      </c>
      <c r="E413" s="4">
        <v>474.17</v>
      </c>
      <c r="F413" s="4">
        <v>215.64</v>
      </c>
      <c r="G413">
        <f t="shared" si="6"/>
        <v>-1.8796992481203919E-3</v>
      </c>
    </row>
    <row r="414" spans="1:7">
      <c r="A414" s="2">
        <v>41977</v>
      </c>
      <c r="B414" s="4">
        <v>480.7</v>
      </c>
      <c r="C414" s="4">
        <v>474.95</v>
      </c>
      <c r="D414" s="4">
        <v>474.95</v>
      </c>
      <c r="E414" s="4">
        <v>474.95</v>
      </c>
      <c r="F414" s="4">
        <v>200.48</v>
      </c>
      <c r="G414">
        <f t="shared" si="6"/>
        <v>1.7160752449268953E-2</v>
      </c>
    </row>
    <row r="415" spans="1:7">
      <c r="A415" s="2">
        <v>41978</v>
      </c>
      <c r="B415" s="4">
        <v>498.6</v>
      </c>
      <c r="C415" s="4">
        <v>628.79999999999995</v>
      </c>
      <c r="D415" s="4">
        <v>628.79999999999995</v>
      </c>
      <c r="E415" s="4">
        <v>628.79999999999995</v>
      </c>
      <c r="F415" s="4">
        <v>329.95</v>
      </c>
      <c r="G415">
        <f t="shared" si="6"/>
        <v>3.7237362180154013E-2</v>
      </c>
    </row>
    <row r="416" spans="1:7">
      <c r="A416" s="2">
        <v>41979</v>
      </c>
      <c r="B416" s="4">
        <v>502.46</v>
      </c>
      <c r="C416" s="4">
        <v>552.05999999999995</v>
      </c>
      <c r="D416" s="4">
        <v>552.05999999999995</v>
      </c>
      <c r="E416" s="4">
        <v>552.05999999999995</v>
      </c>
      <c r="F416" s="4">
        <v>57.75</v>
      </c>
      <c r="G416">
        <f t="shared" si="6"/>
        <v>7.7416766947452E-3</v>
      </c>
    </row>
    <row r="417" spans="1:7">
      <c r="A417" s="2">
        <v>41980</v>
      </c>
      <c r="B417" s="4">
        <v>474.77</v>
      </c>
      <c r="C417" s="4">
        <v>463.36</v>
      </c>
      <c r="D417" s="4">
        <v>463.36</v>
      </c>
      <c r="E417" s="4">
        <v>463.36</v>
      </c>
      <c r="F417" s="4">
        <v>68.44</v>
      </c>
      <c r="G417">
        <f t="shared" si="6"/>
        <v>-5.5108864387214899E-2</v>
      </c>
    </row>
    <row r="418" spans="1:7">
      <c r="A418" s="2">
        <v>41981</v>
      </c>
      <c r="B418" s="4">
        <v>474.46</v>
      </c>
      <c r="C418" s="4">
        <v>463.2</v>
      </c>
      <c r="D418" s="4">
        <v>463.2</v>
      </c>
      <c r="E418" s="4">
        <v>463.2</v>
      </c>
      <c r="F418" s="4">
        <v>313.92</v>
      </c>
      <c r="G418">
        <f t="shared" si="6"/>
        <v>-6.5294774311772498E-4</v>
      </c>
    </row>
    <row r="419" spans="1:7">
      <c r="A419" s="2">
        <v>41982</v>
      </c>
      <c r="B419" s="4">
        <v>470.77</v>
      </c>
      <c r="C419" s="4">
        <v>446.91</v>
      </c>
      <c r="D419" s="4">
        <v>446.91</v>
      </c>
      <c r="E419" s="4">
        <v>446.91</v>
      </c>
      <c r="F419" s="4">
        <v>198.77</v>
      </c>
      <c r="G419">
        <f t="shared" si="6"/>
        <v>-7.7772625721873245E-3</v>
      </c>
    </row>
    <row r="420" spans="1:7">
      <c r="A420" s="2">
        <v>41983</v>
      </c>
      <c r="B420" s="4">
        <v>470.65</v>
      </c>
      <c r="C420" s="4">
        <v>499.74</v>
      </c>
      <c r="D420" s="4">
        <v>499.74</v>
      </c>
      <c r="E420" s="4">
        <v>499.74</v>
      </c>
      <c r="F420" s="4">
        <v>172.12</v>
      </c>
      <c r="G420">
        <f t="shared" si="6"/>
        <v>-2.5490154427853211E-4</v>
      </c>
    </row>
    <row r="421" spans="1:7">
      <c r="A421" s="2">
        <v>41984</v>
      </c>
      <c r="B421" s="4">
        <v>459.35</v>
      </c>
      <c r="C421" s="4">
        <v>483.3</v>
      </c>
      <c r="D421" s="4">
        <v>483.3</v>
      </c>
      <c r="E421" s="4">
        <v>483.3</v>
      </c>
      <c r="F421" s="4">
        <v>186.37</v>
      </c>
      <c r="G421">
        <f t="shared" si="6"/>
        <v>-2.4009348772973452E-2</v>
      </c>
    </row>
    <row r="422" spans="1:7">
      <c r="A422" s="2">
        <v>41985</v>
      </c>
      <c r="B422" s="4">
        <v>409.73</v>
      </c>
      <c r="C422" s="4">
        <v>473.97</v>
      </c>
      <c r="D422" s="4">
        <v>473.97</v>
      </c>
      <c r="E422" s="4">
        <v>473.97</v>
      </c>
      <c r="F422" s="4">
        <v>230.41</v>
      </c>
      <c r="G422">
        <f t="shared" si="6"/>
        <v>-0.10802220529008381</v>
      </c>
    </row>
    <row r="423" spans="1:7">
      <c r="A423" s="2">
        <v>41986</v>
      </c>
      <c r="B423" s="4">
        <v>463.19</v>
      </c>
      <c r="C423" s="4">
        <v>477.95</v>
      </c>
      <c r="D423" s="4">
        <v>477.95</v>
      </c>
      <c r="E423" s="4">
        <v>477.95</v>
      </c>
      <c r="F423" s="4">
        <v>28.61</v>
      </c>
      <c r="G423">
        <f t="shared" si="6"/>
        <v>0.13047616723207961</v>
      </c>
    </row>
    <row r="424" spans="1:7">
      <c r="A424" s="2">
        <v>41987</v>
      </c>
      <c r="B424" s="4">
        <v>463.22</v>
      </c>
      <c r="C424" s="4">
        <v>471.54</v>
      </c>
      <c r="D424" s="4">
        <v>471.54</v>
      </c>
      <c r="E424" s="4">
        <v>471.54</v>
      </c>
      <c r="F424" s="4">
        <v>42.09</v>
      </c>
      <c r="G424">
        <f t="shared" si="6"/>
        <v>6.4768237656317193E-5</v>
      </c>
    </row>
    <row r="425" spans="1:7">
      <c r="A425" s="2">
        <v>41988</v>
      </c>
      <c r="B425" s="4">
        <v>463.75</v>
      </c>
      <c r="C425" s="4">
        <v>467.05</v>
      </c>
      <c r="D425" s="4">
        <v>467.05</v>
      </c>
      <c r="E425" s="4">
        <v>467.05</v>
      </c>
      <c r="F425" s="4">
        <v>226.48</v>
      </c>
      <c r="G425">
        <f t="shared" si="6"/>
        <v>1.1441647597253415E-3</v>
      </c>
    </row>
    <row r="426" spans="1:7">
      <c r="A426" s="2">
        <v>41989</v>
      </c>
      <c r="B426" s="4">
        <v>452.12</v>
      </c>
      <c r="C426" s="4">
        <v>446.06</v>
      </c>
      <c r="D426" s="4">
        <v>446.06</v>
      </c>
      <c r="E426" s="4">
        <v>446.06</v>
      </c>
      <c r="F426" s="4">
        <v>320.22000000000003</v>
      </c>
      <c r="G426">
        <f t="shared" si="6"/>
        <v>-2.5078167115902956E-2</v>
      </c>
    </row>
    <row r="427" spans="1:7">
      <c r="A427" s="2">
        <v>41990</v>
      </c>
      <c r="B427" s="4">
        <v>451.85</v>
      </c>
      <c r="C427" s="4">
        <v>429.78</v>
      </c>
      <c r="D427" s="4">
        <v>429.78</v>
      </c>
      <c r="E427" s="4">
        <v>429.78</v>
      </c>
      <c r="F427" s="4">
        <v>325.54000000000002</v>
      </c>
      <c r="G427">
        <f t="shared" si="6"/>
        <v>-5.9718658763156199E-4</v>
      </c>
    </row>
    <row r="428" spans="1:7">
      <c r="A428" s="2">
        <v>41991</v>
      </c>
      <c r="B428" s="4">
        <v>420.27</v>
      </c>
      <c r="C428" s="4">
        <v>411.43</v>
      </c>
      <c r="D428" s="4">
        <v>411.43</v>
      </c>
      <c r="E428" s="4">
        <v>411.43</v>
      </c>
      <c r="F428" s="4">
        <v>281.52</v>
      </c>
      <c r="G428">
        <f t="shared" si="6"/>
        <v>-6.9890450370698326E-2</v>
      </c>
    </row>
    <row r="429" spans="1:7">
      <c r="A429" s="2">
        <v>41992</v>
      </c>
      <c r="B429" s="4">
        <v>410.08</v>
      </c>
      <c r="C429" s="4">
        <v>395.78</v>
      </c>
      <c r="D429" s="4">
        <v>395.78</v>
      </c>
      <c r="E429" s="4">
        <v>395.78</v>
      </c>
      <c r="F429" s="4">
        <v>291.08</v>
      </c>
      <c r="G429">
        <f t="shared" si="6"/>
        <v>-2.4246317843291215E-2</v>
      </c>
    </row>
    <row r="430" spans="1:7">
      <c r="A430" s="2">
        <v>41993</v>
      </c>
      <c r="B430" s="4">
        <v>406.29</v>
      </c>
      <c r="C430" s="4">
        <v>450.62</v>
      </c>
      <c r="D430" s="4">
        <v>450.62</v>
      </c>
      <c r="E430" s="4">
        <v>450.62</v>
      </c>
      <c r="F430" s="4">
        <v>82.64</v>
      </c>
      <c r="G430">
        <f t="shared" si="6"/>
        <v>-9.2420991026140355E-3</v>
      </c>
    </row>
    <row r="431" spans="1:7">
      <c r="A431" s="2">
        <v>41994</v>
      </c>
      <c r="B431" s="4">
        <v>439.75</v>
      </c>
      <c r="C431" s="4">
        <v>397.12</v>
      </c>
      <c r="D431" s="4">
        <v>397.12</v>
      </c>
      <c r="E431" s="4">
        <v>397.12</v>
      </c>
      <c r="F431" s="4">
        <v>58.09</v>
      </c>
      <c r="G431">
        <f t="shared" si="6"/>
        <v>8.2354968126215206E-2</v>
      </c>
    </row>
    <row r="432" spans="1:7">
      <c r="A432" s="2">
        <v>41995</v>
      </c>
      <c r="B432" s="4">
        <v>426.74</v>
      </c>
      <c r="C432" s="4">
        <v>424.21</v>
      </c>
      <c r="D432" s="4">
        <v>424.21</v>
      </c>
      <c r="E432" s="4">
        <v>424.21</v>
      </c>
      <c r="F432" s="4">
        <v>345.08</v>
      </c>
      <c r="G432">
        <f t="shared" si="6"/>
        <v>-2.9584991472427494E-2</v>
      </c>
    </row>
    <row r="433" spans="1:7">
      <c r="A433" s="2">
        <v>41996</v>
      </c>
      <c r="B433" s="4">
        <v>434.23</v>
      </c>
      <c r="C433" s="4">
        <v>456.07</v>
      </c>
      <c r="D433" s="4">
        <v>456.07</v>
      </c>
      <c r="E433" s="4">
        <v>456.07</v>
      </c>
      <c r="F433" s="4">
        <v>320.82</v>
      </c>
      <c r="G433">
        <f t="shared" si="6"/>
        <v>1.7551670806580141E-2</v>
      </c>
    </row>
    <row r="434" spans="1:7">
      <c r="A434" s="2">
        <v>41997</v>
      </c>
      <c r="B434" s="4">
        <v>433.95</v>
      </c>
      <c r="C434" s="4">
        <v>409.13</v>
      </c>
      <c r="D434" s="4">
        <v>409.13</v>
      </c>
      <c r="E434" s="4">
        <v>409.13</v>
      </c>
      <c r="F434" s="4">
        <v>338.04</v>
      </c>
      <c r="G434">
        <f t="shared" si="6"/>
        <v>-6.4481956566803198E-4</v>
      </c>
    </row>
    <row r="435" spans="1:7">
      <c r="A435" s="2">
        <v>41998</v>
      </c>
      <c r="B435" s="4">
        <v>423.94</v>
      </c>
      <c r="C435" s="4">
        <v>444.91</v>
      </c>
      <c r="D435" s="4">
        <v>444.91</v>
      </c>
      <c r="E435" s="4">
        <v>444.91</v>
      </c>
      <c r="F435" s="4">
        <v>7.95</v>
      </c>
      <c r="G435">
        <f t="shared" si="6"/>
        <v>-2.3067173637515821E-2</v>
      </c>
    </row>
    <row r="436" spans="1:7">
      <c r="A436" s="2">
        <v>41999</v>
      </c>
      <c r="B436" s="4">
        <v>428.26</v>
      </c>
      <c r="C436" s="4">
        <v>441.07</v>
      </c>
      <c r="D436" s="4">
        <v>441.07</v>
      </c>
      <c r="E436" s="4">
        <v>441.07</v>
      </c>
      <c r="F436" s="4">
        <v>32.36</v>
      </c>
      <c r="G436">
        <f t="shared" si="6"/>
        <v>1.0190121243572188E-2</v>
      </c>
    </row>
    <row r="437" spans="1:7">
      <c r="A437" s="2">
        <v>42000</v>
      </c>
      <c r="B437" s="4">
        <v>439.66</v>
      </c>
      <c r="C437" s="4">
        <v>449.02</v>
      </c>
      <c r="D437" s="4">
        <v>449.02</v>
      </c>
      <c r="E437" s="4">
        <v>449.02</v>
      </c>
      <c r="F437" s="4">
        <v>80.42</v>
      </c>
      <c r="G437">
        <f t="shared" si="6"/>
        <v>2.6619343389529804E-2</v>
      </c>
    </row>
    <row r="438" spans="1:7">
      <c r="A438" s="2">
        <v>42001</v>
      </c>
      <c r="B438" s="4">
        <v>444.44</v>
      </c>
      <c r="C438" s="4">
        <v>427.35</v>
      </c>
      <c r="D438" s="4">
        <v>427.35</v>
      </c>
      <c r="E438" s="4">
        <v>427.35</v>
      </c>
      <c r="F438" s="4">
        <v>57.14</v>
      </c>
      <c r="G438">
        <f t="shared" si="6"/>
        <v>1.0872037483509922E-2</v>
      </c>
    </row>
    <row r="439" spans="1:7">
      <c r="A439" s="2">
        <v>42002</v>
      </c>
      <c r="B439" s="4">
        <v>428.3</v>
      </c>
      <c r="C439" s="4">
        <v>400.72</v>
      </c>
      <c r="D439" s="4">
        <v>400.72</v>
      </c>
      <c r="E439" s="4">
        <v>400.72</v>
      </c>
      <c r="F439" s="4">
        <v>256.2</v>
      </c>
      <c r="G439">
        <f t="shared" si="6"/>
        <v>-3.6315363153631507E-2</v>
      </c>
    </row>
    <row r="440" spans="1:7">
      <c r="A440" s="2">
        <v>42003</v>
      </c>
      <c r="B440" s="4">
        <v>420.54</v>
      </c>
      <c r="C440" s="4">
        <v>403.51</v>
      </c>
      <c r="D440" s="4">
        <v>403.51</v>
      </c>
      <c r="E440" s="4">
        <v>403.51</v>
      </c>
      <c r="F440" s="4">
        <v>197.27</v>
      </c>
      <c r="G440">
        <f t="shared" si="6"/>
        <v>-1.8118141489610065E-2</v>
      </c>
    </row>
    <row r="441" spans="1:7">
      <c r="A441" s="2">
        <v>42004</v>
      </c>
      <c r="B441" s="4">
        <v>416.47</v>
      </c>
      <c r="C441" s="4">
        <v>423.15</v>
      </c>
      <c r="D441" s="4">
        <v>423.15</v>
      </c>
      <c r="E441" s="4">
        <v>423.15</v>
      </c>
      <c r="F441" s="4">
        <v>216.16</v>
      </c>
      <c r="G441">
        <f t="shared" si="6"/>
        <v>-9.6780330051837952E-3</v>
      </c>
    </row>
    <row r="442" spans="1:7">
      <c r="A442" s="2">
        <v>42005</v>
      </c>
      <c r="B442" s="4">
        <v>416.64</v>
      </c>
      <c r="C442" s="4">
        <v>418.07</v>
      </c>
      <c r="D442" s="4">
        <v>418.07</v>
      </c>
      <c r="E442" s="4">
        <v>418.07</v>
      </c>
      <c r="F442" s="4">
        <v>62.93</v>
      </c>
      <c r="G442">
        <f t="shared" si="6"/>
        <v>4.081926669386968E-4</v>
      </c>
    </row>
    <row r="443" spans="1:7">
      <c r="A443" s="2">
        <v>42006</v>
      </c>
      <c r="B443" s="4">
        <v>417.03</v>
      </c>
      <c r="C443" s="4">
        <v>397.24</v>
      </c>
      <c r="D443" s="4">
        <v>397.24</v>
      </c>
      <c r="E443" s="4">
        <v>397.24</v>
      </c>
      <c r="F443" s="4">
        <v>180.71</v>
      </c>
      <c r="G443">
        <f t="shared" si="6"/>
        <v>9.3605990783406871E-4</v>
      </c>
    </row>
    <row r="444" spans="1:7">
      <c r="A444" s="2">
        <v>42007</v>
      </c>
      <c r="B444" s="4">
        <v>414.81</v>
      </c>
      <c r="C444" s="4">
        <v>398.08</v>
      </c>
      <c r="D444" s="4">
        <v>398.08</v>
      </c>
      <c r="E444" s="4">
        <v>398.08</v>
      </c>
      <c r="F444" s="4">
        <v>52.46</v>
      </c>
      <c r="G444">
        <f t="shared" si="6"/>
        <v>-5.3233580317962031E-3</v>
      </c>
    </row>
    <row r="445" spans="1:7">
      <c r="A445" s="2">
        <v>42008</v>
      </c>
      <c r="B445" s="4">
        <v>385.83</v>
      </c>
      <c r="C445" s="4">
        <v>353.38</v>
      </c>
      <c r="D445" s="4">
        <v>353.38</v>
      </c>
      <c r="E445" s="4">
        <v>353.38</v>
      </c>
      <c r="F445" s="4">
        <v>43.39</v>
      </c>
      <c r="G445">
        <f t="shared" si="6"/>
        <v>-6.9863310913430288E-2</v>
      </c>
    </row>
    <row r="446" spans="1:7">
      <c r="A446" s="2">
        <v>42009</v>
      </c>
      <c r="B446" s="4">
        <v>360.61</v>
      </c>
      <c r="C446" s="4">
        <v>353.24</v>
      </c>
      <c r="D446" s="4">
        <v>353.24</v>
      </c>
      <c r="E446" s="4">
        <v>353.24</v>
      </c>
      <c r="F446" s="4">
        <v>352.85</v>
      </c>
      <c r="G446">
        <f t="shared" si="6"/>
        <v>-6.5365575512531346E-2</v>
      </c>
    </row>
    <row r="447" spans="1:7">
      <c r="A447" s="2">
        <v>42010</v>
      </c>
      <c r="B447" s="4">
        <v>368.29</v>
      </c>
      <c r="C447" s="4">
        <v>368.89</v>
      </c>
      <c r="D447" s="4">
        <v>368.89</v>
      </c>
      <c r="E447" s="4">
        <v>368.89</v>
      </c>
      <c r="F447" s="4">
        <v>226.19</v>
      </c>
      <c r="G447">
        <f t="shared" si="6"/>
        <v>2.1297246332603107E-2</v>
      </c>
    </row>
    <row r="448" spans="1:7">
      <c r="A448" s="2">
        <v>42012</v>
      </c>
      <c r="B448" s="4">
        <v>368.6</v>
      </c>
      <c r="C448" s="4">
        <v>355.83</v>
      </c>
      <c r="D448" s="4">
        <v>355.83</v>
      </c>
      <c r="E448" s="4">
        <v>355.83</v>
      </c>
      <c r="F448" s="4">
        <v>390.97</v>
      </c>
      <c r="G448">
        <f t="shared" si="6"/>
        <v>8.4172798609791807E-4</v>
      </c>
    </row>
    <row r="449" spans="1:7">
      <c r="A449" s="2">
        <v>42013</v>
      </c>
      <c r="B449" s="4">
        <v>367.31</v>
      </c>
      <c r="C449" s="4">
        <v>362.77</v>
      </c>
      <c r="D449" s="4">
        <v>362.77</v>
      </c>
      <c r="E449" s="4">
        <v>362.77</v>
      </c>
      <c r="F449" s="4">
        <v>142.07</v>
      </c>
      <c r="G449">
        <f t="shared" si="6"/>
        <v>-3.4997287032013575E-3</v>
      </c>
    </row>
    <row r="450" spans="1:7">
      <c r="A450" s="2">
        <v>42014</v>
      </c>
      <c r="B450" s="4">
        <v>371.3</v>
      </c>
      <c r="C450" s="4">
        <v>365.35</v>
      </c>
      <c r="D450" s="4">
        <v>365.35</v>
      </c>
      <c r="E450" s="4">
        <v>365.35</v>
      </c>
      <c r="F450" s="4">
        <v>64.77</v>
      </c>
      <c r="G450">
        <f t="shared" si="6"/>
        <v>1.0862758977430532E-2</v>
      </c>
    </row>
    <row r="451" spans="1:7">
      <c r="A451" s="2">
        <v>42015</v>
      </c>
      <c r="B451" s="4">
        <v>366.96</v>
      </c>
      <c r="C451" s="4">
        <v>335.54</v>
      </c>
      <c r="D451" s="4">
        <v>335.54</v>
      </c>
      <c r="E451" s="4">
        <v>335.54</v>
      </c>
      <c r="F451" s="4">
        <v>86.5</v>
      </c>
      <c r="G451">
        <f t="shared" si="6"/>
        <v>-1.1688661459736148E-2</v>
      </c>
    </row>
    <row r="452" spans="1:7">
      <c r="A452" s="2">
        <v>42016</v>
      </c>
      <c r="B452" s="4">
        <v>351.72</v>
      </c>
      <c r="C452" s="4">
        <v>350.45</v>
      </c>
      <c r="D452" s="4">
        <v>350.45</v>
      </c>
      <c r="E452" s="4">
        <v>350.45</v>
      </c>
      <c r="F452" s="4">
        <v>285.8</v>
      </c>
      <c r="G452">
        <f t="shared" si="6"/>
        <v>-4.1530412034009027E-2</v>
      </c>
    </row>
    <row r="453" spans="1:7">
      <c r="A453" s="2">
        <v>42017</v>
      </c>
      <c r="B453" s="4">
        <v>338.98</v>
      </c>
      <c r="C453" s="4">
        <v>309.31</v>
      </c>
      <c r="D453" s="4">
        <v>309.31</v>
      </c>
      <c r="E453" s="4">
        <v>309.31</v>
      </c>
      <c r="F453" s="4">
        <v>359.63</v>
      </c>
      <c r="G453">
        <f t="shared" si="6"/>
        <v>-3.6221994768565927E-2</v>
      </c>
    </row>
    <row r="454" spans="1:7">
      <c r="A454" s="2">
        <v>42018</v>
      </c>
      <c r="B454" s="4">
        <v>291.24</v>
      </c>
      <c r="C454" s="4">
        <v>286.51</v>
      </c>
      <c r="D454" s="4">
        <v>286.51</v>
      </c>
      <c r="E454" s="4">
        <v>286.51</v>
      </c>
      <c r="F454" s="4">
        <v>295.52</v>
      </c>
      <c r="G454">
        <f t="shared" ref="G454:G517" si="7">(B454-B453)/B453</f>
        <v>-0.14083426750840761</v>
      </c>
    </row>
    <row r="455" spans="1:7">
      <c r="A455" s="2">
        <v>42019</v>
      </c>
      <c r="B455" s="4">
        <v>266.5</v>
      </c>
      <c r="C455" s="4">
        <v>264.52</v>
      </c>
      <c r="D455" s="4">
        <v>264.52</v>
      </c>
      <c r="E455" s="4">
        <v>264.52</v>
      </c>
      <c r="F455" s="4">
        <v>285.8</v>
      </c>
      <c r="G455">
        <f t="shared" si="7"/>
        <v>-8.4947122647987941E-2</v>
      </c>
    </row>
    <row r="456" spans="1:7">
      <c r="A456" s="2">
        <v>42020</v>
      </c>
      <c r="B456" s="4">
        <v>288.92</v>
      </c>
      <c r="C456" s="4">
        <v>298.39</v>
      </c>
      <c r="D456" s="4">
        <v>298.39</v>
      </c>
      <c r="E456" s="4">
        <v>298.39</v>
      </c>
      <c r="F456" s="4">
        <v>351.43</v>
      </c>
      <c r="G456">
        <f t="shared" si="7"/>
        <v>8.4127579737335895E-2</v>
      </c>
    </row>
    <row r="457" spans="1:7">
      <c r="A457" s="2">
        <v>42021</v>
      </c>
      <c r="B457" s="4">
        <v>291.74</v>
      </c>
      <c r="C457" s="4">
        <v>258.76</v>
      </c>
      <c r="D457" s="4">
        <v>258.76</v>
      </c>
      <c r="E457" s="4">
        <v>258.76</v>
      </c>
      <c r="F457" s="4">
        <v>66.13</v>
      </c>
      <c r="G457">
        <f t="shared" si="7"/>
        <v>9.7604873321334388E-3</v>
      </c>
    </row>
    <row r="458" spans="1:7">
      <c r="A458" s="2">
        <v>42022</v>
      </c>
      <c r="B458" s="4">
        <v>268.44</v>
      </c>
      <c r="C458" s="4">
        <v>286.86</v>
      </c>
      <c r="D458" s="4">
        <v>286.86</v>
      </c>
      <c r="E458" s="4">
        <v>286.86</v>
      </c>
      <c r="F458" s="4">
        <v>99.47</v>
      </c>
      <c r="G458">
        <f t="shared" si="7"/>
        <v>-7.9865633783505904E-2</v>
      </c>
    </row>
    <row r="459" spans="1:7">
      <c r="A459" s="2">
        <v>42023</v>
      </c>
      <c r="B459" s="4">
        <v>293.41000000000003</v>
      </c>
      <c r="C459" s="4">
        <v>277.13</v>
      </c>
      <c r="D459" s="4">
        <v>277.13</v>
      </c>
      <c r="E459" s="4">
        <v>277.13</v>
      </c>
      <c r="F459" s="4">
        <v>495.09</v>
      </c>
      <c r="G459">
        <f t="shared" si="7"/>
        <v>9.3018924154373517E-2</v>
      </c>
    </row>
    <row r="460" spans="1:7">
      <c r="A460" s="2">
        <v>42024</v>
      </c>
      <c r="B460" s="4">
        <v>300.45999999999998</v>
      </c>
      <c r="C460" s="4">
        <v>282.38</v>
      </c>
      <c r="D460" s="4">
        <v>282.38</v>
      </c>
      <c r="E460" s="4">
        <v>282.38</v>
      </c>
      <c r="F460" s="4">
        <v>368.67</v>
      </c>
      <c r="G460">
        <f t="shared" si="7"/>
        <v>2.4027810913056658E-2</v>
      </c>
    </row>
    <row r="461" spans="1:7">
      <c r="A461" s="2">
        <v>42025</v>
      </c>
      <c r="B461" s="4">
        <v>288.04000000000002</v>
      </c>
      <c r="C461" s="4">
        <v>286.87</v>
      </c>
      <c r="D461" s="4">
        <v>286.87</v>
      </c>
      <c r="E461" s="4">
        <v>286.87</v>
      </c>
      <c r="F461" s="4">
        <v>402.27</v>
      </c>
      <c r="G461">
        <f t="shared" si="7"/>
        <v>-4.1336617186979834E-2</v>
      </c>
    </row>
    <row r="462" spans="1:7">
      <c r="A462" s="2">
        <v>42026</v>
      </c>
      <c r="B462" s="4">
        <v>299.19</v>
      </c>
      <c r="C462" s="4">
        <v>306.31</v>
      </c>
      <c r="D462" s="4">
        <v>306.31</v>
      </c>
      <c r="E462" s="4">
        <v>306.31</v>
      </c>
      <c r="F462" s="4">
        <v>342.31</v>
      </c>
      <c r="G462">
        <f t="shared" si="7"/>
        <v>3.8709901402582896E-2</v>
      </c>
    </row>
    <row r="463" spans="1:7">
      <c r="A463" s="2">
        <v>42027</v>
      </c>
      <c r="B463" s="4">
        <v>302.52999999999997</v>
      </c>
      <c r="C463" s="4">
        <v>291.06</v>
      </c>
      <c r="D463" s="4">
        <v>291.06</v>
      </c>
      <c r="E463" s="4">
        <v>291.06</v>
      </c>
      <c r="F463" s="4">
        <v>215.61</v>
      </c>
      <c r="G463">
        <f t="shared" si="7"/>
        <v>1.1163474715063923E-2</v>
      </c>
    </row>
    <row r="464" spans="1:7">
      <c r="A464" s="2">
        <v>42028</v>
      </c>
      <c r="B464" s="4">
        <v>306.38</v>
      </c>
      <c r="C464" s="4">
        <v>322.06</v>
      </c>
      <c r="D464" s="4">
        <v>322.06</v>
      </c>
      <c r="E464" s="4">
        <v>322.06</v>
      </c>
      <c r="F464" s="4">
        <v>54.94</v>
      </c>
      <c r="G464">
        <f t="shared" si="7"/>
        <v>1.2726010643572615E-2</v>
      </c>
    </row>
    <row r="465" spans="1:7">
      <c r="A465" s="2">
        <v>42029</v>
      </c>
      <c r="B465" s="4">
        <v>336.42</v>
      </c>
      <c r="C465" s="4">
        <v>349.77</v>
      </c>
      <c r="D465" s="4">
        <v>349.77</v>
      </c>
      <c r="E465" s="4">
        <v>349.77</v>
      </c>
      <c r="F465" s="4">
        <v>61.22</v>
      </c>
      <c r="G465">
        <f t="shared" si="7"/>
        <v>9.8048175468372675E-2</v>
      </c>
    </row>
    <row r="466" spans="1:7">
      <c r="A466" s="2">
        <v>42030</v>
      </c>
      <c r="B466" s="4">
        <v>363.17</v>
      </c>
      <c r="C466" s="4">
        <v>382.71</v>
      </c>
      <c r="D466" s="4">
        <v>382.71</v>
      </c>
      <c r="E466" s="4">
        <v>382.71</v>
      </c>
      <c r="F466" s="4">
        <v>86.02</v>
      </c>
      <c r="G466">
        <f t="shared" si="7"/>
        <v>7.9513703109208717E-2</v>
      </c>
    </row>
    <row r="467" spans="1:7">
      <c r="A467" s="2">
        <v>42031</v>
      </c>
      <c r="B467" s="4">
        <v>356.9</v>
      </c>
      <c r="C467" s="4">
        <v>375.51</v>
      </c>
      <c r="D467" s="4">
        <v>375.51</v>
      </c>
      <c r="E467" s="4">
        <v>375.51</v>
      </c>
      <c r="F467" s="4">
        <v>308.29000000000002</v>
      </c>
      <c r="G467">
        <f t="shared" si="7"/>
        <v>-1.726464190324101E-2</v>
      </c>
    </row>
    <row r="468" spans="1:7">
      <c r="A468" s="2">
        <v>42032</v>
      </c>
      <c r="B468" s="4">
        <v>353.18</v>
      </c>
      <c r="C468" s="4">
        <v>350.86</v>
      </c>
      <c r="D468" s="4">
        <v>350.86</v>
      </c>
      <c r="E468" s="4">
        <v>350.86</v>
      </c>
      <c r="F468" s="4">
        <v>273.55</v>
      </c>
      <c r="G468">
        <f t="shared" si="7"/>
        <v>-1.042308769963567E-2</v>
      </c>
    </row>
    <row r="469" spans="1:7">
      <c r="A469" s="2">
        <v>42033</v>
      </c>
      <c r="B469" s="4">
        <v>315.81</v>
      </c>
      <c r="C469" s="4">
        <v>309.81</v>
      </c>
      <c r="D469" s="4">
        <v>309.81</v>
      </c>
      <c r="E469" s="4">
        <v>309.81</v>
      </c>
      <c r="F469" s="4">
        <v>252.33</v>
      </c>
      <c r="G469">
        <f t="shared" si="7"/>
        <v>-0.10581006852030127</v>
      </c>
    </row>
    <row r="470" spans="1:7">
      <c r="A470" s="2">
        <v>42034</v>
      </c>
      <c r="B470" s="4">
        <v>309.44</v>
      </c>
      <c r="C470" s="4">
        <v>306.52999999999997</v>
      </c>
      <c r="D470" s="4">
        <v>306.52999999999997</v>
      </c>
      <c r="E470" s="4">
        <v>306.52999999999997</v>
      </c>
      <c r="F470" s="4">
        <v>317.68</v>
      </c>
      <c r="G470">
        <f t="shared" si="7"/>
        <v>-2.01703555935531E-2</v>
      </c>
    </row>
    <row r="471" spans="1:7">
      <c r="A471" s="2">
        <v>42035</v>
      </c>
      <c r="B471" s="4">
        <v>315.77999999999997</v>
      </c>
      <c r="C471" s="4">
        <v>322.27999999999997</v>
      </c>
      <c r="D471" s="4">
        <v>322.27999999999997</v>
      </c>
      <c r="E471" s="4">
        <v>322.27999999999997</v>
      </c>
      <c r="F471" s="4">
        <v>52.27</v>
      </c>
      <c r="G471">
        <f t="shared" si="7"/>
        <v>2.0488624612202608E-2</v>
      </c>
    </row>
    <row r="472" spans="1:7">
      <c r="A472" s="2">
        <v>42036</v>
      </c>
      <c r="B472" s="4">
        <v>303.08</v>
      </c>
      <c r="C472" s="4">
        <v>295.52999999999997</v>
      </c>
      <c r="D472" s="4">
        <v>295.52999999999997</v>
      </c>
      <c r="E472" s="4">
        <v>295.52999999999997</v>
      </c>
      <c r="F472" s="4">
        <v>98.06</v>
      </c>
      <c r="G472">
        <f t="shared" si="7"/>
        <v>-4.0217873202862721E-2</v>
      </c>
    </row>
    <row r="473" spans="1:7">
      <c r="A473" s="2">
        <v>42037</v>
      </c>
      <c r="B473" s="4">
        <v>304.74</v>
      </c>
      <c r="C473" s="4">
        <v>297.39999999999998</v>
      </c>
      <c r="D473" s="4">
        <v>297.39999999999998</v>
      </c>
      <c r="E473" s="4">
        <v>297.39999999999998</v>
      </c>
      <c r="F473" s="4">
        <v>377.19</v>
      </c>
      <c r="G473">
        <f t="shared" si="7"/>
        <v>5.4771017553122119E-3</v>
      </c>
    </row>
    <row r="474" spans="1:7">
      <c r="A474" s="2">
        <v>42039</v>
      </c>
      <c r="B474" s="4">
        <v>308.85000000000002</v>
      </c>
      <c r="C474" s="4">
        <v>306.22000000000003</v>
      </c>
      <c r="D474" s="4">
        <v>306.22000000000003</v>
      </c>
      <c r="E474" s="4">
        <v>306.22000000000003</v>
      </c>
      <c r="F474" s="4">
        <v>321.36</v>
      </c>
      <c r="G474">
        <f t="shared" si="7"/>
        <v>1.3486906871431429E-2</v>
      </c>
    </row>
    <row r="475" spans="1:7">
      <c r="A475" s="2">
        <v>42040</v>
      </c>
      <c r="B475" s="4">
        <v>304.69</v>
      </c>
      <c r="C475" s="4">
        <v>311.38</v>
      </c>
      <c r="D475" s="4">
        <v>311.38</v>
      </c>
      <c r="E475" s="4">
        <v>311.38</v>
      </c>
      <c r="F475" s="4">
        <v>291.17</v>
      </c>
      <c r="G475">
        <f t="shared" si="7"/>
        <v>-1.3469321677189654E-2</v>
      </c>
    </row>
    <row r="476" spans="1:7">
      <c r="A476" s="2">
        <v>42041</v>
      </c>
      <c r="B476" s="4">
        <v>304.05</v>
      </c>
      <c r="C476" s="4">
        <v>309.07</v>
      </c>
      <c r="D476" s="4">
        <v>309.07</v>
      </c>
      <c r="E476" s="4">
        <v>309.07</v>
      </c>
      <c r="F476" s="4">
        <v>224.26</v>
      </c>
      <c r="G476">
        <f t="shared" si="7"/>
        <v>-2.1004955856772011E-3</v>
      </c>
    </row>
    <row r="477" spans="1:7">
      <c r="A477" s="2">
        <v>42042</v>
      </c>
      <c r="B477" s="4">
        <v>304.97000000000003</v>
      </c>
      <c r="C477" s="4">
        <v>325.76</v>
      </c>
      <c r="D477" s="4">
        <v>325.76</v>
      </c>
      <c r="E477" s="4">
        <v>325.76</v>
      </c>
      <c r="F477" s="4">
        <v>48.65</v>
      </c>
      <c r="G477">
        <f t="shared" si="7"/>
        <v>3.025818122019457E-3</v>
      </c>
    </row>
    <row r="478" spans="1:7">
      <c r="A478" s="2">
        <v>42043</v>
      </c>
      <c r="B478" s="4">
        <v>313.06</v>
      </c>
      <c r="C478" s="4">
        <v>298.86</v>
      </c>
      <c r="D478" s="4">
        <v>298.86</v>
      </c>
      <c r="E478" s="4">
        <v>298.86</v>
      </c>
      <c r="F478" s="4">
        <v>110.71</v>
      </c>
      <c r="G478">
        <f t="shared" si="7"/>
        <v>2.6527199396661882E-2</v>
      </c>
    </row>
    <row r="479" spans="1:7">
      <c r="A479" s="2">
        <v>42044</v>
      </c>
      <c r="B479" s="4">
        <v>303.56</v>
      </c>
      <c r="C479" s="4">
        <v>305.01</v>
      </c>
      <c r="D479" s="4">
        <v>305.01</v>
      </c>
      <c r="E479" s="4">
        <v>305.01</v>
      </c>
      <c r="F479" s="4">
        <v>567.91999999999996</v>
      </c>
      <c r="G479">
        <f t="shared" si="7"/>
        <v>-3.0345620647799144E-2</v>
      </c>
    </row>
    <row r="480" spans="1:7">
      <c r="A480" s="2">
        <v>42045</v>
      </c>
      <c r="B480" s="4">
        <v>303.97000000000003</v>
      </c>
      <c r="C480" s="4">
        <v>301.66000000000003</v>
      </c>
      <c r="D480" s="4">
        <v>301.66000000000003</v>
      </c>
      <c r="E480" s="4">
        <v>301.66000000000003</v>
      </c>
      <c r="F480" s="4">
        <v>488.02</v>
      </c>
      <c r="G480">
        <f t="shared" si="7"/>
        <v>1.3506390828832027E-3</v>
      </c>
    </row>
    <row r="481" spans="1:7">
      <c r="A481" s="2">
        <v>42046</v>
      </c>
      <c r="B481" s="4">
        <v>305.39</v>
      </c>
      <c r="C481" s="4">
        <v>302.66000000000003</v>
      </c>
      <c r="D481" s="4">
        <v>302.66000000000003</v>
      </c>
      <c r="E481" s="4">
        <v>302.66000000000003</v>
      </c>
      <c r="F481" s="4">
        <v>580.09</v>
      </c>
      <c r="G481">
        <f t="shared" si="7"/>
        <v>4.6715136362139647E-3</v>
      </c>
    </row>
    <row r="482" spans="1:7">
      <c r="A482" s="2">
        <v>42047</v>
      </c>
      <c r="B482" s="4">
        <v>298.02</v>
      </c>
      <c r="C482" s="4">
        <v>292.49</v>
      </c>
      <c r="D482" s="4">
        <v>292.49</v>
      </c>
      <c r="E482" s="4">
        <v>292.49</v>
      </c>
      <c r="F482" s="4">
        <v>327.82</v>
      </c>
      <c r="G482">
        <f t="shared" si="7"/>
        <v>-2.4133075739218721E-2</v>
      </c>
    </row>
    <row r="483" spans="1:7">
      <c r="A483" s="2">
        <v>42048</v>
      </c>
      <c r="B483" s="4">
        <v>306.33999999999997</v>
      </c>
      <c r="C483" s="4">
        <v>312.14999999999998</v>
      </c>
      <c r="D483" s="4">
        <v>312.14999999999998</v>
      </c>
      <c r="E483" s="4">
        <v>312.14999999999998</v>
      </c>
      <c r="F483" s="4">
        <v>343.04</v>
      </c>
      <c r="G483">
        <f t="shared" si="7"/>
        <v>2.7917589423528601E-2</v>
      </c>
    </row>
    <row r="484" spans="1:7">
      <c r="A484" s="2">
        <v>42049</v>
      </c>
      <c r="B484" s="4">
        <v>317.35000000000002</v>
      </c>
      <c r="C484" s="4">
        <v>333.91</v>
      </c>
      <c r="D484" s="4">
        <v>333.91</v>
      </c>
      <c r="E484" s="4">
        <v>333.91</v>
      </c>
      <c r="F484" s="4">
        <v>57.78</v>
      </c>
      <c r="G484">
        <f t="shared" si="7"/>
        <v>3.5940458314291469E-2</v>
      </c>
    </row>
    <row r="485" spans="1:7">
      <c r="A485" s="2">
        <v>42050</v>
      </c>
      <c r="B485" s="4">
        <v>346.7</v>
      </c>
      <c r="C485" s="4">
        <v>330.26</v>
      </c>
      <c r="D485" s="4">
        <v>330.26</v>
      </c>
      <c r="E485" s="4">
        <v>330.26</v>
      </c>
      <c r="F485" s="4">
        <v>136.5</v>
      </c>
      <c r="G485">
        <f t="shared" si="7"/>
        <v>9.2484638411848008E-2</v>
      </c>
    </row>
    <row r="486" spans="1:7">
      <c r="A486" s="2">
        <v>42051</v>
      </c>
      <c r="B486" s="4">
        <v>316.52</v>
      </c>
      <c r="C486" s="4">
        <v>325.61</v>
      </c>
      <c r="D486" s="4">
        <v>325.61</v>
      </c>
      <c r="E486" s="4">
        <v>325.61</v>
      </c>
      <c r="F486" s="4">
        <v>455.76</v>
      </c>
      <c r="G486">
        <f t="shared" si="7"/>
        <v>-8.704932218055958E-2</v>
      </c>
    </row>
    <row r="487" spans="1:7">
      <c r="A487" s="2">
        <v>42052</v>
      </c>
      <c r="B487" s="4">
        <v>319.81</v>
      </c>
      <c r="C487" s="4">
        <v>315.27999999999997</v>
      </c>
      <c r="D487" s="4">
        <v>315.27999999999997</v>
      </c>
      <c r="E487" s="4">
        <v>315.27999999999997</v>
      </c>
      <c r="F487" s="4">
        <v>366.99</v>
      </c>
      <c r="G487">
        <f t="shared" si="7"/>
        <v>1.0394287880702707E-2</v>
      </c>
    </row>
    <row r="488" spans="1:7">
      <c r="A488" s="2">
        <v>42053</v>
      </c>
      <c r="B488" s="4">
        <v>329.23</v>
      </c>
      <c r="C488" s="4">
        <v>330.94</v>
      </c>
      <c r="D488" s="4">
        <v>330.94</v>
      </c>
      <c r="E488" s="4">
        <v>330.94</v>
      </c>
      <c r="F488" s="4">
        <v>393.91</v>
      </c>
      <c r="G488">
        <f t="shared" si="7"/>
        <v>2.9454988899659224E-2</v>
      </c>
    </row>
    <row r="489" spans="1:7">
      <c r="A489" s="2">
        <v>42054</v>
      </c>
      <c r="B489" s="4">
        <v>318.85000000000002</v>
      </c>
      <c r="C489" s="4">
        <v>322.44</v>
      </c>
      <c r="D489" s="4">
        <v>322.44</v>
      </c>
      <c r="E489" s="4">
        <v>322.44</v>
      </c>
      <c r="F489" s="4">
        <v>361.57</v>
      </c>
      <c r="G489">
        <f t="shared" si="7"/>
        <v>-3.1528111046988411E-2</v>
      </c>
    </row>
    <row r="490" spans="1:7">
      <c r="A490" s="2">
        <v>42055</v>
      </c>
      <c r="B490" s="4">
        <v>326.38</v>
      </c>
      <c r="C490" s="4">
        <v>346.67</v>
      </c>
      <c r="D490" s="4">
        <v>346.67</v>
      </c>
      <c r="E490" s="4">
        <v>346.67</v>
      </c>
      <c r="F490" s="4">
        <v>224.25</v>
      </c>
      <c r="G490">
        <f t="shared" si="7"/>
        <v>2.3616120432805306E-2</v>
      </c>
    </row>
    <row r="491" spans="1:7">
      <c r="A491" s="2">
        <v>42056</v>
      </c>
      <c r="B491" s="4">
        <v>329.79</v>
      </c>
      <c r="C491" s="4">
        <v>320.02</v>
      </c>
      <c r="D491" s="4">
        <v>320.02</v>
      </c>
      <c r="E491" s="4">
        <v>320.02</v>
      </c>
      <c r="F491" s="4">
        <v>88.38</v>
      </c>
      <c r="G491">
        <f t="shared" si="7"/>
        <v>1.0447944114222762E-2</v>
      </c>
    </row>
    <row r="492" spans="1:7">
      <c r="A492" s="2">
        <v>42057</v>
      </c>
      <c r="B492" s="4">
        <v>340.17</v>
      </c>
      <c r="C492" s="4">
        <v>329.88</v>
      </c>
      <c r="D492" s="4">
        <v>329.88</v>
      </c>
      <c r="E492" s="4">
        <v>329.88</v>
      </c>
      <c r="F492" s="4">
        <v>41.44</v>
      </c>
      <c r="G492">
        <f t="shared" si="7"/>
        <v>3.147457472937322E-2</v>
      </c>
    </row>
    <row r="493" spans="1:7">
      <c r="A493" s="2">
        <v>42058</v>
      </c>
      <c r="B493" s="4">
        <v>323.48</v>
      </c>
      <c r="C493" s="4">
        <v>325.37</v>
      </c>
      <c r="D493" s="4">
        <v>325.37</v>
      </c>
      <c r="E493" s="4">
        <v>325.37</v>
      </c>
      <c r="F493" s="4">
        <v>330.14</v>
      </c>
      <c r="G493">
        <f t="shared" si="7"/>
        <v>-4.9063703442396439E-2</v>
      </c>
    </row>
    <row r="494" spans="1:7">
      <c r="A494" s="2">
        <v>42059</v>
      </c>
      <c r="B494" s="4">
        <v>324.20999999999998</v>
      </c>
      <c r="C494" s="4">
        <v>333.9</v>
      </c>
      <c r="D494" s="4">
        <v>333.9</v>
      </c>
      <c r="E494" s="4">
        <v>333.9</v>
      </c>
      <c r="F494" s="4">
        <v>507.59</v>
      </c>
      <c r="G494">
        <f t="shared" si="7"/>
        <v>2.2567082972670995E-3</v>
      </c>
    </row>
    <row r="495" spans="1:7">
      <c r="A495" s="2">
        <v>42060</v>
      </c>
      <c r="B495" s="4">
        <v>323.76</v>
      </c>
      <c r="C495" s="4">
        <v>324.87</v>
      </c>
      <c r="D495" s="4">
        <v>324.87</v>
      </c>
      <c r="E495" s="4">
        <v>324.87</v>
      </c>
      <c r="F495" s="4">
        <v>333.83</v>
      </c>
      <c r="G495">
        <f t="shared" si="7"/>
        <v>-1.3879892662163062E-3</v>
      </c>
    </row>
    <row r="496" spans="1:7">
      <c r="A496" s="2">
        <v>42061</v>
      </c>
      <c r="B496" s="4">
        <v>318.87</v>
      </c>
      <c r="C496" s="4">
        <v>327.58</v>
      </c>
      <c r="D496" s="4">
        <v>327.58</v>
      </c>
      <c r="E496" s="4">
        <v>327.58</v>
      </c>
      <c r="F496" s="4">
        <v>327.07</v>
      </c>
      <c r="G496">
        <f t="shared" si="7"/>
        <v>-1.5103780578206038E-2</v>
      </c>
    </row>
    <row r="497" spans="1:7">
      <c r="A497" s="2">
        <v>42062</v>
      </c>
      <c r="B497" s="4">
        <v>328.57</v>
      </c>
      <c r="C497" s="4">
        <v>331.42</v>
      </c>
      <c r="D497" s="4">
        <v>331.42</v>
      </c>
      <c r="E497" s="4">
        <v>331.42</v>
      </c>
      <c r="F497" s="4">
        <v>243.73</v>
      </c>
      <c r="G497">
        <f t="shared" si="7"/>
        <v>3.0419920343713703E-2</v>
      </c>
    </row>
    <row r="498" spans="1:7">
      <c r="A498" s="2">
        <v>42063</v>
      </c>
      <c r="B498" s="4">
        <v>353.88</v>
      </c>
      <c r="C498" s="4">
        <v>363.01</v>
      </c>
      <c r="D498" s="4">
        <v>363.01</v>
      </c>
      <c r="E498" s="4">
        <v>363.01</v>
      </c>
      <c r="F498" s="4">
        <v>34.51</v>
      </c>
      <c r="G498">
        <f t="shared" si="7"/>
        <v>7.7030769698998705E-2</v>
      </c>
    </row>
    <row r="499" spans="1:7">
      <c r="A499" s="2">
        <v>42064</v>
      </c>
      <c r="B499" s="4">
        <v>359.3</v>
      </c>
      <c r="C499" s="4">
        <v>357.1</v>
      </c>
      <c r="D499" s="4">
        <v>357.1</v>
      </c>
      <c r="E499" s="4">
        <v>357.1</v>
      </c>
      <c r="F499" s="4">
        <v>50.3</v>
      </c>
      <c r="G499">
        <f t="shared" si="7"/>
        <v>1.5315926302701526E-2</v>
      </c>
    </row>
    <row r="500" spans="1:7">
      <c r="A500" s="2">
        <v>42065</v>
      </c>
      <c r="B500" s="4">
        <v>349.08</v>
      </c>
      <c r="C500" s="4">
        <v>363.87</v>
      </c>
      <c r="D500" s="4">
        <v>363.87</v>
      </c>
      <c r="E500" s="4">
        <v>363.87</v>
      </c>
      <c r="F500" s="4">
        <v>382.25</v>
      </c>
      <c r="G500">
        <f t="shared" si="7"/>
        <v>-2.8444197049819167E-2</v>
      </c>
    </row>
    <row r="501" spans="1:7">
      <c r="A501" s="2">
        <v>42066</v>
      </c>
      <c r="B501" s="4">
        <v>372.41</v>
      </c>
      <c r="C501" s="4">
        <v>392.18</v>
      </c>
      <c r="D501" s="4">
        <v>392.18</v>
      </c>
      <c r="E501" s="4">
        <v>392.18</v>
      </c>
      <c r="F501" s="4">
        <v>425.93</v>
      </c>
      <c r="G501">
        <f t="shared" si="7"/>
        <v>6.6832817692219673E-2</v>
      </c>
    </row>
    <row r="502" spans="1:7">
      <c r="A502" s="2">
        <v>42067</v>
      </c>
      <c r="B502" s="4">
        <v>377.26</v>
      </c>
      <c r="C502" s="4">
        <v>390.23</v>
      </c>
      <c r="D502" s="4">
        <v>390.23</v>
      </c>
      <c r="E502" s="4">
        <v>390.23</v>
      </c>
      <c r="F502" s="4">
        <v>467.68</v>
      </c>
      <c r="G502">
        <f t="shared" si="7"/>
        <v>1.3023280792674648E-2</v>
      </c>
    </row>
    <row r="503" spans="1:7">
      <c r="A503" s="2">
        <v>42068</v>
      </c>
      <c r="B503" s="4">
        <v>366.83</v>
      </c>
      <c r="C503" s="4">
        <v>360.58</v>
      </c>
      <c r="D503" s="4">
        <v>360.58</v>
      </c>
      <c r="E503" s="4">
        <v>360.58</v>
      </c>
      <c r="F503" s="4">
        <v>182.14</v>
      </c>
      <c r="G503">
        <f t="shared" si="7"/>
        <v>-2.7646715792821946E-2</v>
      </c>
    </row>
    <row r="504" spans="1:7">
      <c r="A504" s="2">
        <v>42069</v>
      </c>
      <c r="B504" s="4">
        <v>359.37</v>
      </c>
      <c r="C504" s="4">
        <v>349.01</v>
      </c>
      <c r="D504" s="4">
        <v>349.01</v>
      </c>
      <c r="E504" s="4">
        <v>349.01</v>
      </c>
      <c r="F504" s="4">
        <v>202.48</v>
      </c>
      <c r="G504">
        <f t="shared" si="7"/>
        <v>-2.0336395605593818E-2</v>
      </c>
    </row>
    <row r="505" spans="1:7">
      <c r="A505" s="2">
        <v>42070</v>
      </c>
      <c r="B505" s="4">
        <v>368.99</v>
      </c>
      <c r="C505" s="4">
        <v>383.13</v>
      </c>
      <c r="D505" s="4">
        <v>383.13</v>
      </c>
      <c r="E505" s="4">
        <v>383.13</v>
      </c>
      <c r="F505" s="4">
        <v>91.24</v>
      </c>
      <c r="G505">
        <f t="shared" si="7"/>
        <v>2.6769068091382152E-2</v>
      </c>
    </row>
    <row r="506" spans="1:7">
      <c r="A506" s="2">
        <v>42071</v>
      </c>
      <c r="B506" s="4">
        <v>376.49</v>
      </c>
      <c r="C506" s="4">
        <v>360.45</v>
      </c>
      <c r="D506" s="4">
        <v>360.45</v>
      </c>
      <c r="E506" s="4">
        <v>360.45</v>
      </c>
      <c r="F506" s="4">
        <v>49.56</v>
      </c>
      <c r="G506">
        <f t="shared" si="7"/>
        <v>2.0325754085476572E-2</v>
      </c>
    </row>
    <row r="507" spans="1:7">
      <c r="A507" s="2">
        <v>42072</v>
      </c>
      <c r="B507" s="4">
        <v>373.22</v>
      </c>
      <c r="C507" s="4">
        <v>383.52</v>
      </c>
      <c r="D507" s="4">
        <v>383.52</v>
      </c>
      <c r="E507" s="4">
        <v>383.52</v>
      </c>
      <c r="F507" s="4">
        <v>274.92</v>
      </c>
      <c r="G507">
        <f t="shared" si="7"/>
        <v>-8.6854896544396442E-3</v>
      </c>
    </row>
    <row r="508" spans="1:7">
      <c r="A508" s="2">
        <v>42073</v>
      </c>
      <c r="B508" s="4">
        <v>394.92</v>
      </c>
      <c r="C508" s="4">
        <v>416.68</v>
      </c>
      <c r="D508" s="4">
        <v>416.68</v>
      </c>
      <c r="E508" s="4">
        <v>416.68</v>
      </c>
      <c r="F508" s="4">
        <v>344.6</v>
      </c>
      <c r="G508">
        <f t="shared" si="7"/>
        <v>5.8142650447457228E-2</v>
      </c>
    </row>
    <row r="509" spans="1:7">
      <c r="A509" s="2">
        <v>42074</v>
      </c>
      <c r="B509" s="4">
        <v>397.53</v>
      </c>
      <c r="C509" s="4">
        <v>412.66</v>
      </c>
      <c r="D509" s="4">
        <v>412.66</v>
      </c>
      <c r="E509" s="4">
        <v>412.66</v>
      </c>
      <c r="F509" s="4">
        <v>396.55</v>
      </c>
      <c r="G509">
        <f t="shared" si="7"/>
        <v>6.6089334548768272E-3</v>
      </c>
    </row>
    <row r="510" spans="1:7">
      <c r="A510" s="2">
        <v>42075</v>
      </c>
      <c r="B510" s="4">
        <v>405.79</v>
      </c>
      <c r="C510" s="4">
        <v>420.87</v>
      </c>
      <c r="D510" s="4">
        <v>420.87</v>
      </c>
      <c r="E510" s="4">
        <v>420.87</v>
      </c>
      <c r="F510" s="4">
        <v>193.25</v>
      </c>
      <c r="G510">
        <f t="shared" si="7"/>
        <v>2.0778306039795861E-2</v>
      </c>
    </row>
    <row r="511" spans="1:7">
      <c r="A511" s="2">
        <v>42076</v>
      </c>
      <c r="B511" s="4">
        <v>400.06</v>
      </c>
      <c r="C511" s="4">
        <v>396.01</v>
      </c>
      <c r="D511" s="4">
        <v>396.01</v>
      </c>
      <c r="E511" s="4">
        <v>396.01</v>
      </c>
      <c r="F511" s="4">
        <v>145.16</v>
      </c>
      <c r="G511">
        <f t="shared" si="7"/>
        <v>-1.4120604253431621E-2</v>
      </c>
    </row>
    <row r="512" spans="1:7">
      <c r="A512" s="2">
        <v>42077</v>
      </c>
      <c r="B512" s="4">
        <v>394.77</v>
      </c>
      <c r="C512" s="4">
        <v>419.03</v>
      </c>
      <c r="D512" s="4">
        <v>419.03</v>
      </c>
      <c r="E512" s="4">
        <v>419.03</v>
      </c>
      <c r="F512" s="4">
        <v>74.88</v>
      </c>
      <c r="G512">
        <f t="shared" si="7"/>
        <v>-1.3223016547517924E-2</v>
      </c>
    </row>
    <row r="513" spans="1:7">
      <c r="A513" s="2">
        <v>42078</v>
      </c>
      <c r="B513" s="4">
        <v>395.77</v>
      </c>
      <c r="C513" s="4">
        <v>406.59</v>
      </c>
      <c r="D513" s="4">
        <v>406.59</v>
      </c>
      <c r="E513" s="4">
        <v>406.59</v>
      </c>
      <c r="F513" s="4">
        <v>121.28</v>
      </c>
      <c r="G513">
        <f t="shared" si="7"/>
        <v>2.5331205512070321E-3</v>
      </c>
    </row>
    <row r="514" spans="1:7">
      <c r="A514" s="2">
        <v>42079</v>
      </c>
      <c r="B514" s="4">
        <v>395.41</v>
      </c>
      <c r="C514" s="4">
        <v>407.01</v>
      </c>
      <c r="D514" s="4">
        <v>407.01</v>
      </c>
      <c r="E514" s="4">
        <v>407.01</v>
      </c>
      <c r="F514" s="4">
        <v>345.17</v>
      </c>
      <c r="G514">
        <f t="shared" si="7"/>
        <v>-9.0961922328614301E-4</v>
      </c>
    </row>
    <row r="515" spans="1:7">
      <c r="A515" s="2">
        <v>42080</v>
      </c>
      <c r="B515" s="4">
        <v>399.08</v>
      </c>
      <c r="C515" s="4">
        <v>400.53</v>
      </c>
      <c r="D515" s="4">
        <v>400.53</v>
      </c>
      <c r="E515" s="4">
        <v>400.53</v>
      </c>
      <c r="F515" s="4">
        <v>274.52999999999997</v>
      </c>
      <c r="G515">
        <f t="shared" si="7"/>
        <v>9.2815052730076605E-3</v>
      </c>
    </row>
    <row r="516" spans="1:7">
      <c r="A516" s="2">
        <v>42081</v>
      </c>
      <c r="B516" s="4">
        <v>387.6</v>
      </c>
      <c r="C516" s="4">
        <v>367</v>
      </c>
      <c r="D516" s="4">
        <v>367</v>
      </c>
      <c r="E516" s="4">
        <v>367</v>
      </c>
      <c r="F516" s="4">
        <v>312.55</v>
      </c>
      <c r="G516">
        <f t="shared" si="7"/>
        <v>-2.8766162172997798E-2</v>
      </c>
    </row>
    <row r="517" spans="1:7">
      <c r="A517" s="2">
        <v>42082</v>
      </c>
      <c r="B517" s="4">
        <v>355</v>
      </c>
      <c r="C517" s="4">
        <v>351.65</v>
      </c>
      <c r="D517" s="4">
        <v>351.65</v>
      </c>
      <c r="E517" s="4">
        <v>351.65</v>
      </c>
      <c r="F517" s="4">
        <v>253.25</v>
      </c>
      <c r="G517">
        <f t="shared" si="7"/>
        <v>-8.4107327141382929E-2</v>
      </c>
    </row>
    <row r="518" spans="1:7">
      <c r="A518" s="2">
        <v>42083</v>
      </c>
      <c r="B518" s="4">
        <v>359.52</v>
      </c>
      <c r="C518" s="4">
        <v>345.02</v>
      </c>
      <c r="D518" s="4">
        <v>345.02</v>
      </c>
      <c r="E518" s="4">
        <v>345.02</v>
      </c>
      <c r="F518" s="4">
        <v>279.14999999999998</v>
      </c>
      <c r="G518">
        <f t="shared" ref="G518:G560" si="8">(B518-B517)/B517</f>
        <v>1.2732394366197133E-2</v>
      </c>
    </row>
    <row r="519" spans="1:7">
      <c r="A519" s="2">
        <v>42084</v>
      </c>
      <c r="B519" s="4">
        <v>361.2</v>
      </c>
      <c r="C519" s="4">
        <v>369.7</v>
      </c>
      <c r="D519" s="4">
        <v>369.7</v>
      </c>
      <c r="E519" s="4">
        <v>369.7</v>
      </c>
      <c r="F519" s="4">
        <v>27.79</v>
      </c>
      <c r="G519">
        <f t="shared" si="8"/>
        <v>4.6728971962617018E-3</v>
      </c>
    </row>
    <row r="520" spans="1:7">
      <c r="A520" s="2">
        <v>42085</v>
      </c>
      <c r="B520" s="4">
        <v>363.23</v>
      </c>
      <c r="C520" s="4">
        <v>360.41</v>
      </c>
      <c r="D520" s="4">
        <v>360.41</v>
      </c>
      <c r="E520" s="4">
        <v>360.41</v>
      </c>
      <c r="F520" s="4">
        <v>85.34</v>
      </c>
      <c r="G520">
        <f t="shared" si="8"/>
        <v>5.6201550387597722E-3</v>
      </c>
    </row>
    <row r="521" spans="1:7">
      <c r="A521" s="2">
        <v>42086</v>
      </c>
      <c r="B521" s="4">
        <v>369.27</v>
      </c>
      <c r="C521" s="4">
        <v>378.6</v>
      </c>
      <c r="D521" s="4">
        <v>378.6</v>
      </c>
      <c r="E521" s="4">
        <v>378.6</v>
      </c>
      <c r="F521" s="4">
        <v>399.07</v>
      </c>
      <c r="G521">
        <f t="shared" si="8"/>
        <v>1.662858244087758E-2</v>
      </c>
    </row>
    <row r="522" spans="1:7">
      <c r="A522" s="2">
        <v>42087</v>
      </c>
      <c r="B522" s="4">
        <v>352.59</v>
      </c>
      <c r="C522" s="4">
        <v>349.02</v>
      </c>
      <c r="D522" s="4">
        <v>349.02</v>
      </c>
      <c r="E522" s="4">
        <v>349.02</v>
      </c>
      <c r="F522" s="4">
        <v>224.31</v>
      </c>
      <c r="G522">
        <f t="shared" si="8"/>
        <v>-4.5170200666179237E-2</v>
      </c>
    </row>
    <row r="523" spans="1:7">
      <c r="A523" s="2">
        <v>42088</v>
      </c>
      <c r="B523" s="4">
        <v>329.71</v>
      </c>
      <c r="C523" s="4">
        <v>326.36</v>
      </c>
      <c r="D523" s="4">
        <v>326.36</v>
      </c>
      <c r="E523" s="4">
        <v>326.36</v>
      </c>
      <c r="F523" s="4">
        <v>146.36000000000001</v>
      </c>
      <c r="G523">
        <f t="shared" si="8"/>
        <v>-6.4891233443943389E-2</v>
      </c>
    </row>
    <row r="524" spans="1:7">
      <c r="A524" s="2">
        <v>42089</v>
      </c>
      <c r="B524" s="4">
        <v>331.42</v>
      </c>
      <c r="C524" s="4">
        <v>329.47</v>
      </c>
      <c r="D524" s="4">
        <v>329.47</v>
      </c>
      <c r="E524" s="4">
        <v>329.47</v>
      </c>
      <c r="F524" s="4">
        <v>206.95</v>
      </c>
      <c r="G524">
        <f t="shared" si="8"/>
        <v>5.1863759060994099E-3</v>
      </c>
    </row>
    <row r="525" spans="1:7">
      <c r="A525" s="2">
        <v>42090</v>
      </c>
      <c r="B525" s="4">
        <v>326.83999999999997</v>
      </c>
      <c r="C525" s="4">
        <v>316.67</v>
      </c>
      <c r="D525" s="4">
        <v>316.67</v>
      </c>
      <c r="E525" s="4">
        <v>316.67</v>
      </c>
      <c r="F525" s="4">
        <v>286.07</v>
      </c>
      <c r="G525">
        <f t="shared" si="8"/>
        <v>-1.3819322913523748E-2</v>
      </c>
    </row>
    <row r="526" spans="1:7">
      <c r="A526" s="2">
        <v>42091</v>
      </c>
      <c r="B526" s="4">
        <v>335.43</v>
      </c>
      <c r="C526" s="4">
        <v>353.64</v>
      </c>
      <c r="D526" s="4">
        <v>353.64</v>
      </c>
      <c r="E526" s="4">
        <v>353.64</v>
      </c>
      <c r="F526" s="4">
        <v>31.86</v>
      </c>
      <c r="G526">
        <f t="shared" si="8"/>
        <v>2.6281972830742972E-2</v>
      </c>
    </row>
    <row r="527" spans="1:7">
      <c r="A527" s="2">
        <v>42092</v>
      </c>
      <c r="B527" s="4">
        <v>346.92</v>
      </c>
      <c r="C527" s="4">
        <v>338.18</v>
      </c>
      <c r="D527" s="4">
        <v>338.18</v>
      </c>
      <c r="E527" s="4">
        <v>338.18</v>
      </c>
      <c r="F527" s="4">
        <v>83.16</v>
      </c>
      <c r="G527">
        <f t="shared" si="8"/>
        <v>3.42545389500045E-2</v>
      </c>
    </row>
    <row r="528" spans="1:7">
      <c r="A528" s="2">
        <v>42093</v>
      </c>
      <c r="B528" s="4">
        <v>336.02</v>
      </c>
      <c r="C528" s="4">
        <v>354.23</v>
      </c>
      <c r="D528" s="4">
        <v>354.23</v>
      </c>
      <c r="E528" s="4">
        <v>354.23</v>
      </c>
      <c r="F528" s="4">
        <v>396.17</v>
      </c>
      <c r="G528">
        <f t="shared" si="8"/>
        <v>-3.1419347399977038E-2</v>
      </c>
    </row>
    <row r="529" spans="1:7">
      <c r="A529" s="2">
        <v>42094</v>
      </c>
      <c r="B529" s="4">
        <v>341.41</v>
      </c>
      <c r="C529" s="4">
        <v>342.25</v>
      </c>
      <c r="D529" s="4">
        <v>342.25</v>
      </c>
      <c r="E529" s="4">
        <v>342.25</v>
      </c>
      <c r="F529" s="4">
        <v>243.36</v>
      </c>
      <c r="G529">
        <f t="shared" si="8"/>
        <v>1.6040711862389274E-2</v>
      </c>
    </row>
    <row r="530" spans="1:7">
      <c r="A530" s="2">
        <v>42095</v>
      </c>
      <c r="B530" s="4">
        <v>338.18</v>
      </c>
      <c r="C530" s="4">
        <v>343.03</v>
      </c>
      <c r="D530" s="4">
        <v>343.03</v>
      </c>
      <c r="E530" s="4">
        <v>343.03</v>
      </c>
      <c r="F530" s="4">
        <v>247.86</v>
      </c>
      <c r="G530">
        <f t="shared" si="8"/>
        <v>-9.4607656483407573E-3</v>
      </c>
    </row>
    <row r="531" spans="1:7">
      <c r="A531" s="2">
        <v>42096</v>
      </c>
      <c r="B531" s="4">
        <v>337.46</v>
      </c>
      <c r="C531" s="4">
        <v>337.82</v>
      </c>
      <c r="D531" s="4">
        <v>337.82</v>
      </c>
      <c r="E531" s="4">
        <v>337.82</v>
      </c>
      <c r="F531" s="4">
        <v>259.23</v>
      </c>
      <c r="G531">
        <f t="shared" si="8"/>
        <v>-2.1290437045361267E-3</v>
      </c>
    </row>
    <row r="532" spans="1:7">
      <c r="A532" s="2">
        <v>42097</v>
      </c>
      <c r="B532" s="4">
        <v>351.73</v>
      </c>
      <c r="C532" s="4">
        <v>355.96</v>
      </c>
      <c r="D532" s="4">
        <v>355.96</v>
      </c>
      <c r="E532" s="4">
        <v>355.96</v>
      </c>
      <c r="F532" s="4">
        <v>70.05</v>
      </c>
      <c r="G532">
        <f t="shared" si="8"/>
        <v>4.2286493214010665E-2</v>
      </c>
    </row>
    <row r="533" spans="1:7">
      <c r="A533" s="2">
        <v>42098</v>
      </c>
      <c r="B533" s="4">
        <v>358.3</v>
      </c>
      <c r="C533" s="4">
        <v>372.09</v>
      </c>
      <c r="D533" s="4">
        <v>372.09</v>
      </c>
      <c r="E533" s="4">
        <v>372.09</v>
      </c>
      <c r="F533" s="4">
        <v>54.76</v>
      </c>
      <c r="G533">
        <f t="shared" si="8"/>
        <v>1.8679100446365088E-2</v>
      </c>
    </row>
    <row r="534" spans="1:7">
      <c r="A534" s="2">
        <v>42099</v>
      </c>
      <c r="B534" s="4">
        <v>360.73</v>
      </c>
      <c r="C534" s="4">
        <v>383.51</v>
      </c>
      <c r="D534" s="4">
        <v>383.51</v>
      </c>
      <c r="E534" s="4">
        <v>383.51</v>
      </c>
      <c r="F534" s="4">
        <v>13.27</v>
      </c>
      <c r="G534">
        <f t="shared" si="8"/>
        <v>6.782026234998623E-3</v>
      </c>
    </row>
    <row r="535" spans="1:7">
      <c r="A535" s="2">
        <v>42100</v>
      </c>
      <c r="B535" s="4">
        <v>365.6</v>
      </c>
      <c r="C535" s="4">
        <v>371.74</v>
      </c>
      <c r="D535" s="4">
        <v>371.74</v>
      </c>
      <c r="E535" s="4">
        <v>371.74</v>
      </c>
      <c r="F535" s="4">
        <v>47.38</v>
      </c>
      <c r="G535">
        <f t="shared" si="8"/>
        <v>1.3500401962686787E-2</v>
      </c>
    </row>
    <row r="536" spans="1:7">
      <c r="A536" s="2">
        <v>42101</v>
      </c>
      <c r="B536" s="4">
        <v>355.28</v>
      </c>
      <c r="C536" s="4">
        <v>359.31</v>
      </c>
      <c r="D536" s="4">
        <v>359.31</v>
      </c>
      <c r="E536" s="4">
        <v>359.31</v>
      </c>
      <c r="F536" s="4">
        <v>398.38</v>
      </c>
      <c r="G536">
        <f t="shared" si="8"/>
        <v>-2.8227571115973876E-2</v>
      </c>
    </row>
    <row r="537" spans="1:7">
      <c r="A537" s="2">
        <v>42102</v>
      </c>
      <c r="B537" s="4">
        <v>350.08</v>
      </c>
      <c r="C537" s="4">
        <v>345.89</v>
      </c>
      <c r="D537" s="4">
        <v>345.89</v>
      </c>
      <c r="E537" s="4">
        <v>345.89</v>
      </c>
      <c r="F537" s="4">
        <v>270.85000000000002</v>
      </c>
      <c r="G537">
        <f t="shared" si="8"/>
        <v>-1.4636343165953584E-2</v>
      </c>
    </row>
    <row r="538" spans="1:7">
      <c r="A538" s="2">
        <v>42103</v>
      </c>
      <c r="B538" s="4">
        <v>334.76</v>
      </c>
      <c r="C538" s="4">
        <v>336.4</v>
      </c>
      <c r="D538" s="4">
        <v>336.4</v>
      </c>
      <c r="E538" s="4">
        <v>336.4</v>
      </c>
      <c r="F538" s="4">
        <v>258.8</v>
      </c>
      <c r="G538">
        <f t="shared" si="8"/>
        <v>-4.3761425959780602E-2</v>
      </c>
    </row>
    <row r="539" spans="1:7">
      <c r="A539" s="2">
        <v>42104</v>
      </c>
      <c r="B539" s="4">
        <v>329.2</v>
      </c>
      <c r="C539" s="4">
        <v>314.51</v>
      </c>
      <c r="D539" s="4">
        <v>314.51</v>
      </c>
      <c r="E539" s="4">
        <v>314.51</v>
      </c>
      <c r="F539" s="4">
        <v>259.39</v>
      </c>
      <c r="G539">
        <f t="shared" si="8"/>
        <v>-1.6608913848727452E-2</v>
      </c>
    </row>
    <row r="540" spans="1:7">
      <c r="A540" s="2">
        <v>42105</v>
      </c>
      <c r="B540" s="4">
        <v>335.24</v>
      </c>
      <c r="C540" s="4">
        <v>335.23</v>
      </c>
      <c r="D540" s="4">
        <v>335.23</v>
      </c>
      <c r="E540" s="4">
        <v>335.23</v>
      </c>
      <c r="F540" s="4">
        <v>47.99</v>
      </c>
      <c r="G540">
        <f t="shared" si="8"/>
        <v>1.8347509113001276E-2</v>
      </c>
    </row>
    <row r="541" spans="1:7">
      <c r="A541" s="2">
        <v>42106</v>
      </c>
      <c r="B541" s="4">
        <v>336.07</v>
      </c>
      <c r="C541" s="4">
        <v>323.69</v>
      </c>
      <c r="D541" s="4">
        <v>323.69</v>
      </c>
      <c r="E541" s="4">
        <v>323.69</v>
      </c>
      <c r="F541" s="4">
        <v>66.459999999999994</v>
      </c>
      <c r="G541">
        <f t="shared" si="8"/>
        <v>2.475838205464694E-3</v>
      </c>
    </row>
    <row r="542" spans="1:7">
      <c r="A542" s="2">
        <v>42107</v>
      </c>
      <c r="B542" s="4">
        <v>329.15</v>
      </c>
      <c r="C542" s="4">
        <v>327.61</v>
      </c>
      <c r="D542" s="4">
        <v>327.61</v>
      </c>
      <c r="E542" s="4">
        <v>327.61</v>
      </c>
      <c r="F542" s="4">
        <v>413.12</v>
      </c>
      <c r="G542">
        <f t="shared" si="8"/>
        <v>-2.0590948314339323E-2</v>
      </c>
    </row>
    <row r="543" spans="1:7">
      <c r="A543" s="2">
        <v>42108</v>
      </c>
      <c r="B543" s="4">
        <v>319.2</v>
      </c>
      <c r="C543" s="4">
        <v>336.43</v>
      </c>
      <c r="D543" s="4">
        <v>336.43</v>
      </c>
      <c r="E543" s="4">
        <v>336.43</v>
      </c>
      <c r="F543" s="4">
        <v>457.59</v>
      </c>
      <c r="G543">
        <f t="shared" si="8"/>
        <v>-3.0229378702719092E-2</v>
      </c>
    </row>
    <row r="544" spans="1:7">
      <c r="A544" s="2">
        <v>42109</v>
      </c>
      <c r="B544" s="4">
        <v>312.17</v>
      </c>
      <c r="C544" s="4">
        <v>298.12</v>
      </c>
      <c r="D544" s="4">
        <v>298.12</v>
      </c>
      <c r="E544" s="4">
        <v>298.12</v>
      </c>
      <c r="F544" s="4">
        <v>230.61</v>
      </c>
      <c r="G544">
        <f t="shared" si="8"/>
        <v>-2.2023809523809439E-2</v>
      </c>
    </row>
    <row r="545" spans="1:7">
      <c r="A545" s="2">
        <v>42110</v>
      </c>
      <c r="B545" s="4">
        <v>302.77</v>
      </c>
      <c r="C545" s="4">
        <v>298.94</v>
      </c>
      <c r="D545" s="4">
        <v>298.94</v>
      </c>
      <c r="E545" s="4">
        <v>298.94</v>
      </c>
      <c r="F545" s="4">
        <v>174.63</v>
      </c>
      <c r="G545">
        <f t="shared" si="8"/>
        <v>-3.0111798058750149E-2</v>
      </c>
    </row>
    <row r="546" spans="1:7">
      <c r="A546" s="2">
        <v>42111</v>
      </c>
      <c r="B546" s="4">
        <v>301.85000000000002</v>
      </c>
      <c r="C546" s="4">
        <v>294.10000000000002</v>
      </c>
      <c r="D546" s="4">
        <v>294.10000000000002</v>
      </c>
      <c r="E546" s="4">
        <v>294.10000000000002</v>
      </c>
      <c r="F546" s="4">
        <v>247.89</v>
      </c>
      <c r="G546">
        <f t="shared" si="8"/>
        <v>-3.0386101661325732E-3</v>
      </c>
    </row>
    <row r="547" spans="1:7">
      <c r="A547" s="2">
        <v>42112</v>
      </c>
      <c r="B547" s="4">
        <v>305</v>
      </c>
      <c r="C547" s="4">
        <v>270.39</v>
      </c>
      <c r="D547" s="4">
        <v>270.39</v>
      </c>
      <c r="E547" s="4">
        <v>270.39</v>
      </c>
      <c r="F547" s="4">
        <v>71.47</v>
      </c>
      <c r="G547">
        <f t="shared" si="8"/>
        <v>1.0435646844459093E-2</v>
      </c>
    </row>
    <row r="548" spans="1:7">
      <c r="A548" s="2">
        <v>42113</v>
      </c>
      <c r="B548" s="4">
        <v>312.12</v>
      </c>
      <c r="C548" s="4">
        <v>333.6</v>
      </c>
      <c r="D548" s="4">
        <v>333.6</v>
      </c>
      <c r="E548" s="4">
        <v>333.6</v>
      </c>
      <c r="F548" s="4">
        <v>34.15</v>
      </c>
      <c r="G548">
        <f t="shared" si="8"/>
        <v>2.3344262295081981E-2</v>
      </c>
    </row>
    <row r="549" spans="1:7">
      <c r="A549" s="2">
        <v>42114</v>
      </c>
      <c r="B549" s="4">
        <v>302.27999999999997</v>
      </c>
      <c r="C549" s="4">
        <v>304.56</v>
      </c>
      <c r="D549" s="4">
        <v>304.56</v>
      </c>
      <c r="E549" s="4">
        <v>304.56</v>
      </c>
      <c r="F549" s="4">
        <v>294.02</v>
      </c>
      <c r="G549">
        <f t="shared" si="8"/>
        <v>-3.1526336024606021E-2</v>
      </c>
    </row>
    <row r="550" spans="1:7">
      <c r="A550" s="2">
        <v>42115</v>
      </c>
      <c r="B550" s="4">
        <v>305.33999999999997</v>
      </c>
      <c r="C550" s="4">
        <v>307.97000000000003</v>
      </c>
      <c r="D550" s="4">
        <v>307.97000000000003</v>
      </c>
      <c r="E550" s="4">
        <v>307.97000000000003</v>
      </c>
      <c r="F550" s="4">
        <v>334.4</v>
      </c>
      <c r="G550">
        <f t="shared" si="8"/>
        <v>1.0123064708217555E-2</v>
      </c>
    </row>
    <row r="551" spans="1:7">
      <c r="A551" s="2">
        <v>42116</v>
      </c>
      <c r="B551" s="4">
        <v>313.08</v>
      </c>
      <c r="C551" s="4">
        <v>316.45</v>
      </c>
      <c r="D551" s="4">
        <v>316.45</v>
      </c>
      <c r="E551" s="4">
        <v>316.45</v>
      </c>
      <c r="F551" s="4">
        <v>301.39999999999998</v>
      </c>
      <c r="G551">
        <f t="shared" si="8"/>
        <v>2.5348791511102409E-2</v>
      </c>
    </row>
    <row r="552" spans="1:7">
      <c r="A552" s="2">
        <v>42117</v>
      </c>
      <c r="B552" s="4">
        <v>316.56</v>
      </c>
      <c r="C552" s="4">
        <v>318.48</v>
      </c>
      <c r="D552" s="4">
        <v>318.48</v>
      </c>
      <c r="E552" s="4">
        <v>318.48</v>
      </c>
      <c r="F552" s="4">
        <v>259.51</v>
      </c>
      <c r="G552">
        <f t="shared" si="8"/>
        <v>1.1115369873514816E-2</v>
      </c>
    </row>
    <row r="553" spans="1:7">
      <c r="A553" s="2">
        <v>42118</v>
      </c>
      <c r="B553" s="4">
        <v>306.85000000000002</v>
      </c>
      <c r="C553" s="4">
        <v>291.44</v>
      </c>
      <c r="D553" s="4">
        <v>291.44</v>
      </c>
      <c r="E553" s="4">
        <v>291.44</v>
      </c>
      <c r="F553" s="4">
        <v>296.12</v>
      </c>
      <c r="G553">
        <f t="shared" si="8"/>
        <v>-3.0673490017690104E-2</v>
      </c>
    </row>
    <row r="554" spans="1:7">
      <c r="A554" s="2">
        <v>42119</v>
      </c>
      <c r="B554" s="4">
        <v>305.27</v>
      </c>
      <c r="C554" s="4">
        <v>304.57</v>
      </c>
      <c r="D554" s="4">
        <v>304.57</v>
      </c>
      <c r="E554" s="4">
        <v>304.57</v>
      </c>
      <c r="F554" s="4">
        <v>32.92</v>
      </c>
      <c r="G554">
        <f t="shared" si="8"/>
        <v>-5.1490956493402016E-3</v>
      </c>
    </row>
    <row r="555" spans="1:7">
      <c r="A555" s="2">
        <v>42120</v>
      </c>
      <c r="B555" s="4">
        <v>307.42</v>
      </c>
      <c r="C555" s="4">
        <v>300.58999999999997</v>
      </c>
      <c r="D555" s="4">
        <v>300.58999999999997</v>
      </c>
      <c r="E555" s="4">
        <v>300.58999999999997</v>
      </c>
      <c r="F555" s="4">
        <v>128.94999999999999</v>
      </c>
      <c r="G555">
        <f t="shared" si="8"/>
        <v>7.0429455891507006E-3</v>
      </c>
    </row>
    <row r="556" spans="1:7">
      <c r="A556" s="2">
        <v>42121</v>
      </c>
      <c r="B556" s="4">
        <v>295.12</v>
      </c>
      <c r="C556" s="4">
        <v>276.75</v>
      </c>
      <c r="D556" s="4">
        <v>276.75</v>
      </c>
      <c r="E556" s="4">
        <v>276.75</v>
      </c>
      <c r="F556" s="4">
        <v>412.09</v>
      </c>
      <c r="G556">
        <f t="shared" si="8"/>
        <v>-4.0010409212152792E-2</v>
      </c>
    </row>
    <row r="557" spans="1:7">
      <c r="A557" s="2">
        <v>42122</v>
      </c>
      <c r="B557" s="4">
        <v>294.06</v>
      </c>
      <c r="C557" s="4">
        <v>301.33</v>
      </c>
      <c r="D557" s="4">
        <v>301.33</v>
      </c>
      <c r="E557" s="4">
        <v>301.33</v>
      </c>
      <c r="F557" s="4">
        <v>406.47</v>
      </c>
      <c r="G557">
        <f t="shared" si="8"/>
        <v>-3.5917592843589126E-3</v>
      </c>
    </row>
    <row r="558" spans="1:7">
      <c r="A558" s="2">
        <v>42123</v>
      </c>
      <c r="B558" s="4">
        <v>300.33999999999997</v>
      </c>
      <c r="C558" s="4">
        <v>298.05</v>
      </c>
      <c r="D558" s="4">
        <v>298.05</v>
      </c>
      <c r="E558" s="4">
        <v>298.05</v>
      </c>
      <c r="F558" s="4">
        <v>374.34</v>
      </c>
      <c r="G558">
        <f t="shared" si="8"/>
        <v>2.1356185812419142E-2</v>
      </c>
    </row>
    <row r="559" spans="1:7">
      <c r="A559" s="2">
        <v>42124</v>
      </c>
      <c r="B559" s="4">
        <v>296.14</v>
      </c>
      <c r="C559" s="4">
        <v>306.79000000000002</v>
      </c>
      <c r="D559" s="4">
        <v>306.79000000000002</v>
      </c>
      <c r="E559" s="4">
        <v>306.79000000000002</v>
      </c>
      <c r="F559" s="4">
        <v>222.33</v>
      </c>
      <c r="G559">
        <f t="shared" si="8"/>
        <v>-1.3984151295198737E-2</v>
      </c>
    </row>
    <row r="560" spans="1:7">
      <c r="A560" s="2">
        <v>42125</v>
      </c>
      <c r="B560" s="4">
        <v>305.70999999999998</v>
      </c>
      <c r="C560" s="4">
        <v>301.87</v>
      </c>
      <c r="D560" s="4">
        <v>301.87</v>
      </c>
      <c r="E560" s="4">
        <v>301.87</v>
      </c>
      <c r="F560" s="4">
        <v>232</v>
      </c>
      <c r="G560">
        <f t="shared" si="8"/>
        <v>3.231579658269735E-2</v>
      </c>
    </row>
  </sheetData>
  <sortState ref="A4:F595">
    <sortCondition ref="A4:A595"/>
  </sortState>
  <hyperlinks>
    <hyperlink ref="A1" r:id="rId1"/>
    <hyperlink ref="B2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"/>
  <sheetViews>
    <sheetView workbookViewId="0">
      <selection activeCell="A2" sqref="A2"/>
    </sheetView>
  </sheetViews>
  <sheetFormatPr baseColWidth="10" defaultRowHeight="15" x14ac:dyDescent="0"/>
  <cols>
    <col min="1" max="1" width="10.6640625" customWidth="1"/>
    <col min="2" max="2" width="17.6640625" bestFit="1" customWidth="1"/>
  </cols>
  <sheetData>
    <row r="1" spans="1:3">
      <c r="A1" t="s">
        <v>7</v>
      </c>
    </row>
    <row r="2" spans="1:3">
      <c r="A2" s="2"/>
      <c r="B2" s="3" t="s">
        <v>7</v>
      </c>
    </row>
    <row r="3" spans="1:3">
      <c r="A3" s="5" t="s">
        <v>1</v>
      </c>
      <c r="B3" s="6" t="s">
        <v>8</v>
      </c>
      <c r="C3" s="7" t="s">
        <v>9</v>
      </c>
    </row>
    <row r="4" spans="1:3">
      <c r="A4" s="2">
        <v>41556</v>
      </c>
      <c r="B4" s="4">
        <v>5140</v>
      </c>
      <c r="C4">
        <v>0</v>
      </c>
    </row>
    <row r="5" spans="1:3">
      <c r="A5" s="2">
        <v>41557</v>
      </c>
      <c r="B5" s="4">
        <v>5133</v>
      </c>
      <c r="C5">
        <f>(B5-B4)/B4</f>
        <v>-1.3618677042801556E-3</v>
      </c>
    </row>
    <row r="6" spans="1:3">
      <c r="A6" s="2">
        <v>41558</v>
      </c>
      <c r="B6" s="4">
        <v>5133</v>
      </c>
      <c r="C6">
        <f t="shared" ref="C6:C69" si="0">(B6-B5)/B5</f>
        <v>0</v>
      </c>
    </row>
    <row r="7" spans="1:3">
      <c r="A7" s="2">
        <v>41559</v>
      </c>
      <c r="B7" s="4">
        <v>5229</v>
      </c>
      <c r="C7">
        <f t="shared" si="0"/>
        <v>1.8702513150204558E-2</v>
      </c>
    </row>
    <row r="8" spans="1:3">
      <c r="A8" s="2">
        <v>41560</v>
      </c>
      <c r="B8" s="4">
        <v>5229</v>
      </c>
      <c r="C8">
        <f t="shared" si="0"/>
        <v>0</v>
      </c>
    </row>
    <row r="9" spans="1:3">
      <c r="A9" s="2">
        <v>41561</v>
      </c>
      <c r="B9" s="4">
        <v>5207</v>
      </c>
      <c r="C9">
        <f t="shared" si="0"/>
        <v>-4.2073054121246891E-3</v>
      </c>
    </row>
    <row r="10" spans="1:3">
      <c r="A10" s="2">
        <v>41562</v>
      </c>
      <c r="B10" s="4">
        <v>5249</v>
      </c>
      <c r="C10">
        <f t="shared" si="0"/>
        <v>8.0660649126176303E-3</v>
      </c>
    </row>
    <row r="11" spans="1:3">
      <c r="A11" s="2">
        <v>41563</v>
      </c>
      <c r="B11" s="4">
        <v>5249</v>
      </c>
      <c r="C11">
        <f t="shared" si="0"/>
        <v>0</v>
      </c>
    </row>
    <row r="12" spans="1:3">
      <c r="A12" s="2">
        <v>41564</v>
      </c>
      <c r="B12" s="4">
        <v>5275</v>
      </c>
      <c r="C12">
        <f t="shared" si="0"/>
        <v>4.9533244427510002E-3</v>
      </c>
    </row>
    <row r="13" spans="1:3">
      <c r="A13" s="2">
        <v>41565</v>
      </c>
      <c r="B13" s="4">
        <v>5321</v>
      </c>
      <c r="C13">
        <f t="shared" si="0"/>
        <v>8.7203791469194318E-3</v>
      </c>
    </row>
    <row r="14" spans="1:3">
      <c r="A14" s="2">
        <v>41566</v>
      </c>
      <c r="B14" s="4">
        <v>5321</v>
      </c>
      <c r="C14">
        <f t="shared" si="0"/>
        <v>0</v>
      </c>
    </row>
    <row r="15" spans="1:3">
      <c r="A15" s="2">
        <v>41567</v>
      </c>
      <c r="B15" s="4">
        <v>5321</v>
      </c>
      <c r="C15">
        <f t="shared" si="0"/>
        <v>0</v>
      </c>
    </row>
    <row r="16" spans="1:3">
      <c r="A16" s="2">
        <v>41568</v>
      </c>
      <c r="B16" s="4">
        <v>5336</v>
      </c>
      <c r="C16">
        <f t="shared" si="0"/>
        <v>2.8190189813944748E-3</v>
      </c>
    </row>
    <row r="17" spans="1:3">
      <c r="A17" s="2">
        <v>41570</v>
      </c>
      <c r="B17" s="4">
        <v>5356</v>
      </c>
      <c r="C17">
        <f t="shared" si="0"/>
        <v>3.7481259370314842E-3</v>
      </c>
    </row>
    <row r="18" spans="1:3">
      <c r="A18" s="2">
        <v>41572</v>
      </c>
      <c r="B18" s="4">
        <v>5370</v>
      </c>
      <c r="C18">
        <f t="shared" si="0"/>
        <v>2.6138909634055266E-3</v>
      </c>
    </row>
    <row r="19" spans="1:3">
      <c r="A19" s="2">
        <v>41573</v>
      </c>
      <c r="B19" s="4">
        <v>5385</v>
      </c>
      <c r="C19">
        <f t="shared" si="0"/>
        <v>2.7932960893854749E-3</v>
      </c>
    </row>
    <row r="20" spans="1:3">
      <c r="A20" s="2">
        <v>41574</v>
      </c>
      <c r="B20" s="4">
        <v>5385</v>
      </c>
      <c r="C20">
        <f t="shared" si="0"/>
        <v>0</v>
      </c>
    </row>
    <row r="21" spans="1:3">
      <c r="A21" s="2">
        <v>41575</v>
      </c>
      <c r="B21" s="4">
        <v>5430</v>
      </c>
      <c r="C21">
        <f t="shared" si="0"/>
        <v>8.356545961002786E-3</v>
      </c>
    </row>
    <row r="22" spans="1:3">
      <c r="A22" s="2">
        <v>41576</v>
      </c>
      <c r="B22" s="4">
        <v>5408</v>
      </c>
      <c r="C22">
        <f t="shared" si="0"/>
        <v>-4.0515653775322286E-3</v>
      </c>
    </row>
    <row r="23" spans="1:3">
      <c r="A23" s="2">
        <v>41577</v>
      </c>
      <c r="B23" s="4">
        <v>5419</v>
      </c>
      <c r="C23">
        <f t="shared" si="0"/>
        <v>2.0340236686390532E-3</v>
      </c>
    </row>
    <row r="24" spans="1:3">
      <c r="A24" s="2">
        <v>41578</v>
      </c>
      <c r="B24" s="4">
        <v>5416</v>
      </c>
      <c r="C24">
        <f t="shared" si="0"/>
        <v>-5.5360767669311681E-4</v>
      </c>
    </row>
    <row r="25" spans="1:3">
      <c r="A25" s="2">
        <v>41579</v>
      </c>
      <c r="B25" s="4">
        <v>5390</v>
      </c>
      <c r="C25">
        <f t="shared" si="0"/>
        <v>-4.8005908419497785E-3</v>
      </c>
    </row>
    <row r="26" spans="1:3">
      <c r="A26" s="2">
        <v>41580</v>
      </c>
      <c r="B26" s="4">
        <v>5390</v>
      </c>
      <c r="C26">
        <f t="shared" si="0"/>
        <v>0</v>
      </c>
    </row>
    <row r="27" spans="1:3">
      <c r="A27" s="2">
        <v>41583</v>
      </c>
      <c r="B27" s="4">
        <v>5380</v>
      </c>
      <c r="C27">
        <f t="shared" si="0"/>
        <v>-1.8552875695732839E-3</v>
      </c>
    </row>
    <row r="28" spans="1:3">
      <c r="A28" s="2">
        <v>41585</v>
      </c>
      <c r="B28" s="4">
        <v>5418</v>
      </c>
      <c r="C28">
        <f t="shared" si="0"/>
        <v>7.0631970260223052E-3</v>
      </c>
    </row>
    <row r="29" spans="1:3">
      <c r="A29" s="2">
        <v>41586</v>
      </c>
      <c r="B29" s="4">
        <v>5409</v>
      </c>
      <c r="C29">
        <f t="shared" si="0"/>
        <v>-1.6611295681063123E-3</v>
      </c>
    </row>
    <row r="30" spans="1:3">
      <c r="A30" s="2">
        <v>41587</v>
      </c>
      <c r="B30" s="4">
        <v>5409</v>
      </c>
      <c r="C30">
        <f t="shared" si="0"/>
        <v>0</v>
      </c>
    </row>
    <row r="31" spans="1:3">
      <c r="A31" s="2">
        <v>41588</v>
      </c>
      <c r="B31" s="4">
        <v>5409</v>
      </c>
      <c r="C31">
        <f t="shared" si="0"/>
        <v>0</v>
      </c>
    </row>
    <row r="32" spans="1:3">
      <c r="A32" s="2">
        <v>41589</v>
      </c>
      <c r="B32" s="4">
        <v>5401</v>
      </c>
      <c r="C32">
        <f t="shared" si="0"/>
        <v>-1.4790164540580515E-3</v>
      </c>
    </row>
    <row r="33" spans="1:3">
      <c r="A33" s="2">
        <v>41590</v>
      </c>
      <c r="B33" s="4">
        <v>5411</v>
      </c>
      <c r="C33">
        <f t="shared" si="0"/>
        <v>1.8515089798185522E-3</v>
      </c>
    </row>
    <row r="34" spans="1:3">
      <c r="A34" s="2">
        <v>41591</v>
      </c>
      <c r="B34" s="4">
        <v>5336</v>
      </c>
      <c r="C34">
        <f t="shared" si="0"/>
        <v>-1.3860654222879319E-2</v>
      </c>
    </row>
    <row r="35" spans="1:3">
      <c r="A35" s="2">
        <v>41592</v>
      </c>
      <c r="B35" s="4">
        <v>5365</v>
      </c>
      <c r="C35">
        <f t="shared" si="0"/>
        <v>5.434782608695652E-3</v>
      </c>
    </row>
    <row r="36" spans="1:3">
      <c r="A36" s="2">
        <v>41593</v>
      </c>
      <c r="B36" s="4">
        <v>5409</v>
      </c>
      <c r="C36">
        <f t="shared" si="0"/>
        <v>8.2013047530288905E-3</v>
      </c>
    </row>
    <row r="37" spans="1:3">
      <c r="A37" s="2">
        <v>41594</v>
      </c>
      <c r="B37" s="4">
        <v>5409</v>
      </c>
      <c r="C37">
        <f t="shared" si="0"/>
        <v>0</v>
      </c>
    </row>
    <row r="38" spans="1:3">
      <c r="A38" s="2">
        <v>41595</v>
      </c>
      <c r="B38" s="4">
        <v>5409</v>
      </c>
      <c r="C38">
        <f t="shared" si="0"/>
        <v>0</v>
      </c>
    </row>
    <row r="39" spans="1:3">
      <c r="A39" s="2">
        <v>41596</v>
      </c>
      <c r="B39" s="4">
        <v>5398</v>
      </c>
      <c r="C39">
        <f t="shared" si="0"/>
        <v>-2.0336476243298205E-3</v>
      </c>
    </row>
    <row r="40" spans="1:3">
      <c r="A40" s="2">
        <v>41597</v>
      </c>
      <c r="B40" s="4">
        <v>5368</v>
      </c>
      <c r="C40">
        <f t="shared" si="0"/>
        <v>-5.5576139310855874E-3</v>
      </c>
    </row>
    <row r="41" spans="1:3">
      <c r="A41" s="2">
        <v>41598</v>
      </c>
      <c r="B41" s="4">
        <v>5312</v>
      </c>
      <c r="C41">
        <f t="shared" si="0"/>
        <v>-1.0432190760059613E-2</v>
      </c>
    </row>
    <row r="42" spans="1:3">
      <c r="A42" s="2">
        <v>41599</v>
      </c>
      <c r="B42" s="4">
        <v>5301</v>
      </c>
      <c r="C42">
        <f t="shared" si="0"/>
        <v>-2.0707831325301206E-3</v>
      </c>
    </row>
    <row r="43" spans="1:3">
      <c r="A43" s="2">
        <v>41600</v>
      </c>
      <c r="B43" s="4">
        <v>5349</v>
      </c>
      <c r="C43">
        <f t="shared" si="0"/>
        <v>9.0548953027730621E-3</v>
      </c>
    </row>
    <row r="44" spans="1:3">
      <c r="A44" s="2">
        <v>41601</v>
      </c>
      <c r="B44" s="4">
        <v>5349</v>
      </c>
      <c r="C44">
        <f t="shared" si="0"/>
        <v>0</v>
      </c>
    </row>
    <row r="45" spans="1:3">
      <c r="A45" s="2">
        <v>41602</v>
      </c>
      <c r="B45" s="4">
        <v>5349</v>
      </c>
      <c r="C45">
        <f t="shared" si="0"/>
        <v>0</v>
      </c>
    </row>
    <row r="46" spans="1:3">
      <c r="A46" s="2">
        <v>41603</v>
      </c>
      <c r="B46" s="4">
        <v>5375</v>
      </c>
      <c r="C46">
        <f t="shared" si="0"/>
        <v>4.8607216302112548E-3</v>
      </c>
    </row>
    <row r="47" spans="1:3">
      <c r="A47" s="2">
        <v>41604</v>
      </c>
      <c r="B47" s="4">
        <v>5383</v>
      </c>
      <c r="C47">
        <f t="shared" si="0"/>
        <v>1.4883720930232557E-3</v>
      </c>
    </row>
    <row r="48" spans="1:3">
      <c r="A48" s="2">
        <v>41605</v>
      </c>
      <c r="B48" s="4">
        <v>5350</v>
      </c>
      <c r="C48">
        <f t="shared" si="0"/>
        <v>-6.1304105517369497E-3</v>
      </c>
    </row>
    <row r="49" spans="1:3">
      <c r="A49" s="2">
        <v>41606</v>
      </c>
      <c r="B49" s="4">
        <v>5352</v>
      </c>
      <c r="C49">
        <f t="shared" si="0"/>
        <v>3.7383177570093456E-4</v>
      </c>
    </row>
    <row r="50" spans="1:3">
      <c r="A50" s="2">
        <v>41607</v>
      </c>
      <c r="B50" s="4">
        <v>5329</v>
      </c>
      <c r="C50">
        <f t="shared" si="0"/>
        <v>-4.2974588938714496E-3</v>
      </c>
    </row>
    <row r="51" spans="1:3">
      <c r="A51" s="2">
        <v>41608</v>
      </c>
      <c r="B51" s="4">
        <v>5329</v>
      </c>
      <c r="C51">
        <f t="shared" si="0"/>
        <v>0</v>
      </c>
    </row>
    <row r="52" spans="1:3">
      <c r="A52" s="2">
        <v>41609</v>
      </c>
      <c r="B52" s="4">
        <v>5329</v>
      </c>
      <c r="C52">
        <f t="shared" si="0"/>
        <v>0</v>
      </c>
    </row>
    <row r="53" spans="1:3">
      <c r="A53" s="2">
        <v>41610</v>
      </c>
      <c r="B53" s="4">
        <v>5286</v>
      </c>
      <c r="C53">
        <f t="shared" si="0"/>
        <v>-8.0690561080878215E-3</v>
      </c>
    </row>
    <row r="54" spans="1:3">
      <c r="A54" s="2">
        <v>41611</v>
      </c>
      <c r="B54" s="4">
        <v>5254</v>
      </c>
      <c r="C54">
        <f t="shared" si="0"/>
        <v>-6.0537268255769962E-3</v>
      </c>
    </row>
    <row r="55" spans="1:3">
      <c r="A55" s="2">
        <v>41612</v>
      </c>
      <c r="B55" s="4">
        <v>5277</v>
      </c>
      <c r="C55">
        <f t="shared" si="0"/>
        <v>4.3776170536733916E-3</v>
      </c>
    </row>
    <row r="56" spans="1:3">
      <c r="A56" s="2">
        <v>41613</v>
      </c>
      <c r="B56" s="4">
        <v>5211</v>
      </c>
      <c r="C56">
        <f t="shared" si="0"/>
        <v>-1.2507106310403639E-2</v>
      </c>
    </row>
    <row r="57" spans="1:3">
      <c r="A57" s="2">
        <v>41614</v>
      </c>
      <c r="B57" s="4">
        <v>5184</v>
      </c>
      <c r="C57">
        <f t="shared" si="0"/>
        <v>-5.1813471502590676E-3</v>
      </c>
    </row>
    <row r="58" spans="1:3">
      <c r="A58" s="2">
        <v>41615</v>
      </c>
      <c r="B58" s="4">
        <v>5184</v>
      </c>
      <c r="C58">
        <f t="shared" si="0"/>
        <v>0</v>
      </c>
    </row>
    <row r="59" spans="1:3">
      <c r="A59" s="2">
        <v>41616</v>
      </c>
      <c r="B59" s="4">
        <v>5184</v>
      </c>
      <c r="C59">
        <f t="shared" si="0"/>
        <v>0</v>
      </c>
    </row>
    <row r="60" spans="1:3">
      <c r="A60" s="2">
        <v>41617</v>
      </c>
      <c r="B60" s="4">
        <v>5143</v>
      </c>
      <c r="C60">
        <f t="shared" si="0"/>
        <v>-7.908950617283951E-3</v>
      </c>
    </row>
    <row r="61" spans="1:3">
      <c r="A61" s="2">
        <v>41618</v>
      </c>
      <c r="B61" s="4">
        <v>5147</v>
      </c>
      <c r="C61">
        <f t="shared" si="0"/>
        <v>7.777561734396267E-4</v>
      </c>
    </row>
    <row r="62" spans="1:3">
      <c r="A62" s="2">
        <v>41619</v>
      </c>
      <c r="B62" s="4">
        <v>5115</v>
      </c>
      <c r="C62">
        <f t="shared" si="0"/>
        <v>-6.2172139110161263E-3</v>
      </c>
    </row>
    <row r="63" spans="1:3">
      <c r="A63" s="2">
        <v>41620</v>
      </c>
      <c r="B63" s="4">
        <v>5057</v>
      </c>
      <c r="C63">
        <f t="shared" si="0"/>
        <v>-1.133919843597263E-2</v>
      </c>
    </row>
    <row r="64" spans="1:3">
      <c r="A64" s="2">
        <v>41621</v>
      </c>
      <c r="B64" s="4">
        <v>5095</v>
      </c>
      <c r="C64">
        <f t="shared" si="0"/>
        <v>7.514336563179751E-3</v>
      </c>
    </row>
    <row r="65" spans="1:3">
      <c r="A65" s="2">
        <v>41625</v>
      </c>
      <c r="B65" s="4">
        <v>5101</v>
      </c>
      <c r="C65">
        <f t="shared" si="0"/>
        <v>1.1776251226692837E-3</v>
      </c>
    </row>
    <row r="66" spans="1:3">
      <c r="A66" s="2">
        <v>41626</v>
      </c>
      <c r="B66" s="4">
        <v>5100</v>
      </c>
      <c r="C66">
        <f t="shared" si="0"/>
        <v>-1.9603999215840032E-4</v>
      </c>
    </row>
    <row r="67" spans="1:3">
      <c r="A67" s="2">
        <v>41627</v>
      </c>
      <c r="B67" s="4">
        <v>5101</v>
      </c>
      <c r="C67">
        <f t="shared" si="0"/>
        <v>1.9607843137254901E-4</v>
      </c>
    </row>
    <row r="68" spans="1:3">
      <c r="A68" s="2">
        <v>41628</v>
      </c>
      <c r="B68" s="4">
        <v>5183</v>
      </c>
      <c r="C68">
        <f t="shared" si="0"/>
        <v>1.6075279356988825E-2</v>
      </c>
    </row>
    <row r="69" spans="1:3">
      <c r="A69" s="2">
        <v>41629</v>
      </c>
      <c r="B69" s="4">
        <v>5225</v>
      </c>
      <c r="C69">
        <f t="shared" si="0"/>
        <v>8.103415010611615E-3</v>
      </c>
    </row>
    <row r="70" spans="1:3">
      <c r="A70" s="2">
        <v>41630</v>
      </c>
      <c r="B70" s="4">
        <v>5225</v>
      </c>
      <c r="C70">
        <f t="shared" ref="C70:C133" si="1">(B70-B69)/B69</f>
        <v>0</v>
      </c>
    </row>
    <row r="71" spans="1:3">
      <c r="A71" s="2">
        <v>41632</v>
      </c>
      <c r="B71" s="4">
        <v>5269</v>
      </c>
      <c r="C71">
        <f t="shared" si="1"/>
        <v>8.4210526315789472E-3</v>
      </c>
    </row>
    <row r="72" spans="1:3">
      <c r="A72" s="2">
        <v>41633</v>
      </c>
      <c r="B72" s="4">
        <v>5316</v>
      </c>
      <c r="C72">
        <f t="shared" si="1"/>
        <v>8.9200986904535966E-3</v>
      </c>
    </row>
    <row r="73" spans="1:3">
      <c r="A73" s="2">
        <v>41634</v>
      </c>
      <c r="B73" s="4">
        <v>5316</v>
      </c>
      <c r="C73">
        <f t="shared" si="1"/>
        <v>0</v>
      </c>
    </row>
    <row r="74" spans="1:3">
      <c r="A74" s="2">
        <v>41635</v>
      </c>
      <c r="B74" s="4">
        <v>5316</v>
      </c>
      <c r="C74">
        <f t="shared" si="1"/>
        <v>0</v>
      </c>
    </row>
    <row r="75" spans="1:3">
      <c r="A75" s="2">
        <v>41638</v>
      </c>
      <c r="B75" s="4">
        <v>5314</v>
      </c>
      <c r="C75">
        <f t="shared" si="1"/>
        <v>-3.7622272385252068E-4</v>
      </c>
    </row>
    <row r="76" spans="1:3">
      <c r="A76" s="2">
        <v>41639</v>
      </c>
      <c r="B76" s="4">
        <v>5326</v>
      </c>
      <c r="C76">
        <f t="shared" si="1"/>
        <v>2.2581859239744072E-3</v>
      </c>
    </row>
    <row r="77" spans="1:3">
      <c r="A77" s="2">
        <v>41640</v>
      </c>
      <c r="B77" s="4">
        <v>5318</v>
      </c>
      <c r="C77">
        <f t="shared" si="1"/>
        <v>-1.5020653398422831E-3</v>
      </c>
    </row>
    <row r="78" spans="1:3">
      <c r="A78" s="2">
        <v>41646</v>
      </c>
      <c r="B78" s="4">
        <v>5304</v>
      </c>
      <c r="C78">
        <f t="shared" si="1"/>
        <v>-2.6325686348251222E-3</v>
      </c>
    </row>
    <row r="79" spans="1:3">
      <c r="A79" s="2">
        <v>41647</v>
      </c>
      <c r="B79" s="4">
        <v>5295</v>
      </c>
      <c r="C79">
        <f t="shared" si="1"/>
        <v>-1.6968325791855204E-3</v>
      </c>
    </row>
    <row r="80" spans="1:3">
      <c r="A80" s="2">
        <v>41648</v>
      </c>
      <c r="B80" s="4">
        <v>5287</v>
      </c>
      <c r="C80">
        <f t="shared" si="1"/>
        <v>-1.5108593012275731E-3</v>
      </c>
    </row>
    <row r="81" spans="1:3">
      <c r="A81" s="2">
        <v>41650</v>
      </c>
      <c r="B81" s="4">
        <v>5290</v>
      </c>
      <c r="C81">
        <f t="shared" si="1"/>
        <v>5.6742954416493289E-4</v>
      </c>
    </row>
    <row r="82" spans="1:3">
      <c r="A82" s="2">
        <v>41652</v>
      </c>
      <c r="B82" s="4">
        <v>5261</v>
      </c>
      <c r="C82">
        <f t="shared" si="1"/>
        <v>-5.4820415879017013E-3</v>
      </c>
    </row>
    <row r="83" spans="1:3">
      <c r="A83" s="2">
        <v>41654</v>
      </c>
      <c r="B83" s="4">
        <v>5174</v>
      </c>
      <c r="C83">
        <f t="shared" si="1"/>
        <v>-1.6536780079832732E-2</v>
      </c>
    </row>
    <row r="84" spans="1:3">
      <c r="A84" s="2">
        <v>41655</v>
      </c>
      <c r="B84" s="4">
        <v>5205</v>
      </c>
      <c r="C84">
        <f t="shared" si="1"/>
        <v>5.991495941244685E-3</v>
      </c>
    </row>
    <row r="85" spans="1:3">
      <c r="A85" s="2">
        <v>41656</v>
      </c>
      <c r="B85" s="4">
        <v>5271</v>
      </c>
      <c r="C85">
        <f t="shared" si="1"/>
        <v>1.2680115273775217E-2</v>
      </c>
    </row>
    <row r="86" spans="1:3">
      <c r="A86" s="2">
        <v>41657</v>
      </c>
      <c r="B86" s="4">
        <v>5267</v>
      </c>
      <c r="C86">
        <f t="shared" si="1"/>
        <v>-7.588692847656991E-4</v>
      </c>
    </row>
    <row r="87" spans="1:3">
      <c r="A87" s="2">
        <v>41658</v>
      </c>
      <c r="B87" s="4">
        <v>5267</v>
      </c>
      <c r="C87">
        <f t="shared" si="1"/>
        <v>0</v>
      </c>
    </row>
    <row r="88" spans="1:3">
      <c r="A88" s="2">
        <v>41659</v>
      </c>
      <c r="B88" s="4">
        <v>5267</v>
      </c>
      <c r="C88">
        <f t="shared" si="1"/>
        <v>0</v>
      </c>
    </row>
    <row r="89" spans="1:3">
      <c r="A89" s="2">
        <v>41660</v>
      </c>
      <c r="B89" s="4">
        <v>5256</v>
      </c>
      <c r="C89">
        <f t="shared" si="1"/>
        <v>-2.0884754129485475E-3</v>
      </c>
    </row>
    <row r="90" spans="1:3">
      <c r="A90" s="2">
        <v>41661</v>
      </c>
      <c r="B90" s="4">
        <v>5288</v>
      </c>
      <c r="C90">
        <f t="shared" si="1"/>
        <v>6.0882800608828003E-3</v>
      </c>
    </row>
    <row r="91" spans="1:3">
      <c r="A91" s="2">
        <v>41662</v>
      </c>
      <c r="B91" s="4">
        <v>5280</v>
      </c>
      <c r="C91">
        <f t="shared" si="1"/>
        <v>-1.5128593040847202E-3</v>
      </c>
    </row>
    <row r="92" spans="1:3">
      <c r="A92" s="2">
        <v>41663</v>
      </c>
      <c r="B92" s="4">
        <v>5228</v>
      </c>
      <c r="C92">
        <f t="shared" si="1"/>
        <v>-9.8484848484848477E-3</v>
      </c>
    </row>
    <row r="93" spans="1:3">
      <c r="A93" s="2">
        <v>41664</v>
      </c>
      <c r="B93" s="4">
        <v>5197</v>
      </c>
      <c r="C93">
        <f t="shared" si="1"/>
        <v>-5.9296097934200456E-3</v>
      </c>
    </row>
    <row r="94" spans="1:3">
      <c r="A94" s="2">
        <v>41665</v>
      </c>
      <c r="B94" s="4">
        <v>5197</v>
      </c>
      <c r="C94">
        <f t="shared" si="1"/>
        <v>0</v>
      </c>
    </row>
    <row r="95" spans="1:3">
      <c r="A95" s="2">
        <v>41666</v>
      </c>
      <c r="B95" s="4">
        <v>5157</v>
      </c>
      <c r="C95">
        <f t="shared" si="1"/>
        <v>-7.696748123917645E-3</v>
      </c>
    </row>
    <row r="96" spans="1:3">
      <c r="A96" s="2">
        <v>41667</v>
      </c>
      <c r="B96" s="4">
        <v>5133</v>
      </c>
      <c r="C96">
        <f t="shared" si="1"/>
        <v>-4.6538685282140778E-3</v>
      </c>
    </row>
    <row r="97" spans="1:3">
      <c r="A97" s="2">
        <v>41668</v>
      </c>
      <c r="B97" s="4">
        <v>5174</v>
      </c>
      <c r="C97">
        <f t="shared" si="1"/>
        <v>7.9875316578998639E-3</v>
      </c>
    </row>
    <row r="98" spans="1:3">
      <c r="A98" s="2">
        <v>41669</v>
      </c>
      <c r="B98" s="4">
        <v>5138</v>
      </c>
      <c r="C98">
        <f t="shared" si="1"/>
        <v>-6.9578662543486663E-3</v>
      </c>
    </row>
    <row r="99" spans="1:3">
      <c r="A99" s="2">
        <v>41670</v>
      </c>
      <c r="B99" s="4">
        <v>5143</v>
      </c>
      <c r="C99">
        <f t="shared" si="1"/>
        <v>9.7314130011677698E-4</v>
      </c>
    </row>
    <row r="100" spans="1:3">
      <c r="A100" s="2">
        <v>41672</v>
      </c>
      <c r="B100" s="4">
        <v>5143</v>
      </c>
      <c r="C100">
        <f t="shared" si="1"/>
        <v>0</v>
      </c>
    </row>
    <row r="101" spans="1:3">
      <c r="A101" s="2">
        <v>41673</v>
      </c>
      <c r="B101" s="4">
        <v>5145</v>
      </c>
      <c r="C101">
        <f t="shared" si="1"/>
        <v>3.8887808671981335E-4</v>
      </c>
    </row>
    <row r="102" spans="1:3">
      <c r="A102" s="2">
        <v>41674</v>
      </c>
      <c r="B102" s="4">
        <v>5050</v>
      </c>
      <c r="C102">
        <f t="shared" si="1"/>
        <v>-1.84645286686103E-2</v>
      </c>
    </row>
    <row r="103" spans="1:3">
      <c r="A103" s="2">
        <v>41675</v>
      </c>
      <c r="B103" s="4">
        <v>5018</v>
      </c>
      <c r="C103">
        <f t="shared" si="1"/>
        <v>-6.3366336633663371E-3</v>
      </c>
    </row>
    <row r="104" spans="1:3">
      <c r="A104" s="2">
        <v>41676</v>
      </c>
      <c r="B104" s="4">
        <v>5082</v>
      </c>
      <c r="C104">
        <f t="shared" si="1"/>
        <v>1.2754085292945397E-2</v>
      </c>
    </row>
    <row r="105" spans="1:3">
      <c r="A105" s="2">
        <v>41677</v>
      </c>
      <c r="B105" s="4">
        <v>5122</v>
      </c>
      <c r="C105">
        <f t="shared" si="1"/>
        <v>7.8709169618260532E-3</v>
      </c>
    </row>
    <row r="106" spans="1:3">
      <c r="A106" s="2">
        <v>41678</v>
      </c>
      <c r="B106" s="4">
        <v>5122</v>
      </c>
      <c r="C106">
        <f t="shared" si="1"/>
        <v>0</v>
      </c>
    </row>
    <row r="107" spans="1:3">
      <c r="A107" s="2">
        <v>41679</v>
      </c>
      <c r="B107" s="4">
        <v>5122</v>
      </c>
      <c r="C107">
        <f t="shared" si="1"/>
        <v>0</v>
      </c>
    </row>
    <row r="108" spans="1:3">
      <c r="A108" s="2">
        <v>41680</v>
      </c>
      <c r="B108" s="4">
        <v>5169</v>
      </c>
      <c r="C108">
        <f t="shared" si="1"/>
        <v>9.1761030847325262E-3</v>
      </c>
    </row>
    <row r="109" spans="1:3">
      <c r="A109" s="2">
        <v>41681</v>
      </c>
      <c r="B109" s="4">
        <v>5203</v>
      </c>
      <c r="C109">
        <f t="shared" si="1"/>
        <v>6.5776745985683888E-3</v>
      </c>
    </row>
    <row r="110" spans="1:3">
      <c r="A110" s="2">
        <v>41682</v>
      </c>
      <c r="B110" s="4">
        <v>5263</v>
      </c>
      <c r="C110">
        <f t="shared" si="1"/>
        <v>1.1531808571977706E-2</v>
      </c>
    </row>
    <row r="111" spans="1:3">
      <c r="A111" s="2">
        <v>41683</v>
      </c>
      <c r="B111" s="4">
        <v>5263</v>
      </c>
      <c r="C111">
        <f t="shared" si="1"/>
        <v>0</v>
      </c>
    </row>
    <row r="112" spans="1:3">
      <c r="A112" s="2">
        <v>41684</v>
      </c>
      <c r="B112" s="4">
        <v>5308</v>
      </c>
      <c r="C112">
        <f t="shared" si="1"/>
        <v>8.5502565076952305E-3</v>
      </c>
    </row>
    <row r="113" spans="1:3">
      <c r="A113" s="2">
        <v>41685</v>
      </c>
      <c r="B113" s="4">
        <v>5308</v>
      </c>
      <c r="C113">
        <f t="shared" si="1"/>
        <v>0</v>
      </c>
    </row>
    <row r="114" spans="1:3">
      <c r="A114" s="2">
        <v>41686</v>
      </c>
      <c r="B114" s="4">
        <v>5308</v>
      </c>
      <c r="C114">
        <f t="shared" si="1"/>
        <v>0</v>
      </c>
    </row>
    <row r="115" spans="1:3">
      <c r="A115" s="2">
        <v>41688</v>
      </c>
      <c r="B115" s="4">
        <v>5345</v>
      </c>
      <c r="C115">
        <f t="shared" si="1"/>
        <v>6.9706103993971364E-3</v>
      </c>
    </row>
    <row r="116" spans="1:3">
      <c r="A116" s="2">
        <v>41689</v>
      </c>
      <c r="B116" s="4">
        <v>5377</v>
      </c>
      <c r="C116">
        <f t="shared" si="1"/>
        <v>5.9869036482694104E-3</v>
      </c>
    </row>
    <row r="117" spans="1:3">
      <c r="A117" s="2">
        <v>41690</v>
      </c>
      <c r="B117" s="4">
        <v>5381</v>
      </c>
      <c r="C117">
        <f t="shared" si="1"/>
        <v>7.4390924307234519E-4</v>
      </c>
    </row>
    <row r="118" spans="1:3">
      <c r="A118" s="2">
        <v>41691</v>
      </c>
      <c r="B118" s="4">
        <v>5414</v>
      </c>
      <c r="C118">
        <f t="shared" si="1"/>
        <v>6.1326890912469798E-3</v>
      </c>
    </row>
    <row r="119" spans="1:3">
      <c r="A119" s="2">
        <v>41692</v>
      </c>
      <c r="B119" s="4">
        <v>5414</v>
      </c>
      <c r="C119">
        <f t="shared" si="1"/>
        <v>0</v>
      </c>
    </row>
    <row r="120" spans="1:3">
      <c r="A120" s="2">
        <v>41693</v>
      </c>
      <c r="B120" s="4">
        <v>5414</v>
      </c>
      <c r="C120">
        <f t="shared" si="1"/>
        <v>0</v>
      </c>
    </row>
    <row r="121" spans="1:3">
      <c r="A121" s="2">
        <v>41694</v>
      </c>
      <c r="B121" s="4">
        <v>5423</v>
      </c>
      <c r="C121">
        <f t="shared" si="1"/>
        <v>1.6623568526043591E-3</v>
      </c>
    </row>
    <row r="122" spans="1:3">
      <c r="A122" s="2">
        <v>41695</v>
      </c>
      <c r="B122" s="4">
        <v>5410</v>
      </c>
      <c r="C122">
        <f t="shared" si="1"/>
        <v>-2.397197123363452E-3</v>
      </c>
    </row>
    <row r="123" spans="1:3">
      <c r="A123" s="2">
        <v>41696</v>
      </c>
      <c r="B123" s="4">
        <v>5437</v>
      </c>
      <c r="C123">
        <f t="shared" si="1"/>
        <v>4.990757855822551E-3</v>
      </c>
    </row>
    <row r="124" spans="1:3">
      <c r="A124" s="2">
        <v>41697</v>
      </c>
      <c r="B124" s="4">
        <v>5396</v>
      </c>
      <c r="C124">
        <f t="shared" si="1"/>
        <v>-7.5409233032922565E-3</v>
      </c>
    </row>
    <row r="125" spans="1:3">
      <c r="A125" s="2">
        <v>41698</v>
      </c>
      <c r="B125" s="4">
        <v>5396</v>
      </c>
      <c r="C125">
        <f t="shared" si="1"/>
        <v>0</v>
      </c>
    </row>
    <row r="126" spans="1:3">
      <c r="A126" s="2">
        <v>41699</v>
      </c>
      <c r="B126" s="4">
        <v>5396</v>
      </c>
      <c r="C126">
        <f t="shared" si="1"/>
        <v>0</v>
      </c>
    </row>
    <row r="127" spans="1:3">
      <c r="A127" s="2">
        <v>41700</v>
      </c>
      <c r="B127" s="4">
        <v>5396</v>
      </c>
      <c r="C127">
        <f t="shared" si="1"/>
        <v>0</v>
      </c>
    </row>
    <row r="128" spans="1:3">
      <c r="A128" s="2">
        <v>41701</v>
      </c>
      <c r="B128" s="4">
        <v>5389</v>
      </c>
      <c r="C128">
        <f t="shared" si="1"/>
        <v>-1.2972572275759822E-3</v>
      </c>
    </row>
    <row r="129" spans="1:3">
      <c r="A129" s="2">
        <v>41702</v>
      </c>
      <c r="B129" s="4">
        <v>5405</v>
      </c>
      <c r="C129">
        <f t="shared" si="1"/>
        <v>2.9690109482278714E-3</v>
      </c>
    </row>
    <row r="130" spans="1:3">
      <c r="A130" s="2">
        <v>41703</v>
      </c>
      <c r="B130" s="4">
        <v>5453</v>
      </c>
      <c r="C130">
        <f t="shared" si="1"/>
        <v>8.8806660499537466E-3</v>
      </c>
    </row>
    <row r="131" spans="1:3">
      <c r="A131" s="2">
        <v>41704</v>
      </c>
      <c r="B131" s="4">
        <v>5441</v>
      </c>
      <c r="C131">
        <f t="shared" si="1"/>
        <v>-2.2006235099944985E-3</v>
      </c>
    </row>
    <row r="132" spans="1:3">
      <c r="A132" s="2">
        <v>41705</v>
      </c>
      <c r="B132" s="4">
        <v>5472</v>
      </c>
      <c r="C132">
        <f t="shared" si="1"/>
        <v>5.6974820804999082E-3</v>
      </c>
    </row>
    <row r="133" spans="1:3">
      <c r="A133" s="2">
        <v>41706</v>
      </c>
      <c r="B133" s="4">
        <v>5472</v>
      </c>
      <c r="C133">
        <f t="shared" si="1"/>
        <v>0</v>
      </c>
    </row>
    <row r="134" spans="1:3">
      <c r="A134" s="2">
        <v>41709</v>
      </c>
      <c r="B134" s="4">
        <v>5415</v>
      </c>
      <c r="C134">
        <f t="shared" ref="C134:C197" si="2">(B134-B133)/B133</f>
        <v>-1.0416666666666666E-2</v>
      </c>
    </row>
    <row r="135" spans="1:3">
      <c r="A135" s="2">
        <v>41710</v>
      </c>
      <c r="B135" s="4">
        <v>5373</v>
      </c>
      <c r="C135">
        <f t="shared" si="2"/>
        <v>-7.7562326869806096E-3</v>
      </c>
    </row>
    <row r="136" spans="1:3">
      <c r="A136" s="2">
        <v>41712</v>
      </c>
      <c r="B136" s="4">
        <v>5413</v>
      </c>
      <c r="C136">
        <f t="shared" si="2"/>
        <v>7.4446305602084498E-3</v>
      </c>
    </row>
    <row r="137" spans="1:3">
      <c r="A137" s="2">
        <v>41713</v>
      </c>
      <c r="B137" s="4">
        <v>5325</v>
      </c>
      <c r="C137">
        <f t="shared" si="2"/>
        <v>-1.6257158692037688E-2</v>
      </c>
    </row>
    <row r="138" spans="1:3">
      <c r="A138" s="2">
        <v>41714</v>
      </c>
      <c r="B138" s="4">
        <v>5325</v>
      </c>
      <c r="C138">
        <f t="shared" si="2"/>
        <v>0</v>
      </c>
    </row>
    <row r="139" spans="1:3">
      <c r="A139" s="2">
        <v>41717</v>
      </c>
      <c r="B139" s="4">
        <v>5351</v>
      </c>
      <c r="C139">
        <f t="shared" si="2"/>
        <v>4.8826291079812206E-3</v>
      </c>
    </row>
    <row r="140" spans="1:3">
      <c r="A140" s="2">
        <v>41718</v>
      </c>
      <c r="B140" s="4">
        <v>5297</v>
      </c>
      <c r="C140">
        <f t="shared" si="2"/>
        <v>-1.0091571668846944E-2</v>
      </c>
    </row>
    <row r="141" spans="1:3">
      <c r="A141" s="2">
        <v>41719</v>
      </c>
      <c r="B141" s="4">
        <v>5328</v>
      </c>
      <c r="C141">
        <f t="shared" si="2"/>
        <v>5.85236926562205E-3</v>
      </c>
    </row>
    <row r="142" spans="1:3">
      <c r="A142" s="2">
        <v>41720</v>
      </c>
      <c r="B142" s="4">
        <v>5328</v>
      </c>
      <c r="C142">
        <f t="shared" si="2"/>
        <v>0</v>
      </c>
    </row>
    <row r="143" spans="1:3">
      <c r="A143" s="2">
        <v>41721</v>
      </c>
      <c r="B143" s="4">
        <v>5328</v>
      </c>
      <c r="C143">
        <f t="shared" si="2"/>
        <v>0</v>
      </c>
    </row>
    <row r="144" spans="1:3">
      <c r="A144" s="2">
        <v>41722</v>
      </c>
      <c r="B144" s="4">
        <v>5348</v>
      </c>
      <c r="C144">
        <f t="shared" si="2"/>
        <v>3.7537537537537537E-3</v>
      </c>
    </row>
    <row r="145" spans="1:3">
      <c r="A145" s="2">
        <v>41723</v>
      </c>
      <c r="B145" s="4">
        <v>5338</v>
      </c>
      <c r="C145">
        <f t="shared" si="2"/>
        <v>-1.8698578908002991E-3</v>
      </c>
    </row>
    <row r="146" spans="1:3">
      <c r="A146" s="2">
        <v>41724</v>
      </c>
      <c r="B146" s="4">
        <v>5370</v>
      </c>
      <c r="C146">
        <f t="shared" si="2"/>
        <v>5.9947545897339827E-3</v>
      </c>
    </row>
    <row r="147" spans="1:3">
      <c r="A147" s="2">
        <v>41725</v>
      </c>
      <c r="B147" s="4">
        <v>5345</v>
      </c>
      <c r="C147">
        <f t="shared" si="2"/>
        <v>-4.6554934823091251E-3</v>
      </c>
    </row>
    <row r="148" spans="1:3">
      <c r="A148" s="2">
        <v>41726</v>
      </c>
      <c r="B148" s="4">
        <v>5356</v>
      </c>
      <c r="C148">
        <f t="shared" si="2"/>
        <v>2.05799812909261E-3</v>
      </c>
    </row>
    <row r="149" spans="1:3">
      <c r="A149" s="2">
        <v>41728</v>
      </c>
      <c r="B149" s="4">
        <v>5356</v>
      </c>
      <c r="C149">
        <f t="shared" si="2"/>
        <v>0</v>
      </c>
    </row>
    <row r="150" spans="1:3">
      <c r="A150" s="2">
        <v>41729</v>
      </c>
      <c r="B150" s="4">
        <v>5393</v>
      </c>
      <c r="C150">
        <f t="shared" si="2"/>
        <v>6.908140403286034E-3</v>
      </c>
    </row>
    <row r="151" spans="1:3">
      <c r="A151" s="2">
        <v>41730</v>
      </c>
      <c r="B151" s="4">
        <v>5383</v>
      </c>
      <c r="C151">
        <f t="shared" si="2"/>
        <v>-1.8542555164101613E-3</v>
      </c>
    </row>
    <row r="152" spans="1:3">
      <c r="A152" s="2">
        <v>41731</v>
      </c>
      <c r="B152" s="4">
        <v>5399</v>
      </c>
      <c r="C152">
        <f t="shared" si="2"/>
        <v>2.9723202675088242E-3</v>
      </c>
    </row>
    <row r="153" spans="1:3">
      <c r="A153" s="2">
        <v>41732</v>
      </c>
      <c r="B153" s="4">
        <v>5410</v>
      </c>
      <c r="C153">
        <f t="shared" si="2"/>
        <v>2.0374143359881461E-3</v>
      </c>
    </row>
    <row r="154" spans="1:3">
      <c r="A154" s="2">
        <v>41733</v>
      </c>
      <c r="B154" s="4">
        <v>5422</v>
      </c>
      <c r="C154">
        <f t="shared" si="2"/>
        <v>2.2181146025878002E-3</v>
      </c>
    </row>
    <row r="155" spans="1:3">
      <c r="A155" s="2">
        <v>41734</v>
      </c>
      <c r="B155" s="4">
        <v>5422</v>
      </c>
      <c r="C155">
        <f t="shared" si="2"/>
        <v>0</v>
      </c>
    </row>
    <row r="156" spans="1:3">
      <c r="A156" s="2">
        <v>41735</v>
      </c>
      <c r="B156" s="4">
        <v>5422</v>
      </c>
      <c r="C156">
        <f t="shared" si="2"/>
        <v>0</v>
      </c>
    </row>
    <row r="157" spans="1:3">
      <c r="A157" s="2">
        <v>41736</v>
      </c>
      <c r="B157" s="4">
        <v>5408</v>
      </c>
      <c r="C157">
        <f t="shared" si="2"/>
        <v>-2.5820730357801547E-3</v>
      </c>
    </row>
    <row r="158" spans="1:3">
      <c r="A158" s="2">
        <v>41737</v>
      </c>
      <c r="B158" s="4">
        <v>5404</v>
      </c>
      <c r="C158">
        <f t="shared" si="2"/>
        <v>-7.3964497041420117E-4</v>
      </c>
    </row>
    <row r="159" spans="1:3">
      <c r="A159" s="2">
        <v>41738</v>
      </c>
      <c r="B159" s="4">
        <v>5464</v>
      </c>
      <c r="C159">
        <f t="shared" si="2"/>
        <v>1.1102886750555145E-2</v>
      </c>
    </row>
    <row r="160" spans="1:3">
      <c r="A160" s="2">
        <v>41739</v>
      </c>
      <c r="B160" s="4">
        <v>5476</v>
      </c>
      <c r="C160">
        <f t="shared" si="2"/>
        <v>2.1961932650073207E-3</v>
      </c>
    </row>
    <row r="161" spans="1:3">
      <c r="A161" s="2">
        <v>41740</v>
      </c>
      <c r="B161" s="4">
        <v>5420</v>
      </c>
      <c r="C161">
        <f t="shared" si="2"/>
        <v>-1.0226442658875092E-2</v>
      </c>
    </row>
    <row r="162" spans="1:3">
      <c r="A162" s="2">
        <v>41741</v>
      </c>
      <c r="B162" s="4">
        <v>5420</v>
      </c>
      <c r="C162">
        <f t="shared" si="2"/>
        <v>0</v>
      </c>
    </row>
    <row r="163" spans="1:3">
      <c r="A163" s="2">
        <v>41742</v>
      </c>
      <c r="B163" s="4">
        <v>5420</v>
      </c>
      <c r="C163">
        <f t="shared" si="2"/>
        <v>0</v>
      </c>
    </row>
    <row r="164" spans="1:3">
      <c r="A164" s="2">
        <v>41743</v>
      </c>
      <c r="B164" s="4">
        <v>5345</v>
      </c>
      <c r="C164">
        <f t="shared" si="2"/>
        <v>-1.3837638376383764E-2</v>
      </c>
    </row>
    <row r="165" spans="1:3">
      <c r="A165" s="2">
        <v>41744</v>
      </c>
      <c r="B165" s="4">
        <v>5377</v>
      </c>
      <c r="C165">
        <f t="shared" si="2"/>
        <v>5.9869036482694104E-3</v>
      </c>
    </row>
    <row r="166" spans="1:3">
      <c r="A166" s="2">
        <v>41745</v>
      </c>
      <c r="B166" s="4">
        <v>5407</v>
      </c>
      <c r="C166">
        <f t="shared" si="2"/>
        <v>5.5793193230425885E-3</v>
      </c>
    </row>
    <row r="167" spans="1:3">
      <c r="A167" s="2">
        <v>41746</v>
      </c>
      <c r="B167" s="4">
        <v>5443</v>
      </c>
      <c r="C167">
        <f t="shared" si="2"/>
        <v>6.6580358794155721E-3</v>
      </c>
    </row>
    <row r="168" spans="1:3">
      <c r="A168" s="2">
        <v>41747</v>
      </c>
      <c r="B168" s="4">
        <v>5443</v>
      </c>
      <c r="C168">
        <f t="shared" si="2"/>
        <v>0</v>
      </c>
    </row>
    <row r="169" spans="1:3">
      <c r="A169" s="2">
        <v>41748</v>
      </c>
      <c r="B169" s="4">
        <v>5443</v>
      </c>
      <c r="C169">
        <f t="shared" si="2"/>
        <v>0</v>
      </c>
    </row>
    <row r="170" spans="1:3">
      <c r="A170" s="2">
        <v>41749</v>
      </c>
      <c r="B170" s="4">
        <v>5443</v>
      </c>
      <c r="C170">
        <f t="shared" si="2"/>
        <v>0</v>
      </c>
    </row>
    <row r="171" spans="1:3">
      <c r="A171" s="2">
        <v>41750</v>
      </c>
      <c r="B171" s="4">
        <v>5443</v>
      </c>
      <c r="C171">
        <f t="shared" si="2"/>
        <v>0</v>
      </c>
    </row>
    <row r="172" spans="1:3">
      <c r="A172" s="2">
        <v>41751</v>
      </c>
      <c r="B172" s="4">
        <v>5472</v>
      </c>
      <c r="C172">
        <f t="shared" si="2"/>
        <v>5.327944148447547E-3</v>
      </c>
    </row>
    <row r="173" spans="1:3">
      <c r="A173" s="2">
        <v>41752</v>
      </c>
      <c r="B173" s="4">
        <v>5509</v>
      </c>
      <c r="C173">
        <f t="shared" si="2"/>
        <v>6.7616959064327482E-3</v>
      </c>
    </row>
    <row r="174" spans="1:3">
      <c r="A174" s="2">
        <v>41753</v>
      </c>
      <c r="B174" s="4">
        <v>5523</v>
      </c>
      <c r="C174">
        <f t="shared" si="2"/>
        <v>2.5412960609911056E-3</v>
      </c>
    </row>
    <row r="175" spans="1:3">
      <c r="A175" s="2">
        <v>41754</v>
      </c>
      <c r="B175" s="4">
        <v>5530</v>
      </c>
      <c r="C175">
        <f t="shared" si="2"/>
        <v>1.2674271229404308E-3</v>
      </c>
    </row>
    <row r="176" spans="1:3">
      <c r="A176" s="2">
        <v>41755</v>
      </c>
      <c r="B176" s="4">
        <v>5530</v>
      </c>
      <c r="C176">
        <f t="shared" si="2"/>
        <v>0</v>
      </c>
    </row>
    <row r="177" spans="1:3">
      <c r="A177" s="2">
        <v>41756</v>
      </c>
      <c r="B177" s="4">
        <v>5530</v>
      </c>
      <c r="C177">
        <f t="shared" si="2"/>
        <v>0</v>
      </c>
    </row>
    <row r="178" spans="1:3">
      <c r="A178" s="2">
        <v>41757</v>
      </c>
      <c r="B178" s="4">
        <v>5533</v>
      </c>
      <c r="C178">
        <f t="shared" si="2"/>
        <v>5.4249547920433999E-4</v>
      </c>
    </row>
    <row r="179" spans="1:3">
      <c r="A179" s="2">
        <v>41758</v>
      </c>
      <c r="B179" s="4">
        <v>5477</v>
      </c>
      <c r="C179">
        <f t="shared" si="2"/>
        <v>-1.0121091632026026E-2</v>
      </c>
    </row>
    <row r="180" spans="1:3">
      <c r="A180" s="2">
        <v>41759</v>
      </c>
      <c r="B180" s="4">
        <v>5469</v>
      </c>
      <c r="C180">
        <f t="shared" si="2"/>
        <v>-1.4606536425050211E-3</v>
      </c>
    </row>
    <row r="181" spans="1:3">
      <c r="A181" s="2">
        <v>41760</v>
      </c>
      <c r="B181" s="4">
        <v>5434</v>
      </c>
      <c r="C181">
        <f t="shared" si="2"/>
        <v>-6.3997074419455107E-3</v>
      </c>
    </row>
    <row r="182" spans="1:3">
      <c r="A182" s="2">
        <v>41761</v>
      </c>
      <c r="B182" s="4">
        <v>5447</v>
      </c>
      <c r="C182">
        <f t="shared" si="2"/>
        <v>2.3923444976076554E-3</v>
      </c>
    </row>
    <row r="183" spans="1:3">
      <c r="A183" s="2">
        <v>41762</v>
      </c>
      <c r="B183" s="4">
        <v>5447</v>
      </c>
      <c r="C183">
        <f t="shared" si="2"/>
        <v>0</v>
      </c>
    </row>
    <row r="184" spans="1:3">
      <c r="A184" s="2">
        <v>41763</v>
      </c>
      <c r="B184" s="4">
        <v>5447</v>
      </c>
      <c r="C184">
        <f t="shared" si="2"/>
        <v>0</v>
      </c>
    </row>
    <row r="185" spans="1:3">
      <c r="A185" s="2">
        <v>41764</v>
      </c>
      <c r="B185" s="4">
        <v>5455</v>
      </c>
      <c r="C185">
        <f t="shared" si="2"/>
        <v>1.4686983660730677E-3</v>
      </c>
    </row>
    <row r="186" spans="1:3">
      <c r="A186" s="2">
        <v>41765</v>
      </c>
      <c r="B186" s="4">
        <v>5472</v>
      </c>
      <c r="C186">
        <f t="shared" si="2"/>
        <v>3.1164069660861594E-3</v>
      </c>
    </row>
    <row r="187" spans="1:3">
      <c r="A187" s="2">
        <v>41766</v>
      </c>
      <c r="B187" s="4">
        <v>5420</v>
      </c>
      <c r="C187">
        <f t="shared" si="2"/>
        <v>-9.5029239766081866E-3</v>
      </c>
    </row>
    <row r="188" spans="1:3">
      <c r="A188" s="2">
        <v>41767</v>
      </c>
      <c r="B188" s="4">
        <v>5420</v>
      </c>
      <c r="C188">
        <f t="shared" si="2"/>
        <v>0</v>
      </c>
    </row>
    <row r="189" spans="1:3">
      <c r="A189" s="2">
        <v>41768</v>
      </c>
      <c r="B189" s="4">
        <v>5455</v>
      </c>
      <c r="C189">
        <f t="shared" si="2"/>
        <v>6.4575645756457566E-3</v>
      </c>
    </row>
    <row r="190" spans="1:3">
      <c r="A190" s="2">
        <v>41771</v>
      </c>
      <c r="B190" s="4">
        <v>5455</v>
      </c>
      <c r="C190">
        <f t="shared" si="2"/>
        <v>0</v>
      </c>
    </row>
    <row r="191" spans="1:3">
      <c r="A191" s="2">
        <v>41772</v>
      </c>
      <c r="B191" s="4">
        <v>5487</v>
      </c>
      <c r="C191">
        <f t="shared" si="2"/>
        <v>5.8661778185151239E-3</v>
      </c>
    </row>
    <row r="192" spans="1:3">
      <c r="A192" s="2">
        <v>41773</v>
      </c>
      <c r="B192" s="4">
        <v>5511</v>
      </c>
      <c r="C192">
        <f t="shared" si="2"/>
        <v>4.3739748496446143E-3</v>
      </c>
    </row>
    <row r="193" spans="1:3">
      <c r="A193" s="2">
        <v>41774</v>
      </c>
      <c r="B193" s="4">
        <v>5525</v>
      </c>
      <c r="C193">
        <f t="shared" si="2"/>
        <v>2.5403737978588279E-3</v>
      </c>
    </row>
    <row r="194" spans="1:3">
      <c r="A194" s="2">
        <v>41775</v>
      </c>
      <c r="B194" s="4">
        <v>5491</v>
      </c>
      <c r="C194">
        <f t="shared" si="2"/>
        <v>-6.1538461538461538E-3</v>
      </c>
    </row>
    <row r="195" spans="1:3">
      <c r="A195" s="2">
        <v>41776</v>
      </c>
      <c r="B195" s="4">
        <v>5491</v>
      </c>
      <c r="C195">
        <f t="shared" si="2"/>
        <v>0</v>
      </c>
    </row>
    <row r="196" spans="1:3">
      <c r="A196" s="2">
        <v>41777</v>
      </c>
      <c r="B196" s="4">
        <v>5491</v>
      </c>
      <c r="C196">
        <f t="shared" si="2"/>
        <v>0</v>
      </c>
    </row>
    <row r="197" spans="1:3">
      <c r="A197" s="2">
        <v>41778</v>
      </c>
      <c r="B197" s="4">
        <v>5417</v>
      </c>
      <c r="C197">
        <f t="shared" si="2"/>
        <v>-1.3476598069568385E-2</v>
      </c>
    </row>
    <row r="198" spans="1:3">
      <c r="A198" s="2">
        <v>41779</v>
      </c>
      <c r="B198" s="4">
        <v>5430</v>
      </c>
      <c r="C198">
        <f t="shared" ref="C198:C261" si="3">(B198-B197)/B197</f>
        <v>2.399852316780506E-3</v>
      </c>
    </row>
    <row r="199" spans="1:3">
      <c r="A199" s="2">
        <v>41780</v>
      </c>
      <c r="B199" s="4">
        <v>5436</v>
      </c>
      <c r="C199">
        <f t="shared" si="3"/>
        <v>1.1049723756906078E-3</v>
      </c>
    </row>
    <row r="200" spans="1:3">
      <c r="A200" s="2">
        <v>41781</v>
      </c>
      <c r="B200" s="4">
        <v>5488</v>
      </c>
      <c r="C200">
        <f t="shared" si="3"/>
        <v>9.5658572479764541E-3</v>
      </c>
    </row>
    <row r="201" spans="1:3">
      <c r="A201" s="2">
        <v>41782</v>
      </c>
      <c r="B201" s="4">
        <v>5511</v>
      </c>
      <c r="C201">
        <f t="shared" si="3"/>
        <v>4.1909620991253645E-3</v>
      </c>
    </row>
    <row r="202" spans="1:3">
      <c r="A202" s="2">
        <v>41783</v>
      </c>
      <c r="B202" s="4">
        <v>5511</v>
      </c>
      <c r="C202">
        <f t="shared" si="3"/>
        <v>0</v>
      </c>
    </row>
    <row r="203" spans="1:3">
      <c r="A203" s="2">
        <v>41784</v>
      </c>
      <c r="B203" s="4">
        <v>5511</v>
      </c>
      <c r="C203">
        <f t="shared" si="3"/>
        <v>0</v>
      </c>
    </row>
    <row r="204" spans="1:3">
      <c r="A204" s="2">
        <v>41785</v>
      </c>
      <c r="B204" s="4">
        <v>5524</v>
      </c>
      <c r="C204">
        <f t="shared" si="3"/>
        <v>2.3589185265831974E-3</v>
      </c>
    </row>
    <row r="205" spans="1:3">
      <c r="A205" s="2">
        <v>41786</v>
      </c>
      <c r="B205" s="4">
        <v>5527</v>
      </c>
      <c r="C205">
        <f t="shared" si="3"/>
        <v>5.4308472121650979E-4</v>
      </c>
    </row>
    <row r="206" spans="1:3">
      <c r="A206" s="2">
        <v>41787</v>
      </c>
      <c r="B206" s="4">
        <v>5537</v>
      </c>
      <c r="C206">
        <f t="shared" si="3"/>
        <v>1.8092998009770218E-3</v>
      </c>
    </row>
    <row r="207" spans="1:3">
      <c r="A207" s="2">
        <v>41788</v>
      </c>
      <c r="B207" s="4">
        <v>5531</v>
      </c>
      <c r="C207">
        <f t="shared" si="3"/>
        <v>-1.0836192884233339E-3</v>
      </c>
    </row>
    <row r="208" spans="1:3">
      <c r="A208" s="2">
        <v>41789</v>
      </c>
      <c r="B208" s="4">
        <v>5503</v>
      </c>
      <c r="C208">
        <f t="shared" si="3"/>
        <v>-5.0623757005966372E-3</v>
      </c>
    </row>
    <row r="209" spans="1:3">
      <c r="A209" s="2">
        <v>41790</v>
      </c>
      <c r="B209" s="4">
        <v>5503</v>
      </c>
      <c r="C209">
        <f t="shared" si="3"/>
        <v>0</v>
      </c>
    </row>
    <row r="210" spans="1:3">
      <c r="A210" s="2">
        <v>41791</v>
      </c>
      <c r="B210" s="4">
        <v>5503</v>
      </c>
      <c r="C210">
        <f t="shared" si="3"/>
        <v>0</v>
      </c>
    </row>
    <row r="211" spans="1:3">
      <c r="A211" s="2">
        <v>41792</v>
      </c>
      <c r="B211" s="4">
        <v>5526</v>
      </c>
      <c r="C211">
        <f t="shared" si="3"/>
        <v>4.1795384335816827E-3</v>
      </c>
    </row>
    <row r="212" spans="1:3">
      <c r="A212" s="2">
        <v>41793</v>
      </c>
      <c r="B212" s="4">
        <v>5482</v>
      </c>
      <c r="C212">
        <f t="shared" si="3"/>
        <v>-7.9623597538906986E-3</v>
      </c>
    </row>
    <row r="213" spans="1:3">
      <c r="A213" s="2">
        <v>41794</v>
      </c>
      <c r="B213" s="4">
        <v>5482</v>
      </c>
      <c r="C213">
        <f t="shared" si="3"/>
        <v>0</v>
      </c>
    </row>
    <row r="214" spans="1:3">
      <c r="A214" s="2">
        <v>41795</v>
      </c>
      <c r="B214" s="4">
        <v>5445</v>
      </c>
      <c r="C214">
        <f t="shared" si="3"/>
        <v>-6.7493615468807002E-3</v>
      </c>
    </row>
    <row r="215" spans="1:3">
      <c r="A215" s="2">
        <v>41796</v>
      </c>
      <c r="B215" s="4">
        <v>5461</v>
      </c>
      <c r="C215">
        <f t="shared" si="3"/>
        <v>2.9384756657483929E-3</v>
      </c>
    </row>
    <row r="216" spans="1:3">
      <c r="A216" s="2">
        <v>41797</v>
      </c>
      <c r="B216" s="4">
        <v>5461</v>
      </c>
      <c r="C216">
        <f t="shared" si="3"/>
        <v>0</v>
      </c>
    </row>
    <row r="217" spans="1:3">
      <c r="A217" s="2">
        <v>41798</v>
      </c>
      <c r="B217" s="4">
        <v>5461</v>
      </c>
      <c r="C217">
        <f t="shared" si="3"/>
        <v>0</v>
      </c>
    </row>
    <row r="218" spans="1:3">
      <c r="A218" s="2">
        <v>41799</v>
      </c>
      <c r="B218" s="4">
        <v>5478</v>
      </c>
      <c r="C218">
        <f t="shared" si="3"/>
        <v>3.1129829701519868E-3</v>
      </c>
    </row>
    <row r="219" spans="1:3">
      <c r="A219" s="2">
        <v>41800</v>
      </c>
      <c r="B219" s="4">
        <v>5477</v>
      </c>
      <c r="C219">
        <f t="shared" si="3"/>
        <v>-1.8254837531945966E-4</v>
      </c>
    </row>
    <row r="220" spans="1:3">
      <c r="A220" s="2">
        <v>41801</v>
      </c>
      <c r="B220" s="4">
        <v>5459</v>
      </c>
      <c r="C220">
        <f t="shared" si="3"/>
        <v>-3.2864706956362974E-3</v>
      </c>
    </row>
    <row r="221" spans="1:3">
      <c r="A221" s="2">
        <v>41802</v>
      </c>
      <c r="B221" s="4">
        <v>5431</v>
      </c>
      <c r="C221">
        <f t="shared" si="3"/>
        <v>-5.1291445319655614E-3</v>
      </c>
    </row>
    <row r="222" spans="1:3">
      <c r="A222" s="2">
        <v>41803</v>
      </c>
      <c r="B222" s="4">
        <v>5405</v>
      </c>
      <c r="C222">
        <f t="shared" si="3"/>
        <v>-4.7873319830602102E-3</v>
      </c>
    </row>
    <row r="223" spans="1:3">
      <c r="A223" s="2">
        <v>41804</v>
      </c>
      <c r="B223" s="4">
        <v>5405</v>
      </c>
      <c r="C223">
        <f t="shared" si="3"/>
        <v>0</v>
      </c>
    </row>
    <row r="224" spans="1:3">
      <c r="A224" s="2">
        <v>41805</v>
      </c>
      <c r="B224" s="4">
        <v>5405</v>
      </c>
      <c r="C224">
        <f t="shared" si="3"/>
        <v>0</v>
      </c>
    </row>
    <row r="225" spans="1:3">
      <c r="A225" s="2">
        <v>41806</v>
      </c>
      <c r="B225" s="4">
        <v>5417</v>
      </c>
      <c r="C225">
        <f t="shared" si="3"/>
        <v>2.2201665124884367E-3</v>
      </c>
    </row>
    <row r="226" spans="1:3">
      <c r="A226" s="2">
        <v>41807</v>
      </c>
      <c r="B226" s="4">
        <v>5398</v>
      </c>
      <c r="C226">
        <f t="shared" si="3"/>
        <v>-3.507476462986893E-3</v>
      </c>
    </row>
    <row r="227" spans="1:3">
      <c r="A227" s="2">
        <v>41808</v>
      </c>
      <c r="B227" s="4">
        <v>5382</v>
      </c>
      <c r="C227">
        <f t="shared" si="3"/>
        <v>-2.9640607632456465E-3</v>
      </c>
    </row>
    <row r="228" spans="1:3">
      <c r="A228" s="2">
        <v>41809</v>
      </c>
      <c r="B228" s="4">
        <v>5421</v>
      </c>
      <c r="C228">
        <f t="shared" si="3"/>
        <v>7.246376811594203E-3</v>
      </c>
    </row>
    <row r="229" spans="1:3">
      <c r="A229" s="2">
        <v>41810</v>
      </c>
      <c r="B229" s="4">
        <v>5380</v>
      </c>
      <c r="C229">
        <f t="shared" si="3"/>
        <v>-7.563180225050729E-3</v>
      </c>
    </row>
    <row r="230" spans="1:3">
      <c r="A230" s="2">
        <v>41811</v>
      </c>
      <c r="B230" s="4">
        <v>5380</v>
      </c>
      <c r="C230">
        <f t="shared" si="3"/>
        <v>0</v>
      </c>
    </row>
    <row r="231" spans="1:3">
      <c r="A231" s="2">
        <v>41812</v>
      </c>
      <c r="B231" s="4">
        <v>5380</v>
      </c>
      <c r="C231">
        <f t="shared" si="3"/>
        <v>0</v>
      </c>
    </row>
    <row r="232" spans="1:3">
      <c r="A232" s="2">
        <v>41813</v>
      </c>
      <c r="B232" s="4">
        <v>5409</v>
      </c>
      <c r="C232">
        <f t="shared" si="3"/>
        <v>5.390334572490706E-3</v>
      </c>
    </row>
    <row r="233" spans="1:3">
      <c r="A233" s="2">
        <v>41814</v>
      </c>
      <c r="B233" s="4">
        <v>5388</v>
      </c>
      <c r="C233">
        <f t="shared" si="3"/>
        <v>-3.8824181919023849E-3</v>
      </c>
    </row>
    <row r="234" spans="1:3">
      <c r="A234" s="2">
        <v>41815</v>
      </c>
      <c r="B234" s="4">
        <v>5353</v>
      </c>
      <c r="C234">
        <f t="shared" si="3"/>
        <v>-6.4959168522642913E-3</v>
      </c>
    </row>
    <row r="235" spans="1:3">
      <c r="A235" s="2">
        <v>41816</v>
      </c>
      <c r="B235" s="4">
        <v>5426</v>
      </c>
      <c r="C235">
        <f t="shared" si="3"/>
        <v>1.3637212777881562E-2</v>
      </c>
    </row>
    <row r="236" spans="1:3">
      <c r="A236" s="2">
        <v>41817</v>
      </c>
      <c r="B236" s="4">
        <v>5416</v>
      </c>
      <c r="C236">
        <f t="shared" si="3"/>
        <v>-1.8429782528566164E-3</v>
      </c>
    </row>
    <row r="237" spans="1:3">
      <c r="A237" s="2">
        <v>41818</v>
      </c>
      <c r="B237" s="4">
        <v>5416</v>
      </c>
      <c r="C237">
        <f t="shared" si="3"/>
        <v>0</v>
      </c>
    </row>
    <row r="238" spans="1:3">
      <c r="A238" s="2">
        <v>41819</v>
      </c>
      <c r="B238" s="4">
        <v>5416</v>
      </c>
      <c r="C238">
        <f t="shared" si="3"/>
        <v>0</v>
      </c>
    </row>
    <row r="239" spans="1:3">
      <c r="A239" s="2">
        <v>41820</v>
      </c>
      <c r="B239" s="4">
        <v>5354</v>
      </c>
      <c r="C239">
        <f t="shared" si="3"/>
        <v>-1.1447562776957163E-2</v>
      </c>
    </row>
    <row r="240" spans="1:3">
      <c r="A240" s="2">
        <v>41821</v>
      </c>
      <c r="B240" s="4">
        <v>5340</v>
      </c>
      <c r="C240">
        <f t="shared" si="3"/>
        <v>-2.6148673888681359E-3</v>
      </c>
    </row>
    <row r="241" spans="1:3">
      <c r="A241" s="2">
        <v>41822</v>
      </c>
      <c r="B241" s="4">
        <v>5412</v>
      </c>
      <c r="C241">
        <f t="shared" si="3"/>
        <v>1.3483146067415731E-2</v>
      </c>
    </row>
    <row r="242" spans="1:3">
      <c r="A242" s="2">
        <v>41823</v>
      </c>
      <c r="B242" s="4">
        <v>5453</v>
      </c>
      <c r="C242">
        <f t="shared" si="3"/>
        <v>7.575757575757576E-3</v>
      </c>
    </row>
    <row r="243" spans="1:3">
      <c r="A243" s="2">
        <v>41824</v>
      </c>
      <c r="B243" s="4">
        <v>5482</v>
      </c>
      <c r="C243">
        <f t="shared" si="3"/>
        <v>5.3181734824867049E-3</v>
      </c>
    </row>
    <row r="244" spans="1:3">
      <c r="A244" s="2">
        <v>41825</v>
      </c>
      <c r="B244" s="4">
        <v>5482</v>
      </c>
      <c r="C244">
        <f t="shared" si="3"/>
        <v>0</v>
      </c>
    </row>
    <row r="245" spans="1:3">
      <c r="A245" s="2">
        <v>41826</v>
      </c>
      <c r="B245" s="4">
        <v>5482</v>
      </c>
      <c r="C245">
        <f t="shared" si="3"/>
        <v>0</v>
      </c>
    </row>
    <row r="246" spans="1:3">
      <c r="A246" s="2">
        <v>41827</v>
      </c>
      <c r="B246" s="4">
        <v>5478</v>
      </c>
      <c r="C246">
        <f t="shared" si="3"/>
        <v>-7.2966070777088653E-4</v>
      </c>
    </row>
    <row r="247" spans="1:3">
      <c r="A247" s="2">
        <v>41828</v>
      </c>
      <c r="B247" s="4">
        <v>5472</v>
      </c>
      <c r="C247">
        <f t="shared" si="3"/>
        <v>-1.0952902519167579E-3</v>
      </c>
    </row>
    <row r="248" spans="1:3">
      <c r="A248" s="2">
        <v>41829</v>
      </c>
      <c r="B248" s="4">
        <v>5414</v>
      </c>
      <c r="C248">
        <f t="shared" si="3"/>
        <v>-1.0599415204678362E-2</v>
      </c>
    </row>
    <row r="249" spans="1:3">
      <c r="A249" s="2">
        <v>41830</v>
      </c>
      <c r="B249" s="4">
        <v>5420</v>
      </c>
      <c r="C249">
        <f t="shared" si="3"/>
        <v>1.1082379017362395E-3</v>
      </c>
    </row>
    <row r="250" spans="1:3">
      <c r="A250" s="2">
        <v>41831</v>
      </c>
      <c r="B250" s="4">
        <v>5454</v>
      </c>
      <c r="C250">
        <f t="shared" si="3"/>
        <v>6.2730627306273063E-3</v>
      </c>
    </row>
    <row r="251" spans="1:3">
      <c r="A251" s="2">
        <v>41832</v>
      </c>
      <c r="B251" s="4">
        <v>5454</v>
      </c>
      <c r="C251">
        <f t="shared" si="3"/>
        <v>0</v>
      </c>
    </row>
    <row r="252" spans="1:3">
      <c r="A252" s="2">
        <v>41833</v>
      </c>
      <c r="B252" s="4">
        <v>5454</v>
      </c>
      <c r="C252">
        <f t="shared" si="3"/>
        <v>0</v>
      </c>
    </row>
    <row r="253" spans="1:3">
      <c r="A253" s="2">
        <v>41834</v>
      </c>
      <c r="B253" s="4">
        <v>5471</v>
      </c>
      <c r="C253">
        <f t="shared" si="3"/>
        <v>3.1169783645031168E-3</v>
      </c>
    </row>
    <row r="254" spans="1:3">
      <c r="A254" s="2">
        <v>41835</v>
      </c>
      <c r="B254" s="4">
        <v>5461</v>
      </c>
      <c r="C254">
        <f t="shared" si="3"/>
        <v>-1.8278194114421495E-3</v>
      </c>
    </row>
    <row r="255" spans="1:3">
      <c r="A255" s="2">
        <v>41836</v>
      </c>
      <c r="B255" s="4">
        <v>5474</v>
      </c>
      <c r="C255">
        <f t="shared" si="3"/>
        <v>2.3805163889397546E-3</v>
      </c>
    </row>
    <row r="256" spans="1:3">
      <c r="A256" s="2">
        <v>41837</v>
      </c>
      <c r="B256" s="4">
        <v>5483</v>
      </c>
      <c r="C256">
        <f t="shared" si="3"/>
        <v>1.6441359152356595E-3</v>
      </c>
    </row>
    <row r="257" spans="1:3">
      <c r="A257" s="2">
        <v>41838</v>
      </c>
      <c r="B257" s="4">
        <v>5485</v>
      </c>
      <c r="C257">
        <f t="shared" si="3"/>
        <v>3.6476381542950939E-4</v>
      </c>
    </row>
    <row r="258" spans="1:3">
      <c r="A258" s="2">
        <v>41840</v>
      </c>
      <c r="B258" s="4">
        <v>5485</v>
      </c>
      <c r="C258">
        <f t="shared" si="3"/>
        <v>0</v>
      </c>
    </row>
    <row r="259" spans="1:3">
      <c r="A259" s="2">
        <v>41841</v>
      </c>
      <c r="B259" s="4">
        <v>5500</v>
      </c>
      <c r="C259">
        <f t="shared" si="3"/>
        <v>2.7347310847766638E-3</v>
      </c>
    </row>
    <row r="260" spans="1:3">
      <c r="A260" s="2">
        <v>41842</v>
      </c>
      <c r="B260" s="4">
        <v>5495</v>
      </c>
      <c r="C260">
        <f t="shared" si="3"/>
        <v>-9.0909090909090909E-4</v>
      </c>
    </row>
    <row r="261" spans="1:3">
      <c r="A261" s="2">
        <v>41843</v>
      </c>
      <c r="B261" s="4">
        <v>5527</v>
      </c>
      <c r="C261">
        <f t="shared" si="3"/>
        <v>5.8234758871701549E-3</v>
      </c>
    </row>
    <row r="262" spans="1:3">
      <c r="A262" s="2">
        <v>41844</v>
      </c>
      <c r="B262" s="4">
        <v>5532</v>
      </c>
      <c r="C262">
        <f t="shared" ref="C262:C325" si="4">(B262-B261)/B261</f>
        <v>9.046499004885109E-4</v>
      </c>
    </row>
    <row r="263" spans="1:3">
      <c r="A263" s="2">
        <v>41845</v>
      </c>
      <c r="B263" s="4">
        <v>5530</v>
      </c>
      <c r="C263">
        <f t="shared" si="4"/>
        <v>-3.6153289949385393E-4</v>
      </c>
    </row>
    <row r="264" spans="1:3">
      <c r="A264" s="2">
        <v>41846</v>
      </c>
      <c r="B264" s="4">
        <v>5530</v>
      </c>
      <c r="C264">
        <f t="shared" si="4"/>
        <v>0</v>
      </c>
    </row>
    <row r="265" spans="1:3">
      <c r="A265" s="2">
        <v>41847</v>
      </c>
      <c r="B265" s="4">
        <v>5530</v>
      </c>
      <c r="C265">
        <f t="shared" si="4"/>
        <v>0</v>
      </c>
    </row>
    <row r="266" spans="1:3">
      <c r="A266" s="2">
        <v>41848</v>
      </c>
      <c r="B266" s="4">
        <v>5529</v>
      </c>
      <c r="C266">
        <f t="shared" si="4"/>
        <v>-1.8083182640144665E-4</v>
      </c>
    </row>
    <row r="267" spans="1:3">
      <c r="A267" s="2">
        <v>41849</v>
      </c>
      <c r="B267" s="4">
        <v>5539</v>
      </c>
      <c r="C267">
        <f t="shared" si="4"/>
        <v>1.8086453246518358E-3</v>
      </c>
    </row>
    <row r="268" spans="1:3">
      <c r="A268" s="2">
        <v>41850</v>
      </c>
      <c r="B268" s="4">
        <v>5578</v>
      </c>
      <c r="C268">
        <f t="shared" si="4"/>
        <v>7.040982126737678E-3</v>
      </c>
    </row>
    <row r="269" spans="1:3">
      <c r="A269" s="2">
        <v>41851</v>
      </c>
      <c r="B269" s="4">
        <v>5578</v>
      </c>
      <c r="C269">
        <f t="shared" si="4"/>
        <v>0</v>
      </c>
    </row>
    <row r="270" spans="1:3">
      <c r="A270" s="2">
        <v>41852</v>
      </c>
      <c r="B270" s="4">
        <v>5499</v>
      </c>
      <c r="C270">
        <f t="shared" si="4"/>
        <v>-1.4162782359268555E-2</v>
      </c>
    </row>
    <row r="271" spans="1:3">
      <c r="A271" s="2">
        <v>41853</v>
      </c>
      <c r="B271" s="4">
        <v>5499</v>
      </c>
      <c r="C271">
        <f t="shared" si="4"/>
        <v>0</v>
      </c>
    </row>
    <row r="272" spans="1:3">
      <c r="A272" s="2">
        <v>41854</v>
      </c>
      <c r="B272" s="4">
        <v>5499</v>
      </c>
      <c r="C272">
        <f t="shared" si="4"/>
        <v>0</v>
      </c>
    </row>
    <row r="273" spans="1:3">
      <c r="A273" s="2">
        <v>41855</v>
      </c>
      <c r="B273" s="4">
        <v>5499</v>
      </c>
      <c r="C273">
        <f t="shared" si="4"/>
        <v>0</v>
      </c>
    </row>
    <row r="274" spans="1:3">
      <c r="A274" s="2">
        <v>41856</v>
      </c>
      <c r="B274" s="4">
        <v>5474</v>
      </c>
      <c r="C274">
        <f t="shared" si="4"/>
        <v>-4.5462811420258226E-3</v>
      </c>
    </row>
    <row r="275" spans="1:3">
      <c r="A275" s="2">
        <v>41857</v>
      </c>
      <c r="B275" s="4">
        <v>5458</v>
      </c>
      <c r="C275">
        <f t="shared" si="4"/>
        <v>-2.9229082937522835E-3</v>
      </c>
    </row>
    <row r="276" spans="1:3">
      <c r="A276" s="2">
        <v>41858</v>
      </c>
      <c r="B276" s="4">
        <v>5449</v>
      </c>
      <c r="C276">
        <f t="shared" si="4"/>
        <v>-1.6489556614144375E-3</v>
      </c>
    </row>
    <row r="277" spans="1:3">
      <c r="A277" s="2">
        <v>41859</v>
      </c>
      <c r="B277" s="4">
        <v>5376</v>
      </c>
      <c r="C277">
        <f t="shared" si="4"/>
        <v>-1.3396953569462286E-2</v>
      </c>
    </row>
    <row r="278" spans="1:3">
      <c r="A278" s="2">
        <v>41860</v>
      </c>
      <c r="B278" s="4">
        <v>5376</v>
      </c>
      <c r="C278">
        <f t="shared" si="4"/>
        <v>0</v>
      </c>
    </row>
    <row r="279" spans="1:3">
      <c r="A279" s="2">
        <v>41861</v>
      </c>
      <c r="B279" s="4">
        <v>5376</v>
      </c>
      <c r="C279">
        <f t="shared" si="4"/>
        <v>0</v>
      </c>
    </row>
    <row r="280" spans="1:3">
      <c r="A280" s="2">
        <v>41862</v>
      </c>
      <c r="B280" s="4">
        <v>5394</v>
      </c>
      <c r="C280">
        <f t="shared" si="4"/>
        <v>3.3482142857142855E-3</v>
      </c>
    </row>
    <row r="281" spans="1:3">
      <c r="A281" s="2">
        <v>41863</v>
      </c>
      <c r="B281" s="4">
        <v>5470</v>
      </c>
      <c r="C281">
        <f t="shared" si="4"/>
        <v>1.4089729328883945E-2</v>
      </c>
    </row>
    <row r="282" spans="1:3">
      <c r="A282" s="2">
        <v>41864</v>
      </c>
      <c r="B282" s="4">
        <v>5458</v>
      </c>
      <c r="C282">
        <f t="shared" si="4"/>
        <v>-2.1937842778793418E-3</v>
      </c>
    </row>
    <row r="283" spans="1:3">
      <c r="A283" s="2">
        <v>41865</v>
      </c>
      <c r="B283" s="4">
        <v>5494</v>
      </c>
      <c r="C283">
        <f t="shared" si="4"/>
        <v>6.5958226456577498E-3</v>
      </c>
    </row>
    <row r="284" spans="1:3">
      <c r="A284" s="2">
        <v>41866</v>
      </c>
      <c r="B284" s="4">
        <v>5506</v>
      </c>
      <c r="C284">
        <f t="shared" si="4"/>
        <v>2.1842009464870769E-3</v>
      </c>
    </row>
    <row r="285" spans="1:3">
      <c r="A285" s="2">
        <v>41867</v>
      </c>
      <c r="B285" s="4">
        <v>5506</v>
      </c>
      <c r="C285">
        <f t="shared" si="4"/>
        <v>0</v>
      </c>
    </row>
    <row r="286" spans="1:3">
      <c r="A286" s="2">
        <v>41868</v>
      </c>
      <c r="B286" s="4">
        <v>5506</v>
      </c>
      <c r="C286">
        <f t="shared" si="4"/>
        <v>0</v>
      </c>
    </row>
    <row r="287" spans="1:3">
      <c r="A287" s="2">
        <v>41869</v>
      </c>
      <c r="B287" s="4">
        <v>5529</v>
      </c>
      <c r="C287">
        <f t="shared" si="4"/>
        <v>4.1772611696331277E-3</v>
      </c>
    </row>
    <row r="288" spans="1:3">
      <c r="A288" s="2">
        <v>41870</v>
      </c>
      <c r="B288" s="4">
        <v>5583</v>
      </c>
      <c r="C288">
        <f t="shared" si="4"/>
        <v>9.7666847531199131E-3</v>
      </c>
    </row>
    <row r="289" spans="1:3">
      <c r="A289" s="2">
        <v>41871</v>
      </c>
      <c r="B289" s="4">
        <v>5606</v>
      </c>
      <c r="C289">
        <f t="shared" si="4"/>
        <v>4.1196489342647325E-3</v>
      </c>
    </row>
    <row r="290" spans="1:3">
      <c r="A290" s="2">
        <v>41872</v>
      </c>
      <c r="B290" s="4">
        <v>5605</v>
      </c>
      <c r="C290">
        <f t="shared" si="4"/>
        <v>-1.7838030681412772E-4</v>
      </c>
    </row>
    <row r="291" spans="1:3">
      <c r="A291" s="2">
        <v>41873</v>
      </c>
      <c r="B291" s="4">
        <v>5609</v>
      </c>
      <c r="C291">
        <f t="shared" si="4"/>
        <v>7.136485280999108E-4</v>
      </c>
    </row>
    <row r="292" spans="1:3">
      <c r="A292" s="2">
        <v>41874</v>
      </c>
      <c r="B292" s="4">
        <v>5609</v>
      </c>
      <c r="C292">
        <f t="shared" si="4"/>
        <v>0</v>
      </c>
    </row>
    <row r="293" spans="1:3">
      <c r="A293" s="2">
        <v>41875</v>
      </c>
      <c r="B293" s="4">
        <v>5609</v>
      </c>
      <c r="C293">
        <f t="shared" si="4"/>
        <v>0</v>
      </c>
    </row>
    <row r="294" spans="1:3">
      <c r="A294" s="2">
        <v>41876</v>
      </c>
      <c r="B294" s="4">
        <v>5600</v>
      </c>
      <c r="C294">
        <f t="shared" si="4"/>
        <v>-1.6045640934212871E-3</v>
      </c>
    </row>
    <row r="295" spans="1:3">
      <c r="A295" s="2">
        <v>41877</v>
      </c>
      <c r="B295" s="4">
        <v>5596</v>
      </c>
      <c r="C295">
        <f t="shared" si="4"/>
        <v>-7.1428571428571429E-4</v>
      </c>
    </row>
    <row r="296" spans="1:3">
      <c r="A296" s="2">
        <v>41878</v>
      </c>
      <c r="B296" s="4">
        <v>5629</v>
      </c>
      <c r="C296">
        <f t="shared" si="4"/>
        <v>5.8970693352394564E-3</v>
      </c>
    </row>
    <row r="297" spans="1:3">
      <c r="A297" s="2">
        <v>41879</v>
      </c>
      <c r="B297" s="4">
        <v>5609</v>
      </c>
      <c r="C297">
        <f t="shared" si="4"/>
        <v>-3.5530289571860012E-3</v>
      </c>
    </row>
    <row r="298" spans="1:3">
      <c r="A298" s="2">
        <v>41880</v>
      </c>
      <c r="B298" s="4">
        <v>5615</v>
      </c>
      <c r="C298">
        <f t="shared" si="4"/>
        <v>1.0697093956141914E-3</v>
      </c>
    </row>
    <row r="299" spans="1:3">
      <c r="A299" s="2">
        <v>41881</v>
      </c>
      <c r="B299" s="4">
        <v>5615</v>
      </c>
      <c r="C299">
        <f t="shared" si="4"/>
        <v>0</v>
      </c>
    </row>
    <row r="300" spans="1:3">
      <c r="A300" s="2">
        <v>41882</v>
      </c>
      <c r="B300" s="4">
        <v>5615</v>
      </c>
      <c r="C300">
        <f t="shared" si="4"/>
        <v>0</v>
      </c>
    </row>
    <row r="301" spans="1:3">
      <c r="A301" s="2">
        <v>41883</v>
      </c>
      <c r="B301" s="4">
        <v>5609</v>
      </c>
      <c r="C301">
        <f t="shared" si="4"/>
        <v>-1.0685663401602849E-3</v>
      </c>
    </row>
    <row r="302" spans="1:3">
      <c r="A302" s="2">
        <v>41884</v>
      </c>
      <c r="B302" s="4">
        <v>5646</v>
      </c>
      <c r="C302">
        <f t="shared" si="4"/>
        <v>6.596541272954181E-3</v>
      </c>
    </row>
    <row r="303" spans="1:3">
      <c r="A303" s="2">
        <v>41885</v>
      </c>
      <c r="B303" s="4">
        <v>5649</v>
      </c>
      <c r="C303">
        <f t="shared" si="4"/>
        <v>5.3134962805526033E-4</v>
      </c>
    </row>
    <row r="304" spans="1:3">
      <c r="A304" s="2">
        <v>41886</v>
      </c>
      <c r="B304" s="4">
        <v>5633</v>
      </c>
      <c r="C304">
        <f t="shared" si="4"/>
        <v>-2.8323597096831295E-3</v>
      </c>
    </row>
    <row r="305" spans="1:3">
      <c r="A305" s="2">
        <v>41887</v>
      </c>
      <c r="B305" s="4">
        <v>5594</v>
      </c>
      <c r="C305">
        <f t="shared" si="4"/>
        <v>-6.92348659684005E-3</v>
      </c>
    </row>
    <row r="306" spans="1:3">
      <c r="A306" s="2">
        <v>41888</v>
      </c>
      <c r="B306" s="4">
        <v>5594</v>
      </c>
      <c r="C306">
        <f t="shared" si="4"/>
        <v>0</v>
      </c>
    </row>
    <row r="307" spans="1:3">
      <c r="A307" s="2">
        <v>41889</v>
      </c>
      <c r="B307" s="4">
        <v>5594</v>
      </c>
      <c r="C307">
        <f t="shared" si="4"/>
        <v>0</v>
      </c>
    </row>
    <row r="308" spans="1:3">
      <c r="A308" s="2">
        <v>41890</v>
      </c>
      <c r="B308" s="4">
        <v>5581</v>
      </c>
      <c r="C308">
        <f t="shared" si="4"/>
        <v>-2.3239184840900965E-3</v>
      </c>
    </row>
    <row r="309" spans="1:3">
      <c r="A309" s="2">
        <v>41891</v>
      </c>
      <c r="B309" s="4">
        <v>5603</v>
      </c>
      <c r="C309">
        <f t="shared" si="4"/>
        <v>3.9419458878337211E-3</v>
      </c>
    </row>
    <row r="310" spans="1:3">
      <c r="A310" s="2">
        <v>41892</v>
      </c>
      <c r="B310" s="4">
        <v>5577</v>
      </c>
      <c r="C310">
        <f t="shared" si="4"/>
        <v>-4.6403712296983757E-3</v>
      </c>
    </row>
    <row r="311" spans="1:3">
      <c r="A311" s="2">
        <v>41893</v>
      </c>
      <c r="B311" s="4">
        <v>5547</v>
      </c>
      <c r="C311">
        <f t="shared" si="4"/>
        <v>-5.3792361484669175E-3</v>
      </c>
    </row>
    <row r="312" spans="1:3">
      <c r="A312" s="2">
        <v>41894</v>
      </c>
      <c r="B312" s="4">
        <v>5538</v>
      </c>
      <c r="C312">
        <f t="shared" si="4"/>
        <v>-1.6224986479177934E-3</v>
      </c>
    </row>
    <row r="313" spans="1:3">
      <c r="A313" s="2">
        <v>41895</v>
      </c>
      <c r="B313" s="4">
        <v>5538</v>
      </c>
      <c r="C313">
        <f t="shared" si="4"/>
        <v>0</v>
      </c>
    </row>
    <row r="314" spans="1:3">
      <c r="A314" s="2">
        <v>41896</v>
      </c>
      <c r="B314" s="4">
        <v>5538</v>
      </c>
      <c r="C314">
        <f t="shared" si="4"/>
        <v>0</v>
      </c>
    </row>
    <row r="315" spans="1:3">
      <c r="A315" s="2">
        <v>41897</v>
      </c>
      <c r="B315" s="4">
        <v>5473</v>
      </c>
      <c r="C315">
        <f t="shared" si="4"/>
        <v>-1.1737089201877934E-2</v>
      </c>
    </row>
    <row r="316" spans="1:3">
      <c r="A316" s="2">
        <v>41898</v>
      </c>
      <c r="B316" s="4">
        <v>5442</v>
      </c>
      <c r="C316">
        <f t="shared" si="4"/>
        <v>-5.6641695596564958E-3</v>
      </c>
    </row>
    <row r="317" spans="1:3">
      <c r="A317" s="2">
        <v>41899</v>
      </c>
      <c r="B317" s="4">
        <v>5402</v>
      </c>
      <c r="C317">
        <f t="shared" si="4"/>
        <v>-7.3502388827636897E-3</v>
      </c>
    </row>
    <row r="318" spans="1:3">
      <c r="A318" s="2">
        <v>41900</v>
      </c>
      <c r="B318" s="4">
        <v>5403</v>
      </c>
      <c r="C318">
        <f t="shared" si="4"/>
        <v>1.8511662347278786E-4</v>
      </c>
    </row>
    <row r="319" spans="1:3">
      <c r="A319" s="2">
        <v>41901</v>
      </c>
      <c r="B319" s="4">
        <v>5426</v>
      </c>
      <c r="C319">
        <f t="shared" si="4"/>
        <v>4.256894317971497E-3</v>
      </c>
    </row>
    <row r="320" spans="1:3">
      <c r="A320" s="2">
        <v>41902</v>
      </c>
      <c r="B320" s="4">
        <v>5426</v>
      </c>
      <c r="C320">
        <f t="shared" si="4"/>
        <v>0</v>
      </c>
    </row>
    <row r="321" spans="1:3">
      <c r="A321" s="2">
        <v>41903</v>
      </c>
      <c r="B321" s="4">
        <v>5426</v>
      </c>
      <c r="C321">
        <f t="shared" si="4"/>
        <v>0</v>
      </c>
    </row>
    <row r="322" spans="1:3">
      <c r="A322" s="2">
        <v>41904</v>
      </c>
      <c r="B322" s="4">
        <v>5360</v>
      </c>
      <c r="C322">
        <f t="shared" si="4"/>
        <v>-1.2163656468853668E-2</v>
      </c>
    </row>
    <row r="323" spans="1:3">
      <c r="A323" s="2">
        <v>41905</v>
      </c>
      <c r="B323" s="4">
        <v>5406</v>
      </c>
      <c r="C323">
        <f t="shared" si="4"/>
        <v>8.5820895522388061E-3</v>
      </c>
    </row>
    <row r="324" spans="1:3">
      <c r="A324" s="2">
        <v>41906</v>
      </c>
      <c r="B324" s="4">
        <v>5379</v>
      </c>
      <c r="C324">
        <f t="shared" si="4"/>
        <v>-4.9944506104328528E-3</v>
      </c>
    </row>
    <row r="325" spans="1:3">
      <c r="A325" s="2">
        <v>41907</v>
      </c>
      <c r="B325" s="4">
        <v>5371</v>
      </c>
      <c r="C325">
        <f t="shared" si="4"/>
        <v>-1.4872652909462725E-3</v>
      </c>
    </row>
    <row r="326" spans="1:3">
      <c r="A326" s="2">
        <v>41908</v>
      </c>
      <c r="B326" s="4">
        <v>5304</v>
      </c>
      <c r="C326">
        <f t="shared" ref="C326:C389" si="5">(B326-B325)/B325</f>
        <v>-1.2474399553155838E-2</v>
      </c>
    </row>
    <row r="327" spans="1:3">
      <c r="A327" s="2">
        <v>41909</v>
      </c>
      <c r="B327" s="4">
        <v>5304</v>
      </c>
      <c r="C327">
        <f t="shared" si="5"/>
        <v>0</v>
      </c>
    </row>
    <row r="328" spans="1:3">
      <c r="A328" s="2">
        <v>41910</v>
      </c>
      <c r="B328" s="4">
        <v>5304</v>
      </c>
      <c r="C328">
        <f t="shared" si="5"/>
        <v>0</v>
      </c>
    </row>
    <row r="329" spans="1:3">
      <c r="A329" s="2">
        <v>41912</v>
      </c>
      <c r="B329" s="4">
        <v>5283</v>
      </c>
      <c r="C329">
        <f t="shared" si="5"/>
        <v>-3.9592760180995473E-3</v>
      </c>
    </row>
    <row r="330" spans="1:3">
      <c r="A330" s="2">
        <v>41913</v>
      </c>
      <c r="B330" s="4">
        <v>5322</v>
      </c>
      <c r="C330">
        <f t="shared" si="5"/>
        <v>7.3821692220329355E-3</v>
      </c>
    </row>
    <row r="331" spans="1:3">
      <c r="A331" s="2">
        <v>41914</v>
      </c>
      <c r="B331" s="4">
        <v>5283</v>
      </c>
      <c r="C331">
        <f t="shared" si="5"/>
        <v>-7.328072153325817E-3</v>
      </c>
    </row>
    <row r="332" spans="1:3">
      <c r="A332" s="2">
        <v>41915</v>
      </c>
      <c r="B332" s="4">
        <v>5319</v>
      </c>
      <c r="C332">
        <f t="shared" si="5"/>
        <v>6.8143100511073255E-3</v>
      </c>
    </row>
    <row r="333" spans="1:3">
      <c r="A333" s="2">
        <v>41916</v>
      </c>
      <c r="B333" s="4">
        <v>5319</v>
      </c>
      <c r="C333">
        <f t="shared" si="5"/>
        <v>0</v>
      </c>
    </row>
    <row r="334" spans="1:3">
      <c r="A334" s="2">
        <v>41917</v>
      </c>
      <c r="B334" s="4">
        <v>5319</v>
      </c>
      <c r="C334">
        <f t="shared" si="5"/>
        <v>0</v>
      </c>
    </row>
    <row r="335" spans="1:3">
      <c r="A335" s="2">
        <v>41918</v>
      </c>
      <c r="B335" s="4">
        <v>5279</v>
      </c>
      <c r="C335">
        <f t="shared" si="5"/>
        <v>-7.5202105658958452E-3</v>
      </c>
    </row>
    <row r="336" spans="1:3">
      <c r="A336" s="2">
        <v>41919</v>
      </c>
      <c r="B336" s="4">
        <v>5258</v>
      </c>
      <c r="C336">
        <f t="shared" si="5"/>
        <v>-3.9780261413146431E-3</v>
      </c>
    </row>
    <row r="337" spans="1:3">
      <c r="A337" s="2">
        <v>41920</v>
      </c>
      <c r="B337" s="4">
        <v>5225</v>
      </c>
      <c r="C337">
        <f t="shared" si="5"/>
        <v>-6.2761506276150627E-3</v>
      </c>
    </row>
    <row r="338" spans="1:3">
      <c r="A338" s="2">
        <v>41921</v>
      </c>
      <c r="B338" s="4">
        <v>5279</v>
      </c>
      <c r="C338">
        <f t="shared" si="5"/>
        <v>1.0334928229665072E-2</v>
      </c>
    </row>
    <row r="339" spans="1:3">
      <c r="A339" s="2">
        <v>41922</v>
      </c>
      <c r="B339" s="4">
        <v>5158</v>
      </c>
      <c r="C339">
        <f t="shared" si="5"/>
        <v>-2.2921007766622467E-2</v>
      </c>
    </row>
    <row r="340" spans="1:3">
      <c r="A340" s="2">
        <v>41923</v>
      </c>
      <c r="B340" s="4">
        <v>5158</v>
      </c>
      <c r="C340">
        <f t="shared" si="5"/>
        <v>0</v>
      </c>
    </row>
    <row r="341" spans="1:3">
      <c r="A341" s="2">
        <v>41924</v>
      </c>
      <c r="B341" s="4">
        <v>5158</v>
      </c>
      <c r="C341">
        <f t="shared" si="5"/>
        <v>0</v>
      </c>
    </row>
    <row r="342" spans="1:3">
      <c r="A342" s="2">
        <v>41925</v>
      </c>
      <c r="B342" s="4">
        <v>5137</v>
      </c>
      <c r="C342">
        <f t="shared" si="5"/>
        <v>-4.0713454827452497E-3</v>
      </c>
    </row>
    <row r="343" spans="1:3">
      <c r="A343" s="2">
        <v>41926</v>
      </c>
      <c r="B343" s="4">
        <v>5179</v>
      </c>
      <c r="C343">
        <f t="shared" si="5"/>
        <v>8.1759781973914734E-3</v>
      </c>
    </row>
    <row r="344" spans="1:3">
      <c r="A344" s="2">
        <v>41927</v>
      </c>
      <c r="B344" s="4">
        <v>5221</v>
      </c>
      <c r="C344">
        <f t="shared" si="5"/>
        <v>8.1096736821780271E-3</v>
      </c>
    </row>
    <row r="345" spans="1:3">
      <c r="A345" s="2">
        <v>41928</v>
      </c>
      <c r="B345" s="4">
        <v>5232</v>
      </c>
      <c r="C345">
        <f t="shared" si="5"/>
        <v>2.1068760773798123E-3</v>
      </c>
    </row>
    <row r="346" spans="1:3">
      <c r="A346" s="2">
        <v>41929</v>
      </c>
      <c r="B346" s="4">
        <v>5237</v>
      </c>
      <c r="C346">
        <f t="shared" si="5"/>
        <v>9.5565749235474004E-4</v>
      </c>
    </row>
    <row r="347" spans="1:3">
      <c r="A347" s="2">
        <v>41931</v>
      </c>
      <c r="B347" s="4">
        <v>5237</v>
      </c>
      <c r="C347">
        <f t="shared" si="5"/>
        <v>0</v>
      </c>
    </row>
    <row r="348" spans="1:3">
      <c r="A348" s="2">
        <v>41932</v>
      </c>
      <c r="B348" s="4">
        <v>5306</v>
      </c>
      <c r="C348">
        <f t="shared" si="5"/>
        <v>1.3175482146266947E-2</v>
      </c>
    </row>
    <row r="349" spans="1:3">
      <c r="A349" s="2">
        <v>41933</v>
      </c>
      <c r="B349" s="4">
        <v>5311</v>
      </c>
      <c r="C349">
        <f t="shared" si="5"/>
        <v>9.4232943837165473E-4</v>
      </c>
    </row>
    <row r="350" spans="1:3">
      <c r="A350" s="2">
        <v>41934</v>
      </c>
      <c r="B350" s="4">
        <v>5377</v>
      </c>
      <c r="C350">
        <f t="shared" si="5"/>
        <v>1.2427038222556957E-2</v>
      </c>
    </row>
    <row r="351" spans="1:3">
      <c r="A351" s="2">
        <v>41935</v>
      </c>
      <c r="B351" s="4">
        <v>5372</v>
      </c>
      <c r="C351">
        <f t="shared" si="5"/>
        <v>-9.2988655384043152E-4</v>
      </c>
    </row>
    <row r="352" spans="1:3">
      <c r="A352" s="2">
        <v>41936</v>
      </c>
      <c r="B352" s="4">
        <v>5404</v>
      </c>
      <c r="C352">
        <f t="shared" si="5"/>
        <v>5.956813104988831E-3</v>
      </c>
    </row>
    <row r="353" spans="1:3">
      <c r="A353" s="2">
        <v>41940</v>
      </c>
      <c r="B353" s="4">
        <v>5448</v>
      </c>
      <c r="C353">
        <f t="shared" si="5"/>
        <v>8.142116950407105E-3</v>
      </c>
    </row>
    <row r="354" spans="1:3">
      <c r="A354" s="2">
        <v>41941</v>
      </c>
      <c r="B354" s="4">
        <v>5429</v>
      </c>
      <c r="C354">
        <f t="shared" si="5"/>
        <v>-3.4875183553597653E-3</v>
      </c>
    </row>
    <row r="355" spans="1:3">
      <c r="A355" s="2">
        <v>41942</v>
      </c>
      <c r="B355" s="4">
        <v>5458</v>
      </c>
      <c r="C355">
        <f t="shared" si="5"/>
        <v>5.3416835512985813E-3</v>
      </c>
    </row>
    <row r="356" spans="1:3">
      <c r="A356" s="2">
        <v>41943</v>
      </c>
      <c r="B356" s="4">
        <v>5518</v>
      </c>
      <c r="C356">
        <f t="shared" si="5"/>
        <v>1.0993037742762916E-2</v>
      </c>
    </row>
    <row r="357" spans="1:3">
      <c r="A357" s="2">
        <v>41944</v>
      </c>
      <c r="B357" s="4">
        <v>5518</v>
      </c>
      <c r="C357">
        <f t="shared" si="5"/>
        <v>0</v>
      </c>
    </row>
    <row r="358" spans="1:3">
      <c r="A358" s="2">
        <v>41946</v>
      </c>
      <c r="B358" s="4">
        <v>5493</v>
      </c>
      <c r="C358">
        <f t="shared" si="5"/>
        <v>-4.5306270387821673E-3</v>
      </c>
    </row>
    <row r="359" spans="1:3">
      <c r="A359" s="2">
        <v>41947</v>
      </c>
      <c r="B359" s="4">
        <v>5507</v>
      </c>
      <c r="C359">
        <f t="shared" si="5"/>
        <v>2.5486983433460767E-3</v>
      </c>
    </row>
    <row r="360" spans="1:3">
      <c r="A360" s="2">
        <v>41948</v>
      </c>
      <c r="B360" s="4">
        <v>5504</v>
      </c>
      <c r="C360">
        <f t="shared" si="5"/>
        <v>-5.4476121300163429E-4</v>
      </c>
    </row>
    <row r="361" spans="1:3">
      <c r="A361" s="2">
        <v>41949</v>
      </c>
      <c r="B361" s="4">
        <v>5495</v>
      </c>
      <c r="C361">
        <f t="shared" si="5"/>
        <v>-1.6351744186046512E-3</v>
      </c>
    </row>
    <row r="362" spans="1:3">
      <c r="A362" s="2">
        <v>41950</v>
      </c>
      <c r="B362" s="4">
        <v>5553</v>
      </c>
      <c r="C362">
        <f t="shared" si="5"/>
        <v>1.0555050045495906E-2</v>
      </c>
    </row>
    <row r="363" spans="1:3">
      <c r="A363" s="2">
        <v>41951</v>
      </c>
      <c r="B363" s="4">
        <v>5553</v>
      </c>
      <c r="C363">
        <f t="shared" si="5"/>
        <v>0</v>
      </c>
    </row>
    <row r="364" spans="1:3">
      <c r="A364" s="2">
        <v>41953</v>
      </c>
      <c r="B364" s="4">
        <v>5540</v>
      </c>
      <c r="C364">
        <f t="shared" si="5"/>
        <v>-2.3410768953718709E-3</v>
      </c>
    </row>
    <row r="365" spans="1:3">
      <c r="A365" s="2">
        <v>41954</v>
      </c>
      <c r="B365" s="4">
        <v>5531</v>
      </c>
      <c r="C365">
        <f t="shared" si="5"/>
        <v>-1.624548736462094E-3</v>
      </c>
    </row>
    <row r="366" spans="1:3">
      <c r="A366" s="2">
        <v>41955</v>
      </c>
      <c r="B366" s="4">
        <v>5488</v>
      </c>
      <c r="C366">
        <f t="shared" si="5"/>
        <v>-7.7743626830591214E-3</v>
      </c>
    </row>
    <row r="367" spans="1:3">
      <c r="A367" s="2">
        <v>41956</v>
      </c>
      <c r="B367" s="4">
        <v>5449</v>
      </c>
      <c r="C367">
        <f t="shared" si="5"/>
        <v>-7.1064139941690958E-3</v>
      </c>
    </row>
    <row r="368" spans="1:3">
      <c r="A368" s="2">
        <v>41957</v>
      </c>
      <c r="B368" s="4">
        <v>5469</v>
      </c>
      <c r="C368">
        <f t="shared" si="5"/>
        <v>3.6703982382088455E-3</v>
      </c>
    </row>
    <row r="369" spans="1:3">
      <c r="A369" s="2">
        <v>41958</v>
      </c>
      <c r="B369" s="4">
        <v>5469</v>
      </c>
      <c r="C369">
        <f t="shared" si="5"/>
        <v>0</v>
      </c>
    </row>
    <row r="370" spans="1:3">
      <c r="A370" s="2">
        <v>41960</v>
      </c>
      <c r="B370" s="4">
        <v>5426</v>
      </c>
      <c r="C370">
        <f t="shared" si="5"/>
        <v>-7.8624977143901993E-3</v>
      </c>
    </row>
    <row r="371" spans="1:3">
      <c r="A371" s="2">
        <v>41961</v>
      </c>
      <c r="B371" s="4">
        <v>5414</v>
      </c>
      <c r="C371">
        <f t="shared" si="5"/>
        <v>-2.2115739034279398E-3</v>
      </c>
    </row>
    <row r="372" spans="1:3">
      <c r="A372" s="2">
        <v>41962</v>
      </c>
      <c r="B372" s="4">
        <v>5375</v>
      </c>
      <c r="C372">
        <f t="shared" si="5"/>
        <v>-7.2035463612855561E-3</v>
      </c>
    </row>
    <row r="373" spans="1:3">
      <c r="A373" s="2">
        <v>41963</v>
      </c>
      <c r="B373" s="4">
        <v>5317</v>
      </c>
      <c r="C373">
        <f t="shared" si="5"/>
        <v>-1.0790697674418604E-2</v>
      </c>
    </row>
    <row r="374" spans="1:3">
      <c r="A374" s="2">
        <v>41964</v>
      </c>
      <c r="B374" s="4">
        <v>5308</v>
      </c>
      <c r="C374">
        <f t="shared" si="5"/>
        <v>-1.6926838442730863E-3</v>
      </c>
    </row>
    <row r="375" spans="1:3">
      <c r="A375" s="2">
        <v>41967</v>
      </c>
      <c r="B375" s="4">
        <v>5354</v>
      </c>
      <c r="C375">
        <f t="shared" si="5"/>
        <v>8.6661642803315744E-3</v>
      </c>
    </row>
    <row r="376" spans="1:3">
      <c r="A376" s="2">
        <v>41968</v>
      </c>
      <c r="B376" s="4">
        <v>5350</v>
      </c>
      <c r="C376">
        <f t="shared" si="5"/>
        <v>-7.4710496824803888E-4</v>
      </c>
    </row>
    <row r="377" spans="1:3">
      <c r="A377" s="2">
        <v>41969</v>
      </c>
      <c r="B377" s="4">
        <v>5407</v>
      </c>
      <c r="C377">
        <f t="shared" si="5"/>
        <v>1.0654205607476635E-2</v>
      </c>
    </row>
    <row r="378" spans="1:3">
      <c r="A378" s="2">
        <v>41970</v>
      </c>
      <c r="B378" s="4">
        <v>5414</v>
      </c>
      <c r="C378">
        <f t="shared" si="5"/>
        <v>1.2946180876641392E-3</v>
      </c>
    </row>
    <row r="379" spans="1:3">
      <c r="A379" s="2">
        <v>41971</v>
      </c>
      <c r="B379" s="4">
        <v>5338</v>
      </c>
      <c r="C379">
        <f t="shared" si="5"/>
        <v>-1.4037680088659032E-2</v>
      </c>
    </row>
    <row r="380" spans="1:3">
      <c r="A380" s="2">
        <v>41972</v>
      </c>
      <c r="B380" s="4">
        <v>5338</v>
      </c>
      <c r="C380">
        <f t="shared" si="5"/>
        <v>0</v>
      </c>
    </row>
    <row r="381" spans="1:3">
      <c r="A381" s="2">
        <v>41974</v>
      </c>
      <c r="B381" s="4">
        <v>5212</v>
      </c>
      <c r="C381">
        <f t="shared" si="5"/>
        <v>-2.3604346197077557E-2</v>
      </c>
    </row>
    <row r="382" spans="1:3">
      <c r="A382" s="2">
        <v>41975</v>
      </c>
      <c r="B382" s="4">
        <v>5290</v>
      </c>
      <c r="C382">
        <f t="shared" si="5"/>
        <v>1.4965464313123561E-2</v>
      </c>
    </row>
    <row r="383" spans="1:3">
      <c r="A383" s="2">
        <v>41976</v>
      </c>
      <c r="B383" s="4">
        <v>5336</v>
      </c>
      <c r="C383">
        <f t="shared" si="5"/>
        <v>8.6956521739130436E-3</v>
      </c>
    </row>
    <row r="384" spans="1:3">
      <c r="A384" s="2">
        <v>41977</v>
      </c>
      <c r="B384" s="4">
        <v>5372</v>
      </c>
      <c r="C384">
        <f t="shared" si="5"/>
        <v>6.746626686656672E-3</v>
      </c>
    </row>
    <row r="385" spans="1:3">
      <c r="A385" s="2">
        <v>41978</v>
      </c>
      <c r="B385" s="4">
        <v>5333</v>
      </c>
      <c r="C385">
        <f t="shared" si="5"/>
        <v>-7.2598659717051381E-3</v>
      </c>
    </row>
    <row r="386" spans="1:3">
      <c r="A386" s="2">
        <v>41979</v>
      </c>
      <c r="B386" s="4">
        <v>5333</v>
      </c>
      <c r="C386">
        <f t="shared" si="5"/>
        <v>0</v>
      </c>
    </row>
    <row r="387" spans="1:3">
      <c r="A387" s="2">
        <v>41982</v>
      </c>
      <c r="B387" s="4">
        <v>5284</v>
      </c>
      <c r="C387">
        <f t="shared" si="5"/>
        <v>-9.1880742546409152E-3</v>
      </c>
    </row>
    <row r="388" spans="1:3">
      <c r="A388" s="2">
        <v>41983</v>
      </c>
      <c r="B388" s="4">
        <v>5251</v>
      </c>
      <c r="C388">
        <f t="shared" si="5"/>
        <v>-6.2452687358062076E-3</v>
      </c>
    </row>
    <row r="389" spans="1:3">
      <c r="A389" s="2">
        <v>41984</v>
      </c>
      <c r="B389" s="4">
        <v>5232</v>
      </c>
      <c r="C389">
        <f t="shared" si="5"/>
        <v>-3.6183584079223004E-3</v>
      </c>
    </row>
    <row r="390" spans="1:3">
      <c r="A390" s="2">
        <v>41985</v>
      </c>
      <c r="B390" s="4">
        <v>5217</v>
      </c>
      <c r="C390">
        <f t="shared" ref="C390:C453" si="6">(B390-B389)/B389</f>
        <v>-2.8669724770642203E-3</v>
      </c>
    </row>
    <row r="391" spans="1:3">
      <c r="A391" s="2">
        <v>41986</v>
      </c>
      <c r="B391" s="4">
        <v>5217</v>
      </c>
      <c r="C391">
        <f t="shared" si="6"/>
        <v>0</v>
      </c>
    </row>
    <row r="392" spans="1:3">
      <c r="A392" s="2">
        <v>41988</v>
      </c>
      <c r="B392" s="4">
        <v>5177</v>
      </c>
      <c r="C392">
        <f t="shared" si="6"/>
        <v>-7.6672417097949017E-3</v>
      </c>
    </row>
    <row r="393" spans="1:3">
      <c r="A393" s="2">
        <v>41989</v>
      </c>
      <c r="B393" s="4">
        <v>5154</v>
      </c>
      <c r="C393">
        <f t="shared" si="6"/>
        <v>-4.4427274483291477E-3</v>
      </c>
    </row>
    <row r="394" spans="1:3">
      <c r="A394" s="2">
        <v>41990</v>
      </c>
      <c r="B394" s="4">
        <v>5165</v>
      </c>
      <c r="C394">
        <f t="shared" si="6"/>
        <v>2.1342646488164531E-3</v>
      </c>
    </row>
    <row r="395" spans="1:3">
      <c r="A395" s="2">
        <v>41991</v>
      </c>
      <c r="B395" s="4">
        <v>5163</v>
      </c>
      <c r="C395">
        <f t="shared" si="6"/>
        <v>-3.8722168441432723E-4</v>
      </c>
    </row>
    <row r="396" spans="1:3">
      <c r="A396" s="2">
        <v>41992</v>
      </c>
      <c r="B396" s="4">
        <v>5312</v>
      </c>
      <c r="C396">
        <f t="shared" si="6"/>
        <v>2.8859190393182257E-2</v>
      </c>
    </row>
    <row r="397" spans="1:3">
      <c r="A397" s="2">
        <v>41993</v>
      </c>
      <c r="B397" s="4">
        <v>5312</v>
      </c>
      <c r="C397">
        <f t="shared" si="6"/>
        <v>0</v>
      </c>
    </row>
    <row r="398" spans="1:3">
      <c r="A398" s="2">
        <v>41995</v>
      </c>
      <c r="B398" s="4">
        <v>5409</v>
      </c>
      <c r="C398">
        <f t="shared" si="6"/>
        <v>1.82605421686747E-2</v>
      </c>
    </row>
    <row r="399" spans="1:3">
      <c r="A399" s="2">
        <v>41996</v>
      </c>
      <c r="B399" s="4">
        <v>5339</v>
      </c>
      <c r="C399">
        <f t="shared" si="6"/>
        <v>-1.2941393973007949E-2</v>
      </c>
    </row>
    <row r="400" spans="1:3">
      <c r="A400" s="2">
        <v>41997</v>
      </c>
      <c r="B400" s="4">
        <v>5367</v>
      </c>
      <c r="C400">
        <f t="shared" si="6"/>
        <v>5.2444277954673156E-3</v>
      </c>
    </row>
    <row r="401" spans="1:3">
      <c r="A401" s="2">
        <v>41998</v>
      </c>
      <c r="B401" s="4">
        <v>5367</v>
      </c>
      <c r="C401">
        <f t="shared" si="6"/>
        <v>0</v>
      </c>
    </row>
    <row r="402" spans="1:3">
      <c r="A402" s="2">
        <v>41999</v>
      </c>
      <c r="B402" s="4">
        <v>5367</v>
      </c>
      <c r="C402">
        <f t="shared" si="6"/>
        <v>0</v>
      </c>
    </row>
    <row r="403" spans="1:3">
      <c r="A403" s="2">
        <v>42000</v>
      </c>
      <c r="B403" s="4">
        <v>5367</v>
      </c>
      <c r="C403">
        <f t="shared" si="6"/>
        <v>0</v>
      </c>
    </row>
    <row r="404" spans="1:3">
      <c r="A404" s="2">
        <v>42002</v>
      </c>
      <c r="B404" s="4">
        <v>5466</v>
      </c>
      <c r="C404">
        <f t="shared" si="6"/>
        <v>1.8446059250978201E-2</v>
      </c>
    </row>
    <row r="405" spans="1:3">
      <c r="A405" s="2">
        <v>42003</v>
      </c>
      <c r="B405" s="4">
        <v>5382</v>
      </c>
      <c r="C405">
        <f t="shared" si="6"/>
        <v>-1.5367727771679473E-2</v>
      </c>
    </row>
    <row r="406" spans="1:3">
      <c r="A406" s="2">
        <v>42004</v>
      </c>
      <c r="B406" s="4">
        <v>5383</v>
      </c>
      <c r="C406">
        <f t="shared" si="6"/>
        <v>1.8580453363062059E-4</v>
      </c>
    </row>
    <row r="407" spans="1:3">
      <c r="A407" s="2">
        <v>42005</v>
      </c>
      <c r="B407" s="4">
        <v>5383</v>
      </c>
      <c r="C407">
        <f t="shared" si="6"/>
        <v>0</v>
      </c>
    </row>
    <row r="408" spans="1:3">
      <c r="A408" s="2">
        <v>42006</v>
      </c>
      <c r="B408" s="4">
        <v>5403</v>
      </c>
      <c r="C408">
        <f t="shared" si="6"/>
        <v>3.7154003343860299E-3</v>
      </c>
    </row>
    <row r="409" spans="1:3">
      <c r="A409" s="2">
        <v>42007</v>
      </c>
      <c r="B409" s="4">
        <v>5403</v>
      </c>
      <c r="C409">
        <f t="shared" si="6"/>
        <v>0</v>
      </c>
    </row>
    <row r="410" spans="1:3">
      <c r="A410" s="2">
        <v>42009</v>
      </c>
      <c r="B410" s="4">
        <v>5407</v>
      </c>
      <c r="C410">
        <f t="shared" si="6"/>
        <v>7.4032944660373866E-4</v>
      </c>
    </row>
    <row r="411" spans="1:3">
      <c r="A411" s="2">
        <v>42010</v>
      </c>
      <c r="B411" s="4">
        <v>5312</v>
      </c>
      <c r="C411">
        <f t="shared" si="6"/>
        <v>-1.7569816904013318E-2</v>
      </c>
    </row>
    <row r="412" spans="1:3">
      <c r="A412" s="2">
        <v>42011</v>
      </c>
      <c r="B412" s="4">
        <v>5312</v>
      </c>
      <c r="C412">
        <f t="shared" si="6"/>
        <v>0</v>
      </c>
    </row>
    <row r="413" spans="1:3">
      <c r="A413" s="2">
        <v>42012</v>
      </c>
      <c r="B413" s="4">
        <v>5315</v>
      </c>
      <c r="C413">
        <f t="shared" si="6"/>
        <v>5.6475903614457829E-4</v>
      </c>
    </row>
    <row r="414" spans="1:3">
      <c r="A414" s="2">
        <v>42013</v>
      </c>
      <c r="B414" s="4">
        <v>5422</v>
      </c>
      <c r="C414">
        <f t="shared" si="6"/>
        <v>2.0131702728127941E-2</v>
      </c>
    </row>
    <row r="415" spans="1:3">
      <c r="A415" s="2">
        <v>42014</v>
      </c>
      <c r="B415" s="4">
        <v>5422</v>
      </c>
      <c r="C415">
        <f t="shared" si="6"/>
        <v>0</v>
      </c>
    </row>
    <row r="416" spans="1:3">
      <c r="A416" s="2">
        <v>42016</v>
      </c>
      <c r="B416" s="4">
        <v>5385</v>
      </c>
      <c r="C416">
        <f t="shared" si="6"/>
        <v>-6.8240501659904097E-3</v>
      </c>
    </row>
    <row r="417" spans="1:3">
      <c r="A417" s="2">
        <v>42017</v>
      </c>
      <c r="B417" s="4">
        <v>5353</v>
      </c>
      <c r="C417">
        <f t="shared" si="6"/>
        <v>-5.9424326833797583E-3</v>
      </c>
    </row>
    <row r="418" spans="1:3">
      <c r="A418" s="2">
        <v>42018</v>
      </c>
      <c r="B418" s="4">
        <v>5303</v>
      </c>
      <c r="C418">
        <f t="shared" si="6"/>
        <v>-9.3405566971791511E-3</v>
      </c>
    </row>
    <row r="419" spans="1:3">
      <c r="A419" s="2">
        <v>42019</v>
      </c>
      <c r="B419" s="4">
        <v>5280</v>
      </c>
      <c r="C419">
        <f t="shared" si="6"/>
        <v>-4.3371676409579485E-3</v>
      </c>
    </row>
    <row r="420" spans="1:3">
      <c r="A420" s="2">
        <v>42020</v>
      </c>
      <c r="B420" s="4">
        <v>5231</v>
      </c>
      <c r="C420">
        <f t="shared" si="6"/>
        <v>-9.2803030303030311E-3</v>
      </c>
    </row>
    <row r="421" spans="1:3">
      <c r="A421" s="2">
        <v>42021</v>
      </c>
      <c r="B421" s="4">
        <v>5231</v>
      </c>
      <c r="C421">
        <f t="shared" si="6"/>
        <v>0</v>
      </c>
    </row>
    <row r="422" spans="1:3">
      <c r="A422" s="2">
        <v>42023</v>
      </c>
      <c r="B422" s="4">
        <v>5265</v>
      </c>
      <c r="C422">
        <f t="shared" si="6"/>
        <v>6.4997132479449439E-3</v>
      </c>
    </row>
    <row r="423" spans="1:3">
      <c r="A423" s="2">
        <v>42024</v>
      </c>
      <c r="B423" s="4">
        <v>5258</v>
      </c>
      <c r="C423">
        <f t="shared" si="6"/>
        <v>-1.3295346628679962E-3</v>
      </c>
    </row>
    <row r="424" spans="1:3">
      <c r="A424" s="2">
        <v>42025</v>
      </c>
      <c r="B424" s="4">
        <v>5343</v>
      </c>
      <c r="C424">
        <f t="shared" si="6"/>
        <v>1.6165842525675163E-2</v>
      </c>
    </row>
    <row r="425" spans="1:3">
      <c r="A425" s="2">
        <v>42026</v>
      </c>
      <c r="B425" s="4">
        <v>5363</v>
      </c>
      <c r="C425">
        <f t="shared" si="6"/>
        <v>3.7432154220475387E-3</v>
      </c>
    </row>
    <row r="426" spans="1:3">
      <c r="A426" s="2">
        <v>42027</v>
      </c>
      <c r="B426" s="4">
        <v>5446</v>
      </c>
      <c r="C426">
        <f t="shared" si="6"/>
        <v>1.5476412455715086E-2</v>
      </c>
    </row>
    <row r="427" spans="1:3">
      <c r="A427" s="2">
        <v>42028</v>
      </c>
      <c r="B427" s="4">
        <v>5446</v>
      </c>
      <c r="C427">
        <f t="shared" si="6"/>
        <v>0</v>
      </c>
    </row>
    <row r="428" spans="1:3">
      <c r="A428" s="2">
        <v>42030</v>
      </c>
      <c r="B428" s="4">
        <v>5446</v>
      </c>
      <c r="C428">
        <f t="shared" si="6"/>
        <v>0</v>
      </c>
    </row>
    <row r="429" spans="1:3">
      <c r="A429" s="2">
        <v>42031</v>
      </c>
      <c r="B429" s="4">
        <v>5491</v>
      </c>
      <c r="C429">
        <f t="shared" si="6"/>
        <v>8.2629452809401399E-3</v>
      </c>
    </row>
    <row r="430" spans="1:3">
      <c r="A430" s="2">
        <v>42032</v>
      </c>
      <c r="B430" s="4">
        <v>5512</v>
      </c>
      <c r="C430">
        <f t="shared" si="6"/>
        <v>3.8244399927153524E-3</v>
      </c>
    </row>
    <row r="431" spans="1:3">
      <c r="A431" s="2">
        <v>42033</v>
      </c>
      <c r="B431" s="4">
        <v>5506</v>
      </c>
      <c r="C431">
        <f t="shared" si="6"/>
        <v>-1.0885341074020319E-3</v>
      </c>
    </row>
    <row r="432" spans="1:3">
      <c r="A432" s="2">
        <v>42034</v>
      </c>
      <c r="B432" s="4">
        <v>5542</v>
      </c>
      <c r="C432">
        <f t="shared" si="6"/>
        <v>6.5383218307301129E-3</v>
      </c>
    </row>
    <row r="433" spans="1:3">
      <c r="A433" s="2">
        <v>42035</v>
      </c>
      <c r="B433" s="4">
        <v>5542</v>
      </c>
      <c r="C433">
        <f t="shared" si="6"/>
        <v>0</v>
      </c>
    </row>
    <row r="434" spans="1:3">
      <c r="A434" s="2">
        <v>42037</v>
      </c>
      <c r="B434" s="4">
        <v>5571</v>
      </c>
      <c r="C434">
        <f t="shared" si="6"/>
        <v>5.2327679538072894E-3</v>
      </c>
    </row>
    <row r="435" spans="1:3">
      <c r="A435" s="2">
        <v>42038</v>
      </c>
      <c r="B435" s="4">
        <v>5643</v>
      </c>
      <c r="C435">
        <f t="shared" si="6"/>
        <v>1.2924071082390954E-2</v>
      </c>
    </row>
    <row r="436" spans="1:3">
      <c r="A436" s="2">
        <v>42039</v>
      </c>
      <c r="B436" s="4">
        <v>5726</v>
      </c>
      <c r="C436">
        <f t="shared" si="6"/>
        <v>1.4708488392698919E-2</v>
      </c>
    </row>
    <row r="437" spans="1:3">
      <c r="A437" s="2">
        <v>42040</v>
      </c>
      <c r="B437" s="4">
        <v>5755</v>
      </c>
      <c r="C437">
        <f t="shared" si="6"/>
        <v>5.0646175340551868E-3</v>
      </c>
    </row>
    <row r="438" spans="1:3">
      <c r="A438" s="2">
        <v>42041</v>
      </c>
      <c r="B438" s="4">
        <v>5752</v>
      </c>
      <c r="C438">
        <f t="shared" si="6"/>
        <v>-5.2128583840139011E-4</v>
      </c>
    </row>
    <row r="439" spans="1:3">
      <c r="A439" s="2">
        <v>42042</v>
      </c>
      <c r="B439" s="4">
        <v>5752</v>
      </c>
      <c r="C439">
        <f t="shared" si="6"/>
        <v>0</v>
      </c>
    </row>
    <row r="440" spans="1:3">
      <c r="A440" s="2">
        <v>42044</v>
      </c>
      <c r="B440" s="4">
        <v>5760</v>
      </c>
      <c r="C440">
        <f t="shared" si="6"/>
        <v>1.3908205841446453E-3</v>
      </c>
    </row>
    <row r="441" spans="1:3">
      <c r="A441" s="2">
        <v>42045</v>
      </c>
      <c r="B441" s="4">
        <v>5753</v>
      </c>
      <c r="C441">
        <f t="shared" si="6"/>
        <v>-1.2152777777777778E-3</v>
      </c>
    </row>
    <row r="442" spans="1:3">
      <c r="A442" s="2">
        <v>42046</v>
      </c>
      <c r="B442" s="4">
        <v>5724</v>
      </c>
      <c r="C442">
        <f t="shared" si="6"/>
        <v>-5.0408482530853466E-3</v>
      </c>
    </row>
    <row r="443" spans="1:3">
      <c r="A443" s="2">
        <v>42047</v>
      </c>
      <c r="B443" s="4">
        <v>5717</v>
      </c>
      <c r="C443">
        <f t="shared" si="6"/>
        <v>-1.222921034241789E-3</v>
      </c>
    </row>
    <row r="444" spans="1:3">
      <c r="A444" s="2">
        <v>42048</v>
      </c>
      <c r="B444" s="4">
        <v>5822</v>
      </c>
      <c r="C444">
        <f t="shared" si="6"/>
        <v>1.8366276018891028E-2</v>
      </c>
    </row>
    <row r="445" spans="1:3">
      <c r="A445" s="2">
        <v>42049</v>
      </c>
      <c r="B445" s="4">
        <v>5822</v>
      </c>
      <c r="C445">
        <f t="shared" si="6"/>
        <v>0</v>
      </c>
    </row>
    <row r="446" spans="1:3">
      <c r="A446" s="2">
        <v>42051</v>
      </c>
      <c r="B446" s="4">
        <v>5822</v>
      </c>
      <c r="C446">
        <f t="shared" si="6"/>
        <v>0</v>
      </c>
    </row>
    <row r="447" spans="1:3">
      <c r="A447" s="2">
        <v>42052</v>
      </c>
      <c r="B447" s="4">
        <v>5822</v>
      </c>
      <c r="C447">
        <f t="shared" si="6"/>
        <v>0</v>
      </c>
    </row>
    <row r="448" spans="1:3">
      <c r="A448" s="2">
        <v>42053</v>
      </c>
      <c r="B448" s="4">
        <v>5875</v>
      </c>
      <c r="C448">
        <f t="shared" si="6"/>
        <v>9.1034008931638617E-3</v>
      </c>
    </row>
    <row r="449" spans="1:3">
      <c r="A449" s="2">
        <v>42054</v>
      </c>
      <c r="B449" s="4">
        <v>5868</v>
      </c>
      <c r="C449">
        <f t="shared" si="6"/>
        <v>-1.1914893617021277E-3</v>
      </c>
    </row>
    <row r="450" spans="1:3">
      <c r="A450" s="2">
        <v>42055</v>
      </c>
      <c r="B450" s="4">
        <v>5845</v>
      </c>
      <c r="C450">
        <f t="shared" si="6"/>
        <v>-3.9195637355146562E-3</v>
      </c>
    </row>
    <row r="451" spans="1:3">
      <c r="A451" s="2">
        <v>42056</v>
      </c>
      <c r="B451" s="4">
        <v>5845</v>
      </c>
      <c r="C451">
        <f t="shared" si="6"/>
        <v>0</v>
      </c>
    </row>
    <row r="452" spans="1:3">
      <c r="A452" s="2">
        <v>42058</v>
      </c>
      <c r="B452" s="4">
        <v>5862</v>
      </c>
      <c r="C452">
        <f t="shared" si="6"/>
        <v>2.9084687767322497E-3</v>
      </c>
    </row>
    <row r="453" spans="1:3">
      <c r="A453" s="2">
        <v>42059</v>
      </c>
      <c r="B453" s="4">
        <v>5885</v>
      </c>
      <c r="C453">
        <f t="shared" si="6"/>
        <v>3.9235755714773111E-3</v>
      </c>
    </row>
    <row r="454" spans="1:3">
      <c r="A454" s="2">
        <v>42060</v>
      </c>
      <c r="B454" s="4">
        <v>5922</v>
      </c>
      <c r="C454">
        <f t="shared" ref="C454:C510" si="7">(B454-B453)/B453</f>
        <v>6.2871707731520813E-3</v>
      </c>
    </row>
    <row r="455" spans="1:3">
      <c r="A455" s="2">
        <v>42061</v>
      </c>
      <c r="B455" s="4">
        <v>5878</v>
      </c>
      <c r="C455">
        <f t="shared" si="7"/>
        <v>-7.4299223235393449E-3</v>
      </c>
    </row>
    <row r="456" spans="1:3">
      <c r="A456" s="2">
        <v>42062</v>
      </c>
      <c r="B456" s="4">
        <v>5914</v>
      </c>
      <c r="C456">
        <f t="shared" si="7"/>
        <v>6.1245321537938078E-3</v>
      </c>
    </row>
    <row r="457" spans="1:3">
      <c r="A457" s="2">
        <v>42063</v>
      </c>
      <c r="B457" s="4">
        <v>5914</v>
      </c>
      <c r="C457">
        <f t="shared" si="7"/>
        <v>0</v>
      </c>
    </row>
    <row r="458" spans="1:3">
      <c r="A458" s="2">
        <v>42065</v>
      </c>
      <c r="B458" s="4">
        <v>5940</v>
      </c>
      <c r="C458">
        <f t="shared" si="7"/>
        <v>4.39634764964491E-3</v>
      </c>
    </row>
    <row r="459" spans="1:3">
      <c r="A459" s="2">
        <v>42066</v>
      </c>
      <c r="B459" s="4">
        <v>5923</v>
      </c>
      <c r="C459">
        <f t="shared" si="7"/>
        <v>-2.861952861952862E-3</v>
      </c>
    </row>
    <row r="460" spans="1:3">
      <c r="A460" s="2">
        <v>42067</v>
      </c>
      <c r="B460" s="4">
        <v>5883</v>
      </c>
      <c r="C460">
        <f t="shared" si="7"/>
        <v>-6.7533344588890766E-3</v>
      </c>
    </row>
    <row r="461" spans="1:3">
      <c r="A461" s="2">
        <v>42068</v>
      </c>
      <c r="B461" s="4">
        <v>5890</v>
      </c>
      <c r="C461">
        <f t="shared" si="7"/>
        <v>1.1898691143974163E-3</v>
      </c>
    </row>
    <row r="462" spans="1:3">
      <c r="A462" s="2">
        <v>42069</v>
      </c>
      <c r="B462" s="4">
        <v>5890</v>
      </c>
      <c r="C462">
        <f t="shared" si="7"/>
        <v>0</v>
      </c>
    </row>
    <row r="463" spans="1:3">
      <c r="A463" s="2">
        <v>42070</v>
      </c>
      <c r="B463" s="4">
        <v>5890</v>
      </c>
      <c r="C463">
        <f t="shared" si="7"/>
        <v>0</v>
      </c>
    </row>
    <row r="464" spans="1:3">
      <c r="A464" s="2">
        <v>42072</v>
      </c>
      <c r="B464" s="4">
        <v>5815</v>
      </c>
      <c r="C464">
        <f t="shared" si="7"/>
        <v>-1.2733446519524618E-2</v>
      </c>
    </row>
    <row r="465" spans="1:3">
      <c r="A465" s="2">
        <v>42073</v>
      </c>
      <c r="B465" s="4">
        <v>5810</v>
      </c>
      <c r="C465">
        <f t="shared" si="7"/>
        <v>-8.598452278589854E-4</v>
      </c>
    </row>
    <row r="466" spans="1:3">
      <c r="A466" s="2">
        <v>42074</v>
      </c>
      <c r="B466" s="4">
        <v>5786</v>
      </c>
      <c r="C466">
        <f t="shared" si="7"/>
        <v>-4.1308089500860581E-3</v>
      </c>
    </row>
    <row r="467" spans="1:3">
      <c r="A467" s="2">
        <v>42075</v>
      </c>
      <c r="B467" s="4">
        <v>5846</v>
      </c>
      <c r="C467">
        <f t="shared" si="7"/>
        <v>1.0369858278603527E-2</v>
      </c>
    </row>
    <row r="468" spans="1:3">
      <c r="A468" s="2">
        <v>42076</v>
      </c>
      <c r="B468" s="4">
        <v>5812</v>
      </c>
      <c r="C468">
        <f t="shared" si="7"/>
        <v>-5.8159425248032843E-3</v>
      </c>
    </row>
    <row r="469" spans="1:3">
      <c r="A469" s="2">
        <v>42077</v>
      </c>
      <c r="B469" s="4">
        <v>5812</v>
      </c>
      <c r="C469">
        <f t="shared" si="7"/>
        <v>0</v>
      </c>
    </row>
    <row r="470" spans="1:3">
      <c r="A470" s="2">
        <v>42079</v>
      </c>
      <c r="B470" s="4">
        <v>5796</v>
      </c>
      <c r="C470">
        <f t="shared" si="7"/>
        <v>-2.7529249827942187E-3</v>
      </c>
    </row>
    <row r="471" spans="1:3">
      <c r="A471" s="2">
        <v>42080</v>
      </c>
      <c r="B471" s="4">
        <v>5836</v>
      </c>
      <c r="C471">
        <f t="shared" si="7"/>
        <v>6.901311249137336E-3</v>
      </c>
    </row>
    <row r="472" spans="1:3">
      <c r="A472" s="2">
        <v>42081</v>
      </c>
      <c r="B472" s="4">
        <v>5853</v>
      </c>
      <c r="C472">
        <f t="shared" si="7"/>
        <v>2.9129540781357094E-3</v>
      </c>
    </row>
    <row r="473" spans="1:3">
      <c r="A473" s="2">
        <v>42082</v>
      </c>
      <c r="B473" s="4">
        <v>5959</v>
      </c>
      <c r="C473">
        <f t="shared" si="7"/>
        <v>1.8110370750042713E-2</v>
      </c>
    </row>
    <row r="474" spans="1:3">
      <c r="A474" s="2">
        <v>42083</v>
      </c>
      <c r="B474" s="4">
        <v>5970</v>
      </c>
      <c r="C474">
        <f t="shared" si="7"/>
        <v>1.8459473065950663E-3</v>
      </c>
    </row>
    <row r="475" spans="1:3">
      <c r="A475" s="2">
        <v>42084</v>
      </c>
      <c r="B475" s="4">
        <v>5970</v>
      </c>
      <c r="C475">
        <f t="shared" si="7"/>
        <v>0</v>
      </c>
    </row>
    <row r="476" spans="1:3">
      <c r="A476" s="2">
        <v>42086</v>
      </c>
      <c r="B476" s="4">
        <v>5957</v>
      </c>
      <c r="C476">
        <f t="shared" si="7"/>
        <v>-2.1775544388609714E-3</v>
      </c>
    </row>
    <row r="477" spans="1:3">
      <c r="A477" s="2">
        <v>42087</v>
      </c>
      <c r="B477" s="4">
        <v>5978</v>
      </c>
      <c r="C477">
        <f t="shared" si="7"/>
        <v>3.5252643948296123E-3</v>
      </c>
    </row>
    <row r="478" spans="1:3">
      <c r="A478" s="2">
        <v>42088</v>
      </c>
      <c r="B478" s="4">
        <v>5970</v>
      </c>
      <c r="C478">
        <f t="shared" si="7"/>
        <v>-1.3382402141184342E-3</v>
      </c>
    </row>
    <row r="479" spans="1:3">
      <c r="A479" s="2">
        <v>42089</v>
      </c>
      <c r="B479" s="4">
        <v>5885</v>
      </c>
      <c r="C479">
        <f t="shared" si="7"/>
        <v>-1.423785594639866E-2</v>
      </c>
    </row>
    <row r="480" spans="1:3">
      <c r="A480" s="2">
        <v>42090</v>
      </c>
      <c r="B480" s="4">
        <v>5917</v>
      </c>
      <c r="C480">
        <f t="shared" si="7"/>
        <v>5.4375531011045027E-3</v>
      </c>
    </row>
    <row r="481" spans="1:3">
      <c r="A481" s="2">
        <v>42091</v>
      </c>
      <c r="B481" s="4">
        <v>5917</v>
      </c>
      <c r="C481">
        <f t="shared" si="7"/>
        <v>0</v>
      </c>
    </row>
    <row r="482" spans="1:3">
      <c r="A482" s="2">
        <v>42093</v>
      </c>
      <c r="B482" s="4">
        <v>5851</v>
      </c>
      <c r="C482">
        <f t="shared" si="7"/>
        <v>-1.1154301166131485E-2</v>
      </c>
    </row>
    <row r="483" spans="1:3">
      <c r="A483" s="2">
        <v>42094</v>
      </c>
      <c r="B483" s="4">
        <v>5886</v>
      </c>
      <c r="C483">
        <f t="shared" si="7"/>
        <v>5.9818834387284229E-3</v>
      </c>
    </row>
    <row r="484" spans="1:3">
      <c r="A484" s="2">
        <v>42095</v>
      </c>
      <c r="B484" s="4">
        <v>5848</v>
      </c>
      <c r="C484">
        <f t="shared" si="7"/>
        <v>-6.4559972816853554E-3</v>
      </c>
    </row>
    <row r="485" spans="1:3">
      <c r="A485" s="2">
        <v>42096</v>
      </c>
      <c r="B485" s="4">
        <v>5886</v>
      </c>
      <c r="C485">
        <f t="shared" si="7"/>
        <v>6.4979480164158686E-3</v>
      </c>
    </row>
    <row r="486" spans="1:3">
      <c r="A486" s="2">
        <v>42097</v>
      </c>
      <c r="B486" s="4">
        <v>5886</v>
      </c>
      <c r="C486">
        <f t="shared" si="7"/>
        <v>0</v>
      </c>
    </row>
    <row r="487" spans="1:3">
      <c r="A487" s="2">
        <v>42098</v>
      </c>
      <c r="B487" s="4">
        <v>5886</v>
      </c>
      <c r="C487">
        <f t="shared" si="7"/>
        <v>0</v>
      </c>
    </row>
    <row r="488" spans="1:3">
      <c r="A488" s="2">
        <v>42100</v>
      </c>
      <c r="B488" s="4">
        <v>5886</v>
      </c>
      <c r="C488">
        <f t="shared" si="7"/>
        <v>0</v>
      </c>
    </row>
    <row r="489" spans="1:3">
      <c r="A489" s="2">
        <v>42101</v>
      </c>
      <c r="B489" s="4">
        <v>5926</v>
      </c>
      <c r="C489">
        <f t="shared" si="7"/>
        <v>6.7957866123003734E-3</v>
      </c>
    </row>
    <row r="490" spans="1:3">
      <c r="A490" s="2">
        <v>42102</v>
      </c>
      <c r="B490" s="4">
        <v>5959</v>
      </c>
      <c r="C490">
        <f t="shared" si="7"/>
        <v>5.5686803914951066E-3</v>
      </c>
    </row>
    <row r="491" spans="1:3">
      <c r="A491" s="2">
        <v>42103</v>
      </c>
      <c r="B491" s="4">
        <v>5935</v>
      </c>
      <c r="C491">
        <f t="shared" si="7"/>
        <v>-4.0275213962074176E-3</v>
      </c>
    </row>
    <row r="492" spans="1:3">
      <c r="A492" s="2">
        <v>42104</v>
      </c>
      <c r="B492" s="4">
        <v>5953</v>
      </c>
      <c r="C492">
        <f t="shared" si="7"/>
        <v>3.0328559393428814E-3</v>
      </c>
    </row>
    <row r="493" spans="1:3">
      <c r="A493" s="2">
        <v>42105</v>
      </c>
      <c r="B493" s="4">
        <v>5953</v>
      </c>
      <c r="C493">
        <f t="shared" si="7"/>
        <v>0</v>
      </c>
    </row>
    <row r="494" spans="1:3">
      <c r="A494" s="2">
        <v>42107</v>
      </c>
      <c r="B494" s="4">
        <v>5950</v>
      </c>
      <c r="C494">
        <f t="shared" si="7"/>
        <v>-5.0394758945069716E-4</v>
      </c>
    </row>
    <row r="495" spans="1:3">
      <c r="A495" s="2">
        <v>42108</v>
      </c>
      <c r="B495" s="4">
        <v>5938</v>
      </c>
      <c r="C495">
        <f t="shared" si="7"/>
        <v>-2.0168067226890756E-3</v>
      </c>
    </row>
    <row r="496" spans="1:3">
      <c r="A496" s="2">
        <v>42109</v>
      </c>
      <c r="B496" s="4">
        <v>5899</v>
      </c>
      <c r="C496">
        <f t="shared" si="7"/>
        <v>-6.567867969013136E-3</v>
      </c>
    </row>
    <row r="497" spans="1:3">
      <c r="A497" s="2">
        <v>42110</v>
      </c>
      <c r="B497" s="4">
        <v>5944</v>
      </c>
      <c r="C497">
        <f t="shared" si="7"/>
        <v>7.6284115951856246E-3</v>
      </c>
    </row>
    <row r="498" spans="1:3">
      <c r="A498" s="2">
        <v>42111</v>
      </c>
      <c r="B498" s="4">
        <v>5865</v>
      </c>
      <c r="C498">
        <f t="shared" si="7"/>
        <v>-1.3290713324360701E-2</v>
      </c>
    </row>
    <row r="499" spans="1:3">
      <c r="A499" s="2">
        <v>42112</v>
      </c>
      <c r="B499" s="4">
        <v>5865</v>
      </c>
      <c r="C499">
        <f t="shared" si="7"/>
        <v>0</v>
      </c>
    </row>
    <row r="500" spans="1:3">
      <c r="A500" s="2">
        <v>42114</v>
      </c>
      <c r="B500" s="4">
        <v>5827</v>
      </c>
      <c r="C500">
        <f t="shared" si="7"/>
        <v>-6.4791133844842282E-3</v>
      </c>
    </row>
    <row r="501" spans="1:3">
      <c r="A501" s="2">
        <v>42115</v>
      </c>
      <c r="B501" s="4">
        <v>5877</v>
      </c>
      <c r="C501">
        <f t="shared" si="7"/>
        <v>8.58074480864939E-3</v>
      </c>
    </row>
    <row r="502" spans="1:3">
      <c r="A502" s="2">
        <v>42116</v>
      </c>
      <c r="B502" s="4">
        <v>5824</v>
      </c>
      <c r="C502">
        <f t="shared" si="7"/>
        <v>-9.0182065679768591E-3</v>
      </c>
    </row>
    <row r="503" spans="1:3">
      <c r="A503" s="2">
        <v>42117</v>
      </c>
      <c r="B503" s="4">
        <v>5831</v>
      </c>
      <c r="C503">
        <f t="shared" si="7"/>
        <v>1.201923076923077E-3</v>
      </c>
    </row>
    <row r="504" spans="1:3">
      <c r="A504" s="2">
        <v>42118</v>
      </c>
      <c r="B504" s="4">
        <v>5938</v>
      </c>
      <c r="C504">
        <f t="shared" si="7"/>
        <v>1.8350197221745843E-2</v>
      </c>
    </row>
    <row r="505" spans="1:3">
      <c r="A505" s="2">
        <v>42119</v>
      </c>
      <c r="B505" s="4">
        <v>5938</v>
      </c>
      <c r="C505">
        <f t="shared" si="7"/>
        <v>0</v>
      </c>
    </row>
    <row r="506" spans="1:3">
      <c r="A506" s="2">
        <v>42121</v>
      </c>
      <c r="B506" s="4">
        <v>5972</v>
      </c>
      <c r="C506">
        <f t="shared" si="7"/>
        <v>5.7258336140114515E-3</v>
      </c>
    </row>
    <row r="507" spans="1:3">
      <c r="A507" s="2">
        <v>42122</v>
      </c>
      <c r="B507" s="4">
        <v>5926</v>
      </c>
      <c r="C507">
        <f t="shared" si="7"/>
        <v>-7.7026121902210318E-3</v>
      </c>
    </row>
    <row r="508" spans="1:3">
      <c r="A508" s="2">
        <v>42123</v>
      </c>
      <c r="B508" s="4">
        <v>5827</v>
      </c>
      <c r="C508">
        <f t="shared" si="7"/>
        <v>-1.670604117448532E-2</v>
      </c>
    </row>
    <row r="509" spans="1:3">
      <c r="A509" s="2">
        <v>42124</v>
      </c>
      <c r="B509" s="4">
        <v>5757</v>
      </c>
      <c r="C509">
        <f t="shared" si="7"/>
        <v>-1.2013042732109147E-2</v>
      </c>
    </row>
    <row r="510" spans="1:3">
      <c r="A510" s="2">
        <v>42125</v>
      </c>
      <c r="B510" s="4">
        <v>5799</v>
      </c>
      <c r="C510">
        <f t="shared" si="7"/>
        <v>7.2954663887441372E-3</v>
      </c>
    </row>
  </sheetData>
  <sortState ref="A4:B510">
    <sortCondition ref="A4:A510"/>
  </sortState>
  <hyperlinks>
    <hyperlink ref="B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2"/>
  <sheetViews>
    <sheetView tabSelected="1" workbookViewId="0">
      <selection activeCell="N3" sqref="N3"/>
    </sheetView>
  </sheetViews>
  <sheetFormatPr baseColWidth="10" defaultRowHeight="15" x14ac:dyDescent="0"/>
  <cols>
    <col min="1" max="1" width="10.5" bestFit="1" customWidth="1"/>
    <col min="2" max="2" width="18" bestFit="1" customWidth="1"/>
    <col min="3" max="3" width="17.5" bestFit="1" customWidth="1"/>
    <col min="4" max="4" width="18" bestFit="1" customWidth="1"/>
    <col min="5" max="5" width="17.5" bestFit="1" customWidth="1"/>
    <col min="6" max="11" width="12.1640625" bestFit="1" customWidth="1"/>
    <col min="12" max="13" width="12.83203125" bestFit="1" customWidth="1"/>
    <col min="14" max="15" width="12.1640625" bestFit="1" customWidth="1"/>
    <col min="16" max="16" width="12.1640625" customWidth="1"/>
    <col min="17" max="17" width="15.33203125" bestFit="1" customWidth="1"/>
    <col min="18" max="19" width="12.1640625" bestFit="1" customWidth="1"/>
  </cols>
  <sheetData>
    <row r="1" spans="1:18">
      <c r="A1" s="25"/>
      <c r="B1" s="26"/>
      <c r="C1" s="26"/>
      <c r="D1" s="70" t="s">
        <v>14</v>
      </c>
      <c r="E1" s="71"/>
      <c r="F1" s="64" t="s">
        <v>13</v>
      </c>
      <c r="G1" s="65"/>
      <c r="H1" s="66"/>
      <c r="I1" s="67" t="s">
        <v>18</v>
      </c>
      <c r="J1" s="68"/>
      <c r="K1" s="69"/>
      <c r="L1" s="27"/>
      <c r="M1" s="28"/>
      <c r="N1" s="29"/>
    </row>
    <row r="2" spans="1:18">
      <c r="A2" s="30" t="s">
        <v>1</v>
      </c>
      <c r="B2" s="31" t="s">
        <v>15</v>
      </c>
      <c r="C2" s="31" t="s">
        <v>10</v>
      </c>
      <c r="D2" s="38" t="s">
        <v>15</v>
      </c>
      <c r="E2" s="39" t="s">
        <v>10</v>
      </c>
      <c r="F2" s="45" t="s">
        <v>16</v>
      </c>
      <c r="G2" s="46"/>
      <c r="H2" s="47" t="s">
        <v>17</v>
      </c>
      <c r="I2" s="48" t="s">
        <v>16</v>
      </c>
      <c r="J2" s="49"/>
      <c r="K2" s="50" t="s">
        <v>17</v>
      </c>
      <c r="L2" s="51"/>
      <c r="M2" s="37" t="s">
        <v>12</v>
      </c>
      <c r="N2" s="53" t="s">
        <v>11</v>
      </c>
    </row>
    <row r="3" spans="1:18">
      <c r="A3" s="33">
        <v>41556</v>
      </c>
      <c r="B3" s="34">
        <f t="shared" ref="B3:B66" si="0">IF(ISNA(VLOOKUP(A3,aud_bitcoin_with_returns, 7, FALSE)),0,VLOOKUP(A3,aud_bitcoin_with_returns, 7, FALSE))</f>
        <v>0</v>
      </c>
      <c r="C3" s="34">
        <f t="shared" ref="C3:C66" si="1">IF(ISNA(VLOOKUP(A3,asx_spi200_with_returns, 3, FALSE)),0,VLOOKUP(A3,asx_spi200_with_returns, 3, FALSE))</f>
        <v>0</v>
      </c>
      <c r="D3" s="41">
        <f>IF(OR(B3=0, C3=0),0,B3)</f>
        <v>0</v>
      </c>
      <c r="E3" s="43">
        <f t="shared" ref="E3:E66" si="2">IF(OR(B3=0, C3=0),0,C3)</f>
        <v>0</v>
      </c>
      <c r="F3" s="20">
        <f>SUM(D3:D572)/COUNT(D3:D572)</f>
        <v>9.4946646142312285E-5</v>
      </c>
      <c r="G3" s="21">
        <f t="shared" ref="G3:G66" si="3">(D3-$F$3)^2</f>
        <v>9.0148656136734644E-9</v>
      </c>
      <c r="H3" s="21">
        <f>SQRT(SUM(G3:G572)/(COUNT(G3:G572) - 1))</f>
        <v>4.607707043733459E-2</v>
      </c>
      <c r="I3" s="15">
        <f>SUM(E3:E572)/COUNT(E3:E572)</f>
        <v>2.4243847883329735E-4</v>
      </c>
      <c r="J3" s="16">
        <f t="shared" ref="J3:J66" si="4">(E3-$I$3)^2</f>
        <v>5.8776416019003168E-8</v>
      </c>
      <c r="K3" s="16">
        <f>SQRT(SUM(J3:J572)/(COUNT(J3:J572) - 1))</f>
        <v>5.9723451373914025E-3</v>
      </c>
      <c r="L3" s="8">
        <f t="shared" ref="L3:L66" si="5">(D3-$F$3)*(E3-$I$3)</f>
        <v>2.3018720461065549E-8</v>
      </c>
      <c r="M3" s="9">
        <f>SUM(L3:L572)/(COUNT(L3:L572)-1)</f>
        <v>-1.295216479563573E-6</v>
      </c>
      <c r="N3" s="52">
        <f>M3/(H3*K3)</f>
        <v>-4.7066575972105019E-3</v>
      </c>
      <c r="Q3" s="7" t="s">
        <v>19</v>
      </c>
      <c r="R3">
        <f>PEARSON(D3:D572,E3:E572)</f>
        <v>-4.706657597210501E-3</v>
      </c>
    </row>
    <row r="4" spans="1:18">
      <c r="A4" s="35">
        <v>41557</v>
      </c>
      <c r="B4" s="32">
        <f t="shared" si="0"/>
        <v>-2.513416208138065E-3</v>
      </c>
      <c r="C4" s="32">
        <f t="shared" si="1"/>
        <v>-1.3618677042801556E-3</v>
      </c>
      <c r="D4" s="42">
        <f t="shared" ref="D4:D67" si="6">IF(OR(ISNA(B4), ISNA(C4), B4=0, C4=0),0,B4)</f>
        <v>-2.513416208138065E-3</v>
      </c>
      <c r="E4" s="40">
        <f t="shared" si="2"/>
        <v>-1.3618677042801556E-3</v>
      </c>
      <c r="F4" s="22"/>
      <c r="G4" s="23">
        <f t="shared" si="3"/>
        <v>6.8035567795896768E-6</v>
      </c>
      <c r="H4" s="23"/>
      <c r="I4" s="17"/>
      <c r="J4" s="18">
        <f t="shared" si="4"/>
        <v>2.5737983291760562E-6</v>
      </c>
      <c r="K4" s="18"/>
      <c r="L4" s="10">
        <f t="shared" si="5"/>
        <v>4.184612654925464E-6</v>
      </c>
      <c r="M4" s="11"/>
      <c r="N4" s="12"/>
    </row>
    <row r="5" spans="1:18">
      <c r="A5" s="35">
        <v>41558</v>
      </c>
      <c r="B5" s="32">
        <f t="shared" si="0"/>
        <v>9.670389539634892E-3</v>
      </c>
      <c r="C5" s="32">
        <f t="shared" si="1"/>
        <v>0</v>
      </c>
      <c r="D5" s="42">
        <f t="shared" si="6"/>
        <v>0</v>
      </c>
      <c r="E5" s="40">
        <f t="shared" si="2"/>
        <v>0</v>
      </c>
      <c r="F5" s="22"/>
      <c r="G5" s="23">
        <f t="shared" si="3"/>
        <v>9.0148656136734644E-9</v>
      </c>
      <c r="H5" s="23"/>
      <c r="I5" s="17"/>
      <c r="J5" s="18">
        <f t="shared" si="4"/>
        <v>5.8776416019003168E-8</v>
      </c>
      <c r="K5" s="18"/>
      <c r="L5" s="10">
        <f t="shared" si="5"/>
        <v>2.3018720461065549E-8</v>
      </c>
      <c r="M5" s="11"/>
      <c r="N5" s="12"/>
    </row>
    <row r="6" spans="1:18">
      <c r="A6" s="35">
        <v>41559</v>
      </c>
      <c r="B6" s="32">
        <f t="shared" si="0"/>
        <v>5.7331714555512127E-3</v>
      </c>
      <c r="C6" s="32">
        <f t="shared" si="1"/>
        <v>1.8702513150204558E-2</v>
      </c>
      <c r="D6" s="42">
        <f t="shared" si="6"/>
        <v>5.7331714555512127E-3</v>
      </c>
      <c r="E6" s="40">
        <f t="shared" si="2"/>
        <v>1.8702513150204558E-2</v>
      </c>
      <c r="F6" s="22"/>
      <c r="G6" s="23">
        <f t="shared" si="3"/>
        <v>3.1789579001434027E-5</v>
      </c>
      <c r="H6" s="23"/>
      <c r="I6" s="17"/>
      <c r="J6" s="18">
        <f t="shared" si="4"/>
        <v>3.4077435687260277E-4</v>
      </c>
      <c r="K6" s="18"/>
      <c r="L6" s="10">
        <f t="shared" si="5"/>
        <v>1.0408205099566629E-4</v>
      </c>
      <c r="M6" s="11"/>
      <c r="N6" s="12"/>
    </row>
    <row r="7" spans="1:18">
      <c r="A7" s="35">
        <v>41560</v>
      </c>
      <c r="B7" s="32">
        <f t="shared" si="0"/>
        <v>2.4210314532895075E-2</v>
      </c>
      <c r="C7" s="32">
        <f t="shared" si="1"/>
        <v>0</v>
      </c>
      <c r="D7" s="42">
        <f t="shared" si="6"/>
        <v>0</v>
      </c>
      <c r="E7" s="40">
        <f t="shared" si="2"/>
        <v>0</v>
      </c>
      <c r="F7" s="22"/>
      <c r="G7" s="23">
        <f t="shared" si="3"/>
        <v>9.0148656136734644E-9</v>
      </c>
      <c r="H7" s="23"/>
      <c r="I7" s="17"/>
      <c r="J7" s="18">
        <f t="shared" si="4"/>
        <v>5.8776416019003168E-8</v>
      </c>
      <c r="K7" s="18"/>
      <c r="L7" s="10">
        <f t="shared" si="5"/>
        <v>2.3018720461065549E-8</v>
      </c>
      <c r="M7" s="11"/>
      <c r="N7" s="12"/>
    </row>
    <row r="8" spans="1:18">
      <c r="A8" s="35">
        <v>41561</v>
      </c>
      <c r="B8" s="32">
        <f t="shared" si="0"/>
        <v>4.7407019381875387E-2</v>
      </c>
      <c r="C8" s="32">
        <f t="shared" si="1"/>
        <v>-4.2073054121246891E-3</v>
      </c>
      <c r="D8" s="42">
        <f t="shared" si="6"/>
        <v>4.7407019381875387E-2</v>
      </c>
      <c r="E8" s="40">
        <f t="shared" si="2"/>
        <v>-4.2073054121246891E-3</v>
      </c>
      <c r="F8" s="22"/>
      <c r="G8" s="23">
        <f t="shared" si="3"/>
        <v>2.2384322265512971E-3</v>
      </c>
      <c r="H8" s="23"/>
      <c r="I8" s="17"/>
      <c r="J8" s="18">
        <f t="shared" si="4"/>
        <v>1.9800220695117919E-5</v>
      </c>
      <c r="K8" s="18"/>
      <c r="L8" s="10">
        <f t="shared" si="5"/>
        <v>-2.1052660662438814E-4</v>
      </c>
      <c r="M8" s="11"/>
      <c r="N8" s="12"/>
    </row>
    <row r="9" spans="1:18">
      <c r="A9" s="35">
        <v>41562</v>
      </c>
      <c r="B9" s="32">
        <f t="shared" si="0"/>
        <v>-3.1507876969242433E-2</v>
      </c>
      <c r="C9" s="32">
        <f t="shared" si="1"/>
        <v>8.0660649126176303E-3</v>
      </c>
      <c r="D9" s="42">
        <f t="shared" si="6"/>
        <v>-3.1507876969242433E-2</v>
      </c>
      <c r="E9" s="40">
        <f t="shared" si="2"/>
        <v>8.0660649126176303E-3</v>
      </c>
      <c r="F9" s="22"/>
      <c r="G9" s="23">
        <f t="shared" si="3"/>
        <v>9.9873846046511969E-4</v>
      </c>
      <c r="H9" s="23"/>
      <c r="I9" s="17"/>
      <c r="J9" s="18">
        <f t="shared" si="4"/>
        <v>6.1209130575408968E-5</v>
      </c>
      <c r="K9" s="18"/>
      <c r="L9" s="10">
        <f t="shared" si="5"/>
        <v>-2.4724868621954786E-4</v>
      </c>
      <c r="M9" s="11"/>
      <c r="N9" s="12"/>
    </row>
    <row r="10" spans="1:18">
      <c r="A10" s="35">
        <v>41563</v>
      </c>
      <c r="B10" s="32">
        <f t="shared" si="0"/>
        <v>5.5189775367931911E-2</v>
      </c>
      <c r="C10" s="32">
        <f t="shared" si="1"/>
        <v>0</v>
      </c>
      <c r="D10" s="42">
        <f t="shared" si="6"/>
        <v>0</v>
      </c>
      <c r="E10" s="40">
        <f t="shared" si="2"/>
        <v>0</v>
      </c>
      <c r="F10" s="22"/>
      <c r="G10" s="23">
        <f t="shared" si="3"/>
        <v>9.0148656136734644E-9</v>
      </c>
      <c r="H10" s="23"/>
      <c r="I10" s="17"/>
      <c r="J10" s="18">
        <f t="shared" si="4"/>
        <v>5.8776416019003168E-8</v>
      </c>
      <c r="K10" s="18"/>
      <c r="L10" s="10">
        <f t="shared" si="5"/>
        <v>2.3018720461065549E-8</v>
      </c>
      <c r="M10" s="11"/>
      <c r="N10" s="12"/>
    </row>
    <row r="11" spans="1:18">
      <c r="A11" s="35">
        <v>41564</v>
      </c>
      <c r="B11" s="32">
        <f t="shared" si="0"/>
        <v>2.2939988988805286E-2</v>
      </c>
      <c r="C11" s="32">
        <f t="shared" si="1"/>
        <v>4.9533244427510002E-3</v>
      </c>
      <c r="D11" s="42">
        <f t="shared" si="6"/>
        <v>2.2939988988805286E-2</v>
      </c>
      <c r="E11" s="40">
        <f t="shared" si="2"/>
        <v>4.9533244427510002E-3</v>
      </c>
      <c r="F11" s="22"/>
      <c r="G11" s="23">
        <f t="shared" si="3"/>
        <v>5.2189595963806419E-4</v>
      </c>
      <c r="H11" s="23"/>
      <c r="I11" s="17"/>
      <c r="J11" s="18">
        <f t="shared" si="4"/>
        <v>2.2192446565036828E-5</v>
      </c>
      <c r="K11" s="18"/>
      <c r="L11" s="10">
        <f t="shared" si="5"/>
        <v>1.0762038931715661E-4</v>
      </c>
      <c r="M11" s="11"/>
      <c r="N11" s="12"/>
    </row>
    <row r="12" spans="1:18">
      <c r="A12" s="35">
        <v>41565</v>
      </c>
      <c r="B12" s="32">
        <f t="shared" si="0"/>
        <v>9.4665709843320248E-2</v>
      </c>
      <c r="C12" s="32">
        <f t="shared" si="1"/>
        <v>8.7203791469194318E-3</v>
      </c>
      <c r="D12" s="42">
        <f t="shared" si="6"/>
        <v>9.4665709843320248E-2</v>
      </c>
      <c r="E12" s="40">
        <f t="shared" si="2"/>
        <v>8.7203791469194318E-3</v>
      </c>
      <c r="F12" s="22"/>
      <c r="G12" s="23">
        <f t="shared" si="3"/>
        <v>8.9436292516967032E-3</v>
      </c>
      <c r="H12" s="23"/>
      <c r="I12" s="17"/>
      <c r="J12" s="18">
        <f t="shared" si="4"/>
        <v>7.187547797158878E-5</v>
      </c>
      <c r="K12" s="18"/>
      <c r="L12" s="10">
        <f t="shared" si="5"/>
        <v>8.0176531932129832E-4</v>
      </c>
      <c r="M12" s="11"/>
      <c r="N12" s="12"/>
    </row>
    <row r="13" spans="1:18">
      <c r="A13" s="35">
        <v>41566</v>
      </c>
      <c r="B13" s="32">
        <f t="shared" si="0"/>
        <v>4.7090958754438542E-2</v>
      </c>
      <c r="C13" s="32">
        <f t="shared" si="1"/>
        <v>0</v>
      </c>
      <c r="D13" s="42">
        <f t="shared" si="6"/>
        <v>0</v>
      </c>
      <c r="E13" s="40">
        <f t="shared" si="2"/>
        <v>0</v>
      </c>
      <c r="F13" s="22"/>
      <c r="G13" s="23">
        <f t="shared" si="3"/>
        <v>9.0148656136734644E-9</v>
      </c>
      <c r="H13" s="23"/>
      <c r="I13" s="17"/>
      <c r="J13" s="18">
        <f t="shared" si="4"/>
        <v>5.8776416019003168E-8</v>
      </c>
      <c r="K13" s="18"/>
      <c r="L13" s="10">
        <f t="shared" si="5"/>
        <v>2.3018720461065549E-8</v>
      </c>
      <c r="M13" s="11"/>
      <c r="N13" s="12"/>
    </row>
    <row r="14" spans="1:18">
      <c r="A14" s="35">
        <v>41567</v>
      </c>
      <c r="B14" s="32">
        <f t="shared" si="0"/>
        <v>4.3303594720092483E-3</v>
      </c>
      <c r="C14" s="32">
        <f t="shared" si="1"/>
        <v>0</v>
      </c>
      <c r="D14" s="42">
        <f t="shared" si="6"/>
        <v>0</v>
      </c>
      <c r="E14" s="40">
        <f t="shared" si="2"/>
        <v>0</v>
      </c>
      <c r="F14" s="22"/>
      <c r="G14" s="23">
        <f t="shared" si="3"/>
        <v>9.0148656136734644E-9</v>
      </c>
      <c r="H14" s="23"/>
      <c r="I14" s="17"/>
      <c r="J14" s="18">
        <f t="shared" si="4"/>
        <v>5.8776416019003168E-8</v>
      </c>
      <c r="K14" s="18"/>
      <c r="L14" s="10">
        <f t="shared" si="5"/>
        <v>2.3018720461065549E-8</v>
      </c>
      <c r="M14" s="11"/>
      <c r="N14" s="12"/>
    </row>
    <row r="15" spans="1:18">
      <c r="A15" s="35">
        <v>41568</v>
      </c>
      <c r="B15" s="32">
        <f t="shared" si="0"/>
        <v>8.4363636363636405E-2</v>
      </c>
      <c r="C15" s="32">
        <f t="shared" si="1"/>
        <v>2.8190189813944748E-3</v>
      </c>
      <c r="D15" s="42">
        <f t="shared" si="6"/>
        <v>8.4363636363636405E-2</v>
      </c>
      <c r="E15" s="40">
        <f t="shared" si="2"/>
        <v>2.8190189813944748E-3</v>
      </c>
      <c r="F15" s="22"/>
      <c r="G15" s="23">
        <f t="shared" si="3"/>
        <v>7.101212066703293E-3</v>
      </c>
      <c r="H15" s="23"/>
      <c r="I15" s="17"/>
      <c r="J15" s="18">
        <f t="shared" si="4"/>
        <v>6.638767086178409E-6</v>
      </c>
      <c r="K15" s="18"/>
      <c r="L15" s="10">
        <f t="shared" si="5"/>
        <v>2.1712506290247281E-4</v>
      </c>
      <c r="M15" s="11"/>
      <c r="N15" s="12"/>
    </row>
    <row r="16" spans="1:18">
      <c r="A16" s="35">
        <v>41569</v>
      </c>
      <c r="B16" s="32">
        <f t="shared" si="0"/>
        <v>6.9320686020887215E-2</v>
      </c>
      <c r="C16" s="32">
        <f t="shared" si="1"/>
        <v>0</v>
      </c>
      <c r="D16" s="42">
        <f t="shared" si="6"/>
        <v>0</v>
      </c>
      <c r="E16" s="40">
        <f t="shared" si="2"/>
        <v>0</v>
      </c>
      <c r="F16" s="22"/>
      <c r="G16" s="23">
        <f t="shared" si="3"/>
        <v>9.0148656136734644E-9</v>
      </c>
      <c r="H16" s="23"/>
      <c r="I16" s="17"/>
      <c r="J16" s="18">
        <f t="shared" si="4"/>
        <v>5.8776416019003168E-8</v>
      </c>
      <c r="K16" s="18"/>
      <c r="L16" s="10">
        <f t="shared" si="5"/>
        <v>2.3018720461065549E-8</v>
      </c>
      <c r="M16" s="11"/>
      <c r="N16" s="12"/>
    </row>
    <row r="17" spans="1:14">
      <c r="A17" s="35">
        <v>41570</v>
      </c>
      <c r="B17" s="32">
        <f t="shared" si="0"/>
        <v>-4.9191344473813979E-2</v>
      </c>
      <c r="C17" s="32">
        <f t="shared" si="1"/>
        <v>3.7481259370314842E-3</v>
      </c>
      <c r="D17" s="42">
        <f t="shared" si="6"/>
        <v>-4.9191344473813979E-2</v>
      </c>
      <c r="E17" s="40">
        <f t="shared" si="2"/>
        <v>3.7481259370314842E-3</v>
      </c>
      <c r="F17" s="22"/>
      <c r="G17" s="23">
        <f t="shared" si="3"/>
        <v>2.4291384923610824E-3</v>
      </c>
      <c r="H17" s="23"/>
      <c r="I17" s="17"/>
      <c r="J17" s="18">
        <f t="shared" si="4"/>
        <v>1.2289844554568064E-5</v>
      </c>
      <c r="K17" s="18"/>
      <c r="L17" s="10">
        <f t="shared" si="5"/>
        <v>-1.7278233264033543E-4</v>
      </c>
      <c r="M17" s="11"/>
      <c r="N17" s="12"/>
    </row>
    <row r="18" spans="1:14">
      <c r="A18" s="35">
        <v>41571</v>
      </c>
      <c r="B18" s="32">
        <f t="shared" si="0"/>
        <v>-8.1609574518211353E-2</v>
      </c>
      <c r="C18" s="32">
        <f t="shared" si="1"/>
        <v>0</v>
      </c>
      <c r="D18" s="42">
        <f t="shared" si="6"/>
        <v>0</v>
      </c>
      <c r="E18" s="40">
        <f t="shared" si="2"/>
        <v>0</v>
      </c>
      <c r="F18" s="22"/>
      <c r="G18" s="23">
        <f t="shared" si="3"/>
        <v>9.0148656136734644E-9</v>
      </c>
      <c r="H18" s="23"/>
      <c r="I18" s="17"/>
      <c r="J18" s="18">
        <f t="shared" si="4"/>
        <v>5.8776416019003168E-8</v>
      </c>
      <c r="K18" s="18"/>
      <c r="L18" s="10">
        <f t="shared" si="5"/>
        <v>2.3018720461065549E-8</v>
      </c>
      <c r="M18" s="11"/>
      <c r="N18" s="12"/>
    </row>
    <row r="19" spans="1:14">
      <c r="A19" s="35">
        <v>41572</v>
      </c>
      <c r="B19" s="32">
        <f t="shared" si="0"/>
        <v>6.8647067877481899E-2</v>
      </c>
      <c r="C19" s="32">
        <f t="shared" si="1"/>
        <v>2.6138909634055266E-3</v>
      </c>
      <c r="D19" s="42">
        <f t="shared" si="6"/>
        <v>6.8647067877481899E-2</v>
      </c>
      <c r="E19" s="40">
        <f t="shared" si="2"/>
        <v>2.6138909634055266E-3</v>
      </c>
      <c r="F19" s="22"/>
      <c r="G19" s="23">
        <f t="shared" si="3"/>
        <v>4.6993933253162787E-3</v>
      </c>
      <c r="H19" s="23"/>
      <c r="I19" s="17"/>
      <c r="J19" s="18">
        <f t="shared" si="4"/>
        <v>5.6237868865837992E-6</v>
      </c>
      <c r="K19" s="18"/>
      <c r="L19" s="10">
        <f t="shared" si="5"/>
        <v>1.6256809821675692E-4</v>
      </c>
      <c r="M19" s="11"/>
      <c r="N19" s="12"/>
    </row>
    <row r="20" spans="1:14">
      <c r="A20" s="35">
        <v>41573</v>
      </c>
      <c r="B20" s="32">
        <f t="shared" si="0"/>
        <v>1.7283594987757427E-2</v>
      </c>
      <c r="C20" s="32">
        <f t="shared" si="1"/>
        <v>2.7932960893854749E-3</v>
      </c>
      <c r="D20" s="42">
        <f t="shared" si="6"/>
        <v>1.7283594987757427E-2</v>
      </c>
      <c r="E20" s="40">
        <f t="shared" si="2"/>
        <v>2.7932960893854749E-3</v>
      </c>
      <c r="F20" s="22"/>
      <c r="G20" s="23">
        <f t="shared" si="3"/>
        <v>2.9544963181170808E-4</v>
      </c>
      <c r="H20" s="23"/>
      <c r="I20" s="17"/>
      <c r="J20" s="18">
        <f t="shared" si="4"/>
        <v>6.5068745493119642E-6</v>
      </c>
      <c r="K20" s="18"/>
      <c r="L20" s="10">
        <f t="shared" si="5"/>
        <v>4.3845794437313979E-5</v>
      </c>
      <c r="M20" s="11"/>
      <c r="N20" s="12"/>
    </row>
    <row r="21" spans="1:14">
      <c r="A21" s="35">
        <v>41574</v>
      </c>
      <c r="B21" s="32">
        <f t="shared" si="0"/>
        <v>0</v>
      </c>
      <c r="C21" s="32">
        <f t="shared" si="1"/>
        <v>0</v>
      </c>
      <c r="D21" s="42">
        <f t="shared" si="6"/>
        <v>0</v>
      </c>
      <c r="E21" s="40">
        <f t="shared" si="2"/>
        <v>0</v>
      </c>
      <c r="F21" s="22"/>
      <c r="G21" s="23">
        <f t="shared" si="3"/>
        <v>9.0148656136734644E-9</v>
      </c>
      <c r="H21" s="23"/>
      <c r="I21" s="17"/>
      <c r="J21" s="18">
        <f t="shared" si="4"/>
        <v>5.8776416019003168E-8</v>
      </c>
      <c r="K21" s="18"/>
      <c r="L21" s="10">
        <f t="shared" si="5"/>
        <v>2.3018720461065549E-8</v>
      </c>
      <c r="M21" s="11"/>
      <c r="N21" s="12"/>
    </row>
    <row r="22" spans="1:14">
      <c r="A22" s="35">
        <v>41575</v>
      </c>
      <c r="B22" s="32">
        <f t="shared" si="0"/>
        <v>2.6098447307565255E-2</v>
      </c>
      <c r="C22" s="32">
        <f t="shared" si="1"/>
        <v>8.356545961002786E-3</v>
      </c>
      <c r="D22" s="42">
        <f t="shared" si="6"/>
        <v>2.6098447307565255E-2</v>
      </c>
      <c r="E22" s="40">
        <f t="shared" si="2"/>
        <v>8.356545961002786E-3</v>
      </c>
      <c r="F22" s="22"/>
      <c r="G22" s="23">
        <f t="shared" si="3"/>
        <v>6.7618204664862344E-4</v>
      </c>
      <c r="H22" s="23"/>
      <c r="I22" s="17"/>
      <c r="J22" s="18">
        <f t="shared" si="4"/>
        <v>6.583874023219889E-5</v>
      </c>
      <c r="K22" s="18"/>
      <c r="L22" s="10">
        <f t="shared" si="5"/>
        <v>2.1099519927945116E-4</v>
      </c>
      <c r="M22" s="11"/>
      <c r="N22" s="12"/>
    </row>
    <row r="23" spans="1:14">
      <c r="A23" s="35">
        <v>41576</v>
      </c>
      <c r="B23" s="32">
        <f t="shared" si="0"/>
        <v>1.5315978290865664E-2</v>
      </c>
      <c r="C23" s="32">
        <f t="shared" si="1"/>
        <v>-4.0515653775322286E-3</v>
      </c>
      <c r="D23" s="42">
        <f t="shared" si="6"/>
        <v>1.5315978290865664E-2</v>
      </c>
      <c r="E23" s="40">
        <f t="shared" si="2"/>
        <v>-4.0515653775322286E-3</v>
      </c>
      <c r="F23" s="22"/>
      <c r="G23" s="23">
        <f t="shared" si="3"/>
        <v>2.3167980432966967E-4</v>
      </c>
      <c r="H23" s="23"/>
      <c r="I23" s="17"/>
      <c r="J23" s="18">
        <f t="shared" si="4"/>
        <v>1.8438469118482005E-5</v>
      </c>
      <c r="K23" s="18"/>
      <c r="L23" s="10">
        <f t="shared" si="5"/>
        <v>-6.5359168580303778E-5</v>
      </c>
      <c r="M23" s="11"/>
      <c r="N23" s="12"/>
    </row>
    <row r="24" spans="1:14">
      <c r="A24" s="35">
        <v>41577</v>
      </c>
      <c r="B24" s="32">
        <f t="shared" si="0"/>
        <v>2.9671574178935498E-2</v>
      </c>
      <c r="C24" s="32">
        <f t="shared" si="1"/>
        <v>2.0340236686390532E-3</v>
      </c>
      <c r="D24" s="42">
        <f t="shared" si="6"/>
        <v>2.9671574178935498E-2</v>
      </c>
      <c r="E24" s="40">
        <f t="shared" si="2"/>
        <v>2.0340236686390532E-3</v>
      </c>
      <c r="F24" s="22"/>
      <c r="G24" s="23">
        <f t="shared" si="3"/>
        <v>8.7477689621357998E-4</v>
      </c>
      <c r="H24" s="23"/>
      <c r="I24" s="17"/>
      <c r="J24" s="18">
        <f t="shared" si="4"/>
        <v>3.2097774923313261E-6</v>
      </c>
      <c r="K24" s="18"/>
      <c r="L24" s="10">
        <f t="shared" si="5"/>
        <v>5.2989047852153423E-5</v>
      </c>
      <c r="M24" s="11"/>
      <c r="N24" s="12"/>
    </row>
    <row r="25" spans="1:14">
      <c r="A25" s="35">
        <v>41578</v>
      </c>
      <c r="B25" s="32">
        <f t="shared" si="0"/>
        <v>-4.4258688957325126E-2</v>
      </c>
      <c r="C25" s="32">
        <f t="shared" si="1"/>
        <v>-5.5360767669311681E-4</v>
      </c>
      <c r="D25" s="42">
        <f t="shared" si="6"/>
        <v>-4.4258688957325126E-2</v>
      </c>
      <c r="E25" s="40">
        <f t="shared" si="2"/>
        <v>-5.5360767669311681E-4</v>
      </c>
      <c r="F25" s="22"/>
      <c r="G25" s="23">
        <f t="shared" si="3"/>
        <v>1.9672449912451744E-3</v>
      </c>
      <c r="H25" s="23"/>
      <c r="I25" s="17"/>
      <c r="J25" s="18">
        <f t="shared" si="4"/>
        <v>6.3368948172838388E-7</v>
      </c>
      <c r="K25" s="18"/>
      <c r="L25" s="10">
        <f t="shared" si="5"/>
        <v>3.530754110575974E-5</v>
      </c>
      <c r="M25" s="11"/>
      <c r="N25" s="12"/>
    </row>
    <row r="26" spans="1:14">
      <c r="A26" s="35">
        <v>41579</v>
      </c>
      <c r="B26" s="32">
        <f t="shared" si="0"/>
        <v>4.2901859694347233E-2</v>
      </c>
      <c r="C26" s="32">
        <f t="shared" si="1"/>
        <v>-4.8005908419497785E-3</v>
      </c>
      <c r="D26" s="42">
        <f t="shared" si="6"/>
        <v>4.2901859694347233E-2</v>
      </c>
      <c r="E26" s="40">
        <f t="shared" si="2"/>
        <v>-4.8005908419497785E-3</v>
      </c>
      <c r="F26" s="22"/>
      <c r="G26" s="23">
        <f t="shared" si="3"/>
        <v>1.8324318047165768E-3</v>
      </c>
      <c r="H26" s="23"/>
      <c r="I26" s="17"/>
      <c r="J26" s="18">
        <f t="shared" si="4"/>
        <v>2.5432144730277808E-5</v>
      </c>
      <c r="K26" s="18"/>
      <c r="L26" s="10">
        <f t="shared" si="5"/>
        <v>-2.1587651763430905E-4</v>
      </c>
      <c r="M26" s="11"/>
      <c r="N26" s="12"/>
    </row>
    <row r="27" spans="1:14">
      <c r="A27" s="35">
        <v>41580</v>
      </c>
      <c r="B27" s="32">
        <f t="shared" si="0"/>
        <v>-2.3128531073446368E-2</v>
      </c>
      <c r="C27" s="32">
        <f t="shared" si="1"/>
        <v>0</v>
      </c>
      <c r="D27" s="42">
        <f t="shared" si="6"/>
        <v>0</v>
      </c>
      <c r="E27" s="40">
        <f t="shared" si="2"/>
        <v>0</v>
      </c>
      <c r="F27" s="22"/>
      <c r="G27" s="23">
        <f t="shared" si="3"/>
        <v>9.0148656136734644E-9</v>
      </c>
      <c r="H27" s="23"/>
      <c r="I27" s="17"/>
      <c r="J27" s="18">
        <f t="shared" si="4"/>
        <v>5.8776416019003168E-8</v>
      </c>
      <c r="K27" s="18"/>
      <c r="L27" s="10">
        <f t="shared" si="5"/>
        <v>2.3018720461065549E-8</v>
      </c>
      <c r="M27" s="11"/>
      <c r="N27" s="12"/>
    </row>
    <row r="28" spans="1:14">
      <c r="A28" s="35">
        <v>41581</v>
      </c>
      <c r="B28" s="32">
        <f t="shared" si="0"/>
        <v>5.2864630399421728E-2</v>
      </c>
      <c r="C28" s="32">
        <f t="shared" si="1"/>
        <v>0</v>
      </c>
      <c r="D28" s="42">
        <f t="shared" si="6"/>
        <v>0</v>
      </c>
      <c r="E28" s="40">
        <f t="shared" si="2"/>
        <v>0</v>
      </c>
      <c r="F28" s="22"/>
      <c r="G28" s="23">
        <f t="shared" si="3"/>
        <v>9.0148656136734644E-9</v>
      </c>
      <c r="H28" s="23"/>
      <c r="I28" s="17"/>
      <c r="J28" s="18">
        <f t="shared" si="4"/>
        <v>5.8776416019003168E-8</v>
      </c>
      <c r="K28" s="18"/>
      <c r="L28" s="10">
        <f t="shared" si="5"/>
        <v>2.3018720461065549E-8</v>
      </c>
      <c r="M28" s="11"/>
      <c r="N28" s="12"/>
    </row>
    <row r="29" spans="1:14">
      <c r="A29" s="35">
        <v>41582</v>
      </c>
      <c r="B29" s="32">
        <f t="shared" si="0"/>
        <v>4.8708265384945472E-2</v>
      </c>
      <c r="C29" s="32">
        <f t="shared" si="1"/>
        <v>0</v>
      </c>
      <c r="D29" s="42">
        <f t="shared" si="6"/>
        <v>0</v>
      </c>
      <c r="E29" s="40">
        <f t="shared" si="2"/>
        <v>0</v>
      </c>
      <c r="F29" s="22"/>
      <c r="G29" s="23">
        <f t="shared" si="3"/>
        <v>9.0148656136734644E-9</v>
      </c>
      <c r="H29" s="23"/>
      <c r="I29" s="17"/>
      <c r="J29" s="18">
        <f t="shared" si="4"/>
        <v>5.8776416019003168E-8</v>
      </c>
      <c r="K29" s="18"/>
      <c r="L29" s="10">
        <f t="shared" si="5"/>
        <v>2.3018720461065549E-8</v>
      </c>
      <c r="M29" s="11"/>
      <c r="N29" s="12"/>
    </row>
    <row r="30" spans="1:14">
      <c r="A30" s="35">
        <v>41583</v>
      </c>
      <c r="B30" s="32">
        <f t="shared" si="0"/>
        <v>0.12792077587265208</v>
      </c>
      <c r="C30" s="32">
        <f t="shared" si="1"/>
        <v>-1.8552875695732839E-3</v>
      </c>
      <c r="D30" s="42">
        <f t="shared" si="6"/>
        <v>0.12792077587265208</v>
      </c>
      <c r="E30" s="40">
        <f t="shared" si="2"/>
        <v>-1.8552875695732839E-3</v>
      </c>
      <c r="F30" s="22"/>
      <c r="G30" s="23">
        <f t="shared" si="3"/>
        <v>1.6339442617444837E-2</v>
      </c>
      <c r="H30" s="23"/>
      <c r="I30" s="17"/>
      <c r="J30" s="18">
        <f t="shared" si="4"/>
        <v>4.4004545741634894E-6</v>
      </c>
      <c r="K30" s="18"/>
      <c r="L30" s="10">
        <f t="shared" si="5"/>
        <v>-2.6814357162762076E-4</v>
      </c>
      <c r="M30" s="11"/>
      <c r="N30" s="12"/>
    </row>
    <row r="31" spans="1:14">
      <c r="A31" s="35">
        <v>41584</v>
      </c>
      <c r="B31" s="32">
        <f t="shared" si="0"/>
        <v>0.115916264557559</v>
      </c>
      <c r="C31" s="32">
        <f t="shared" si="1"/>
        <v>0</v>
      </c>
      <c r="D31" s="42">
        <f t="shared" si="6"/>
        <v>0</v>
      </c>
      <c r="E31" s="40">
        <f t="shared" si="2"/>
        <v>0</v>
      </c>
      <c r="F31" s="22"/>
      <c r="G31" s="23">
        <f t="shared" si="3"/>
        <v>9.0148656136734644E-9</v>
      </c>
      <c r="H31" s="23"/>
      <c r="I31" s="17"/>
      <c r="J31" s="18">
        <f t="shared" si="4"/>
        <v>5.8776416019003168E-8</v>
      </c>
      <c r="K31" s="18"/>
      <c r="L31" s="10">
        <f t="shared" si="5"/>
        <v>2.3018720461065549E-8</v>
      </c>
      <c r="M31" s="11"/>
      <c r="N31" s="12"/>
    </row>
    <row r="32" spans="1:14">
      <c r="A32" s="35">
        <v>41585</v>
      </c>
      <c r="B32" s="32">
        <f t="shared" si="0"/>
        <v>9.9648871838221062E-2</v>
      </c>
      <c r="C32" s="32">
        <f t="shared" si="1"/>
        <v>7.0631970260223052E-3</v>
      </c>
      <c r="D32" s="42">
        <f t="shared" si="6"/>
        <v>9.9648871838221062E-2</v>
      </c>
      <c r="E32" s="40">
        <f t="shared" si="2"/>
        <v>7.0631970260223052E-3</v>
      </c>
      <c r="F32" s="22"/>
      <c r="G32" s="23">
        <f t="shared" si="3"/>
        <v>9.91098402115001E-3</v>
      </c>
      <c r="H32" s="23"/>
      <c r="I32" s="17"/>
      <c r="J32" s="18">
        <f t="shared" si="4"/>
        <v>4.6522747159051913E-5</v>
      </c>
      <c r="K32" s="18"/>
      <c r="L32" s="10">
        <f t="shared" si="5"/>
        <v>6.7903328616008619E-4</v>
      </c>
      <c r="M32" s="11"/>
      <c r="N32" s="12"/>
    </row>
    <row r="33" spans="1:14">
      <c r="A33" s="35">
        <v>41586</v>
      </c>
      <c r="B33" s="32">
        <f t="shared" si="0"/>
        <v>0.13310469207344108</v>
      </c>
      <c r="C33" s="32">
        <f t="shared" si="1"/>
        <v>-1.6611295681063123E-3</v>
      </c>
      <c r="D33" s="42">
        <f t="shared" si="6"/>
        <v>0.13310469207344108</v>
      </c>
      <c r="E33" s="40">
        <f t="shared" si="2"/>
        <v>-1.6611295681063123E-3</v>
      </c>
      <c r="F33" s="22"/>
      <c r="G33" s="23">
        <f t="shared" si="3"/>
        <v>1.7691592378634824E-2</v>
      </c>
      <c r="H33" s="23"/>
      <c r="I33" s="17"/>
      <c r="J33" s="18">
        <f t="shared" si="4"/>
        <v>3.6235713093294805E-6</v>
      </c>
      <c r="K33" s="18"/>
      <c r="L33" s="10">
        <f t="shared" si="5"/>
        <v>-2.5319310132697781E-4</v>
      </c>
      <c r="M33" s="11"/>
      <c r="N33" s="12"/>
    </row>
    <row r="34" spans="1:14">
      <c r="A34" s="35">
        <v>41587</v>
      </c>
      <c r="B34" s="32">
        <f t="shared" si="0"/>
        <v>-3.770384866275274E-2</v>
      </c>
      <c r="C34" s="32">
        <f t="shared" si="1"/>
        <v>0</v>
      </c>
      <c r="D34" s="42">
        <f t="shared" si="6"/>
        <v>0</v>
      </c>
      <c r="E34" s="40">
        <f t="shared" si="2"/>
        <v>0</v>
      </c>
      <c r="F34" s="22"/>
      <c r="G34" s="23">
        <f t="shared" si="3"/>
        <v>9.0148656136734644E-9</v>
      </c>
      <c r="H34" s="23"/>
      <c r="I34" s="17"/>
      <c r="J34" s="18">
        <f t="shared" si="4"/>
        <v>5.8776416019003168E-8</v>
      </c>
      <c r="K34" s="18"/>
      <c r="L34" s="10">
        <f t="shared" si="5"/>
        <v>2.3018720461065549E-8</v>
      </c>
      <c r="M34" s="11"/>
      <c r="N34" s="12"/>
    </row>
    <row r="35" spans="1:14">
      <c r="A35" s="35">
        <v>41588</v>
      </c>
      <c r="B35" s="32">
        <f t="shared" si="0"/>
        <v>-5.9652928416493295E-4</v>
      </c>
      <c r="C35" s="32">
        <f t="shared" si="1"/>
        <v>0</v>
      </c>
      <c r="D35" s="42">
        <f t="shared" si="6"/>
        <v>0</v>
      </c>
      <c r="E35" s="40">
        <f t="shared" si="2"/>
        <v>0</v>
      </c>
      <c r="F35" s="22"/>
      <c r="G35" s="23">
        <f t="shared" si="3"/>
        <v>9.0148656136734644E-9</v>
      </c>
      <c r="H35" s="23"/>
      <c r="I35" s="17"/>
      <c r="J35" s="18">
        <f t="shared" si="4"/>
        <v>5.8776416019003168E-8</v>
      </c>
      <c r="K35" s="18"/>
      <c r="L35" s="10">
        <f t="shared" si="5"/>
        <v>2.3018720461065549E-8</v>
      </c>
      <c r="M35" s="11"/>
      <c r="N35" s="12"/>
    </row>
    <row r="36" spans="1:14">
      <c r="A36" s="35">
        <v>41589</v>
      </c>
      <c r="B36" s="32">
        <f t="shared" si="0"/>
        <v>4.7696565196158343E-2</v>
      </c>
      <c r="C36" s="32">
        <f t="shared" si="1"/>
        <v>-1.4790164540580515E-3</v>
      </c>
      <c r="D36" s="42">
        <f t="shared" si="6"/>
        <v>4.7696565196158343E-2</v>
      </c>
      <c r="E36" s="40">
        <f t="shared" si="2"/>
        <v>-1.4790164540580515E-3</v>
      </c>
      <c r="F36" s="22"/>
      <c r="G36" s="23">
        <f t="shared" si="3"/>
        <v>2.2659140885812304E-3</v>
      </c>
      <c r="H36" s="23"/>
      <c r="I36" s="17"/>
      <c r="J36" s="18">
        <f t="shared" si="4"/>
        <v>2.9634070859759586E-6</v>
      </c>
      <c r="K36" s="18"/>
      <c r="L36" s="10">
        <f t="shared" si="5"/>
        <v>-8.1944041066537432E-5</v>
      </c>
      <c r="M36" s="11"/>
      <c r="N36" s="12"/>
    </row>
    <row r="37" spans="1:14">
      <c r="A37" s="35">
        <v>41590</v>
      </c>
      <c r="B37" s="32">
        <f t="shared" si="0"/>
        <v>5.122229127822657E-2</v>
      </c>
      <c r="C37" s="32">
        <f t="shared" si="1"/>
        <v>1.8515089798185522E-3</v>
      </c>
      <c r="D37" s="42">
        <f t="shared" si="6"/>
        <v>5.122229127822657E-2</v>
      </c>
      <c r="E37" s="40">
        <f t="shared" si="2"/>
        <v>1.8515089798185522E-3</v>
      </c>
      <c r="F37" s="22"/>
      <c r="G37" s="23">
        <f t="shared" si="3"/>
        <v>2.6140053691279148E-3</v>
      </c>
      <c r="H37" s="23"/>
      <c r="I37" s="17"/>
      <c r="J37" s="18">
        <f t="shared" si="4"/>
        <v>2.5891078771409387E-6</v>
      </c>
      <c r="K37" s="18"/>
      <c r="L37" s="10">
        <f t="shared" si="5"/>
        <v>8.2267502041193601E-5</v>
      </c>
      <c r="M37" s="11"/>
      <c r="N37" s="12"/>
    </row>
    <row r="38" spans="1:14">
      <c r="A38" s="35">
        <v>41591</v>
      </c>
      <c r="B38" s="32">
        <f t="shared" si="0"/>
        <v>0.12019017588806233</v>
      </c>
      <c r="C38" s="32">
        <f t="shared" si="1"/>
        <v>-1.3860654222879319E-2</v>
      </c>
      <c r="D38" s="42">
        <f t="shared" si="6"/>
        <v>0.12019017588806233</v>
      </c>
      <c r="E38" s="40">
        <f t="shared" si="2"/>
        <v>-1.3860654222879319E-2</v>
      </c>
      <c r="F38" s="22"/>
      <c r="G38" s="23">
        <f t="shared" si="3"/>
        <v>1.442286408666932E-2</v>
      </c>
      <c r="H38" s="23"/>
      <c r="I38" s="17"/>
      <c r="J38" s="18">
        <f t="shared" si="4"/>
        <v>1.9889722375309967E-4</v>
      </c>
      <c r="K38" s="18"/>
      <c r="L38" s="10">
        <f t="shared" si="5"/>
        <v>-1.6937141510322256E-3</v>
      </c>
      <c r="M38" s="11"/>
      <c r="N38" s="12"/>
    </row>
    <row r="39" spans="1:14">
      <c r="A39" s="35">
        <v>41592</v>
      </c>
      <c r="B39" s="32">
        <f t="shared" si="0"/>
        <v>3.4416027093000193E-2</v>
      </c>
      <c r="C39" s="32">
        <f t="shared" si="1"/>
        <v>5.434782608695652E-3</v>
      </c>
      <c r="D39" s="42">
        <f t="shared" si="6"/>
        <v>3.4416027093000193E-2</v>
      </c>
      <c r="E39" s="40">
        <f t="shared" si="2"/>
        <v>5.434782608695652E-3</v>
      </c>
      <c r="F39" s="22"/>
      <c r="G39" s="23">
        <f t="shared" si="3"/>
        <v>1.1779365630396903E-3</v>
      </c>
      <c r="H39" s="23"/>
      <c r="I39" s="17"/>
      <c r="J39" s="18">
        <f t="shared" si="4"/>
        <v>2.6960437562916055E-5</v>
      </c>
      <c r="K39" s="18"/>
      <c r="L39" s="10">
        <f t="shared" si="5"/>
        <v>1.7820686058877617E-4</v>
      </c>
      <c r="M39" s="11"/>
      <c r="N39" s="12"/>
    </row>
    <row r="40" spans="1:14">
      <c r="A40" s="35">
        <v>41593</v>
      </c>
      <c r="B40" s="32">
        <f t="shared" si="0"/>
        <v>1.0438368978272938E-2</v>
      </c>
      <c r="C40" s="32">
        <f t="shared" si="1"/>
        <v>8.2013047530288905E-3</v>
      </c>
      <c r="D40" s="42">
        <f t="shared" si="6"/>
        <v>1.0438368978272938E-2</v>
      </c>
      <c r="E40" s="40">
        <f t="shared" si="2"/>
        <v>8.2013047530288905E-3</v>
      </c>
      <c r="F40" s="22"/>
      <c r="G40" s="23">
        <f t="shared" si="3"/>
        <v>1.0698638554081857E-4</v>
      </c>
      <c r="H40" s="23"/>
      <c r="I40" s="17"/>
      <c r="J40" s="18">
        <f t="shared" si="4"/>
        <v>6.3343552370528054E-5</v>
      </c>
      <c r="K40" s="18"/>
      <c r="L40" s="10">
        <f t="shared" si="5"/>
        <v>8.2321915158955981E-5</v>
      </c>
      <c r="M40" s="11"/>
      <c r="N40" s="12"/>
    </row>
    <row r="41" spans="1:14">
      <c r="A41" s="35">
        <v>41594</v>
      </c>
      <c r="B41" s="32">
        <f t="shared" si="0"/>
        <v>9.8529318942119512E-2</v>
      </c>
      <c r="C41" s="32">
        <f t="shared" si="1"/>
        <v>0</v>
      </c>
      <c r="D41" s="42">
        <f t="shared" si="6"/>
        <v>0</v>
      </c>
      <c r="E41" s="40">
        <f t="shared" si="2"/>
        <v>0</v>
      </c>
      <c r="F41" s="22"/>
      <c r="G41" s="23">
        <f t="shared" si="3"/>
        <v>9.0148656136734644E-9</v>
      </c>
      <c r="H41" s="23"/>
      <c r="I41" s="17"/>
      <c r="J41" s="18">
        <f t="shared" si="4"/>
        <v>5.8776416019003168E-8</v>
      </c>
      <c r="K41" s="18"/>
      <c r="L41" s="10">
        <f t="shared" si="5"/>
        <v>2.3018720461065549E-8</v>
      </c>
      <c r="M41" s="11"/>
      <c r="N41" s="12"/>
    </row>
    <row r="42" spans="1:14">
      <c r="A42" s="35">
        <v>41595</v>
      </c>
      <c r="B42" s="32">
        <f t="shared" si="0"/>
        <v>0.17844556806864315</v>
      </c>
      <c r="C42" s="32">
        <f t="shared" si="1"/>
        <v>0</v>
      </c>
      <c r="D42" s="42">
        <f t="shared" si="6"/>
        <v>0</v>
      </c>
      <c r="E42" s="40">
        <f t="shared" si="2"/>
        <v>0</v>
      </c>
      <c r="F42" s="22"/>
      <c r="G42" s="23">
        <f t="shared" si="3"/>
        <v>9.0148656136734644E-9</v>
      </c>
      <c r="H42" s="23"/>
      <c r="I42" s="17"/>
      <c r="J42" s="18">
        <f t="shared" si="4"/>
        <v>5.8776416019003168E-8</v>
      </c>
      <c r="K42" s="18"/>
      <c r="L42" s="10">
        <f t="shared" si="5"/>
        <v>2.3018720461065549E-8</v>
      </c>
      <c r="M42" s="11"/>
      <c r="N42" s="12"/>
    </row>
    <row r="43" spans="1:14">
      <c r="A43" s="35">
        <v>41596</v>
      </c>
      <c r="B43" s="32">
        <f t="shared" si="0"/>
        <v>0.27413089762551007</v>
      </c>
      <c r="C43" s="32">
        <f t="shared" si="1"/>
        <v>-2.0336476243298205E-3</v>
      </c>
      <c r="D43" s="42">
        <f t="shared" si="6"/>
        <v>0.27413089762551007</v>
      </c>
      <c r="E43" s="40">
        <f t="shared" si="2"/>
        <v>-2.0336476243298205E-3</v>
      </c>
      <c r="F43" s="22"/>
      <c r="G43" s="23">
        <f t="shared" si="3"/>
        <v>7.5095702429166467E-2</v>
      </c>
      <c r="H43" s="23"/>
      <c r="I43" s="17"/>
      <c r="J43" s="18">
        <f t="shared" si="4"/>
        <v>5.1805679490122673E-6</v>
      </c>
      <c r="K43" s="18"/>
      <c r="L43" s="10">
        <f t="shared" si="5"/>
        <v>-6.2372941979122842E-4</v>
      </c>
      <c r="M43" s="11"/>
      <c r="N43" s="12"/>
    </row>
    <row r="44" spans="1:14">
      <c r="A44" s="35">
        <v>41597</v>
      </c>
      <c r="B44" s="32">
        <f t="shared" si="0"/>
        <v>-0.27866217664166543</v>
      </c>
      <c r="C44" s="32">
        <f t="shared" si="1"/>
        <v>-5.5576139310855874E-3</v>
      </c>
      <c r="D44" s="42">
        <f t="shared" si="6"/>
        <v>-0.27866217664166543</v>
      </c>
      <c r="E44" s="40">
        <f t="shared" si="2"/>
        <v>-5.5576139310855874E-3</v>
      </c>
      <c r="F44" s="22"/>
      <c r="G44" s="23">
        <f t="shared" si="3"/>
        <v>7.7705533783694034E-2</v>
      </c>
      <c r="H44" s="23"/>
      <c r="I44" s="17"/>
      <c r="J44" s="18">
        <f t="shared" si="4"/>
        <v>3.364060795780586E-5</v>
      </c>
      <c r="K44" s="18"/>
      <c r="L44" s="10">
        <f t="shared" si="5"/>
        <v>1.6168059247075048E-3</v>
      </c>
      <c r="M44" s="11"/>
      <c r="N44" s="12"/>
    </row>
    <row r="45" spans="1:14">
      <c r="A45" s="35">
        <v>41598</v>
      </c>
      <c r="B45" s="32">
        <f t="shared" si="0"/>
        <v>0.27752431476569417</v>
      </c>
      <c r="C45" s="32">
        <f t="shared" si="1"/>
        <v>-1.0432190760059613E-2</v>
      </c>
      <c r="D45" s="42">
        <f t="shared" si="6"/>
        <v>0.27752431476569417</v>
      </c>
      <c r="E45" s="40">
        <f t="shared" si="2"/>
        <v>-1.0432190760059613E-2</v>
      </c>
      <c r="F45" s="22"/>
      <c r="G45" s="23">
        <f t="shared" si="3"/>
        <v>7.6967054295213833E-2</v>
      </c>
      <c r="H45" s="23"/>
      <c r="I45" s="17"/>
      <c r="J45" s="18">
        <f t="shared" si="4"/>
        <v>1.1394770938782744E-4</v>
      </c>
      <c r="K45" s="18"/>
      <c r="L45" s="10">
        <f t="shared" si="5"/>
        <v>-2.961455644656553E-3</v>
      </c>
      <c r="M45" s="11"/>
      <c r="N45" s="12"/>
    </row>
    <row r="46" spans="1:14">
      <c r="A46" s="35">
        <v>41599</v>
      </c>
      <c r="B46" s="32">
        <f t="shared" si="0"/>
        <v>0.10002214716793088</v>
      </c>
      <c r="C46" s="32">
        <f t="shared" si="1"/>
        <v>-2.0707831325301206E-3</v>
      </c>
      <c r="D46" s="42">
        <f t="shared" si="6"/>
        <v>0.10002214716793088</v>
      </c>
      <c r="E46" s="40">
        <f t="shared" si="2"/>
        <v>-2.0707831325301206E-3</v>
      </c>
      <c r="F46" s="22"/>
      <c r="G46" s="23">
        <f t="shared" si="3"/>
        <v>9.9854454041217403E-3</v>
      </c>
      <c r="H46" s="23"/>
      <c r="I46" s="17"/>
      <c r="J46" s="18">
        <f t="shared" si="4"/>
        <v>5.3509942232787687E-6</v>
      </c>
      <c r="K46" s="18"/>
      <c r="L46" s="10">
        <f t="shared" si="5"/>
        <v>-2.3115375981004713E-4</v>
      </c>
      <c r="M46" s="11"/>
      <c r="N46" s="12"/>
    </row>
    <row r="47" spans="1:14">
      <c r="A47" s="35">
        <v>41600</v>
      </c>
      <c r="B47" s="32">
        <f t="shared" si="0"/>
        <v>0.17269409840191266</v>
      </c>
      <c r="C47" s="32">
        <f t="shared" si="1"/>
        <v>9.0548953027730621E-3</v>
      </c>
      <c r="D47" s="42">
        <f t="shared" si="6"/>
        <v>0.17269409840191266</v>
      </c>
      <c r="E47" s="40">
        <f t="shared" si="2"/>
        <v>9.0548953027730621E-3</v>
      </c>
      <c r="F47" s="22"/>
      <c r="G47" s="23">
        <f t="shared" si="3"/>
        <v>2.9790467186811439E-2</v>
      </c>
      <c r="H47" s="23"/>
      <c r="I47" s="17"/>
      <c r="J47" s="18">
        <f t="shared" si="4"/>
        <v>7.7659395273802536E-5</v>
      </c>
      <c r="K47" s="18"/>
      <c r="L47" s="10">
        <f t="shared" si="5"/>
        <v>1.5210225726963534E-3</v>
      </c>
      <c r="M47" s="11"/>
      <c r="N47" s="12"/>
    </row>
    <row r="48" spans="1:14">
      <c r="A48" s="35">
        <v>41601</v>
      </c>
      <c r="B48" s="32">
        <f t="shared" si="0"/>
        <v>-7.2107646415005305E-2</v>
      </c>
      <c r="C48" s="32">
        <f t="shared" si="1"/>
        <v>0</v>
      </c>
      <c r="D48" s="42">
        <f t="shared" si="6"/>
        <v>0</v>
      </c>
      <c r="E48" s="40">
        <f t="shared" si="2"/>
        <v>0</v>
      </c>
      <c r="F48" s="22"/>
      <c r="G48" s="23">
        <f t="shared" si="3"/>
        <v>9.0148656136734644E-9</v>
      </c>
      <c r="H48" s="23"/>
      <c r="I48" s="17"/>
      <c r="J48" s="18">
        <f t="shared" si="4"/>
        <v>5.8776416019003168E-8</v>
      </c>
      <c r="K48" s="18"/>
      <c r="L48" s="10">
        <f t="shared" si="5"/>
        <v>2.3018720461065549E-8</v>
      </c>
      <c r="M48" s="11"/>
      <c r="N48" s="12"/>
    </row>
    <row r="49" spans="1:14">
      <c r="A49" s="35">
        <v>41602</v>
      </c>
      <c r="B49" s="32">
        <f t="shared" si="0"/>
        <v>2.1601868769803582E-2</v>
      </c>
      <c r="C49" s="32">
        <f t="shared" si="1"/>
        <v>0</v>
      </c>
      <c r="D49" s="42">
        <f t="shared" si="6"/>
        <v>0</v>
      </c>
      <c r="E49" s="40">
        <f t="shared" si="2"/>
        <v>0</v>
      </c>
      <c r="F49" s="22"/>
      <c r="G49" s="23">
        <f t="shared" si="3"/>
        <v>9.0148656136734644E-9</v>
      </c>
      <c r="H49" s="23"/>
      <c r="I49" s="17"/>
      <c r="J49" s="18">
        <f t="shared" si="4"/>
        <v>5.8776416019003168E-8</v>
      </c>
      <c r="K49" s="18"/>
      <c r="L49" s="10">
        <f t="shared" si="5"/>
        <v>2.3018720461065549E-8</v>
      </c>
      <c r="M49" s="11"/>
      <c r="N49" s="12"/>
    </row>
    <row r="50" spans="1:14">
      <c r="A50" s="35">
        <v>41603</v>
      </c>
      <c r="B50" s="32">
        <f t="shared" si="0"/>
        <v>6.5597337619705293E-2</v>
      </c>
      <c r="C50" s="32">
        <f t="shared" si="1"/>
        <v>4.8607216302112548E-3</v>
      </c>
      <c r="D50" s="42">
        <f t="shared" si="6"/>
        <v>6.5597337619705293E-2</v>
      </c>
      <c r="E50" s="40">
        <f t="shared" si="2"/>
        <v>4.8607216302112548E-3</v>
      </c>
      <c r="F50" s="22"/>
      <c r="G50" s="23">
        <f t="shared" si="3"/>
        <v>4.2905632232535041E-3</v>
      </c>
      <c r="H50" s="23"/>
      <c r="I50" s="17"/>
      <c r="J50" s="18">
        <f t="shared" si="4"/>
        <v>2.1328539266301522E-5</v>
      </c>
      <c r="K50" s="18"/>
      <c r="L50" s="10">
        <f t="shared" si="5"/>
        <v>3.025085886081775E-4</v>
      </c>
      <c r="M50" s="11"/>
      <c r="N50" s="12"/>
    </row>
    <row r="51" spans="1:14">
      <c r="A51" s="35">
        <v>41604</v>
      </c>
      <c r="B51" s="32">
        <f t="shared" si="0"/>
        <v>0.12469061049321732</v>
      </c>
      <c r="C51" s="32">
        <f t="shared" si="1"/>
        <v>1.4883720930232557E-3</v>
      </c>
      <c r="D51" s="42">
        <f t="shared" si="6"/>
        <v>0.12469061049321732</v>
      </c>
      <c r="E51" s="40">
        <f t="shared" si="2"/>
        <v>1.4883720930232557E-3</v>
      </c>
      <c r="F51" s="22"/>
      <c r="G51" s="23">
        <f t="shared" si="3"/>
        <v>1.5524079449493312E-2</v>
      </c>
      <c r="H51" s="23"/>
      <c r="I51" s="17"/>
      <c r="J51" s="18">
        <f t="shared" si="4"/>
        <v>1.5523505709684517E-6</v>
      </c>
      <c r="K51" s="18"/>
      <c r="L51" s="10">
        <f t="shared" si="5"/>
        <v>1.5523792576938329E-4</v>
      </c>
      <c r="M51" s="11"/>
      <c r="N51" s="12"/>
    </row>
    <row r="52" spans="1:14">
      <c r="A52" s="35">
        <v>41605</v>
      </c>
      <c r="B52" s="32">
        <f t="shared" si="0"/>
        <v>8.3721369539551449E-2</v>
      </c>
      <c r="C52" s="32">
        <f t="shared" si="1"/>
        <v>-6.1304105517369497E-3</v>
      </c>
      <c r="D52" s="42">
        <f t="shared" si="6"/>
        <v>8.3721369539551449E-2</v>
      </c>
      <c r="E52" s="40">
        <f t="shared" si="2"/>
        <v>-6.1304105517369497E-3</v>
      </c>
      <c r="F52" s="22"/>
      <c r="G52" s="23">
        <f t="shared" si="3"/>
        <v>6.9933786059473025E-3</v>
      </c>
      <c r="H52" s="23"/>
      <c r="I52" s="17"/>
      <c r="J52" s="18">
        <f t="shared" si="4"/>
        <v>4.0613204766440131E-5</v>
      </c>
      <c r="K52" s="18"/>
      <c r="L52" s="10">
        <f t="shared" si="5"/>
        <v>-5.3293856806631984E-4</v>
      </c>
      <c r="M52" s="11"/>
      <c r="N52" s="12"/>
    </row>
    <row r="53" spans="1:14">
      <c r="A53" s="35">
        <v>41606</v>
      </c>
      <c r="B53" s="32">
        <f t="shared" si="0"/>
        <v>0.11833814134688289</v>
      </c>
      <c r="C53" s="32">
        <f t="shared" si="1"/>
        <v>3.7383177570093456E-4</v>
      </c>
      <c r="D53" s="42">
        <f t="shared" si="6"/>
        <v>0.11833814134688289</v>
      </c>
      <c r="E53" s="40">
        <f t="shared" si="2"/>
        <v>3.7383177570093456E-4</v>
      </c>
      <c r="F53" s="22"/>
      <c r="G53" s="23">
        <f t="shared" si="3"/>
        <v>1.3981453093037244E-2</v>
      </c>
      <c r="H53" s="23"/>
      <c r="I53" s="17"/>
      <c r="J53" s="18">
        <f t="shared" si="4"/>
        <v>1.7264198461747043E-8</v>
      </c>
      <c r="K53" s="18"/>
      <c r="L53" s="10">
        <f t="shared" si="5"/>
        <v>1.5536363183892233E-5</v>
      </c>
      <c r="M53" s="11"/>
      <c r="N53" s="12"/>
    </row>
    <row r="54" spans="1:14">
      <c r="A54" s="35">
        <v>41607</v>
      </c>
      <c r="B54" s="32">
        <f t="shared" si="0"/>
        <v>4.2044312133232398E-2</v>
      </c>
      <c r="C54" s="32">
        <f t="shared" si="1"/>
        <v>-4.2974588938714496E-3</v>
      </c>
      <c r="D54" s="42">
        <f t="shared" si="6"/>
        <v>4.2044312133232398E-2</v>
      </c>
      <c r="E54" s="40">
        <f t="shared" si="2"/>
        <v>-4.2974588938714496E-3</v>
      </c>
      <c r="F54" s="22"/>
      <c r="G54" s="23">
        <f t="shared" si="3"/>
        <v>1.7597492647694649E-3</v>
      </c>
      <c r="H54" s="23"/>
      <c r="I54" s="17"/>
      <c r="J54" s="18">
        <f t="shared" si="4"/>
        <v>2.061066815469146E-5</v>
      </c>
      <c r="K54" s="18"/>
      <c r="L54" s="10">
        <f t="shared" si="5"/>
        <v>-1.9044581416147145E-4</v>
      </c>
      <c r="M54" s="11"/>
      <c r="N54" s="12"/>
    </row>
    <row r="55" spans="1:14">
      <c r="A55" s="35">
        <v>41608</v>
      </c>
      <c r="B55" s="32">
        <f t="shared" si="0"/>
        <v>-5.3031889434007315E-2</v>
      </c>
      <c r="C55" s="32">
        <f t="shared" si="1"/>
        <v>0</v>
      </c>
      <c r="D55" s="42">
        <f t="shared" si="6"/>
        <v>0</v>
      </c>
      <c r="E55" s="40">
        <f t="shared" si="2"/>
        <v>0</v>
      </c>
      <c r="F55" s="22"/>
      <c r="G55" s="23">
        <f t="shared" si="3"/>
        <v>9.0148656136734644E-9</v>
      </c>
      <c r="H55" s="23"/>
      <c r="I55" s="17"/>
      <c r="J55" s="18">
        <f t="shared" si="4"/>
        <v>5.8776416019003168E-8</v>
      </c>
      <c r="K55" s="18"/>
      <c r="L55" s="10">
        <f t="shared" si="5"/>
        <v>2.3018720461065549E-8</v>
      </c>
      <c r="M55" s="11"/>
      <c r="N55" s="12"/>
    </row>
    <row r="56" spans="1:14">
      <c r="A56" s="35">
        <v>41609</v>
      </c>
      <c r="B56" s="32">
        <f t="shared" si="0"/>
        <v>-4.8799172333183247E-2</v>
      </c>
      <c r="C56" s="32">
        <f t="shared" si="1"/>
        <v>0</v>
      </c>
      <c r="D56" s="42">
        <f t="shared" si="6"/>
        <v>0</v>
      </c>
      <c r="E56" s="40">
        <f t="shared" si="2"/>
        <v>0</v>
      </c>
      <c r="F56" s="22"/>
      <c r="G56" s="23">
        <f t="shared" si="3"/>
        <v>9.0148656136734644E-9</v>
      </c>
      <c r="H56" s="23"/>
      <c r="I56" s="17"/>
      <c r="J56" s="18">
        <f t="shared" si="4"/>
        <v>5.8776416019003168E-8</v>
      </c>
      <c r="K56" s="18"/>
      <c r="L56" s="10">
        <f t="shared" si="5"/>
        <v>2.3018720461065549E-8</v>
      </c>
      <c r="M56" s="11"/>
      <c r="N56" s="12"/>
    </row>
    <row r="57" spans="1:14">
      <c r="A57" s="35">
        <v>41610</v>
      </c>
      <c r="B57" s="32">
        <f t="shared" si="0"/>
        <v>-3.4697198651633121E-2</v>
      </c>
      <c r="C57" s="32">
        <f t="shared" si="1"/>
        <v>-8.0690561080878215E-3</v>
      </c>
      <c r="D57" s="42">
        <f t="shared" si="6"/>
        <v>-3.4697198651633121E-2</v>
      </c>
      <c r="E57" s="40">
        <f t="shared" si="2"/>
        <v>-8.0690561080878215E-3</v>
      </c>
      <c r="F57" s="22"/>
      <c r="G57" s="23">
        <f t="shared" si="3"/>
        <v>1.2104933744215172E-3</v>
      </c>
      <c r="H57" s="23"/>
      <c r="I57" s="17"/>
      <c r="J57" s="18">
        <f t="shared" si="4"/>
        <v>6.9080942268419048E-5</v>
      </c>
      <c r="K57" s="18"/>
      <c r="L57" s="10">
        <f t="shared" si="5"/>
        <v>2.8917472730983357E-4</v>
      </c>
      <c r="M57" s="11"/>
      <c r="N57" s="12"/>
    </row>
    <row r="58" spans="1:14">
      <c r="A58" s="35">
        <v>41611</v>
      </c>
      <c r="B58" s="32">
        <f t="shared" si="0"/>
        <v>6.4921772188916316E-2</v>
      </c>
      <c r="C58" s="32">
        <f t="shared" si="1"/>
        <v>-6.0537268255769962E-3</v>
      </c>
      <c r="D58" s="42">
        <f t="shared" si="6"/>
        <v>6.4921772188916316E-2</v>
      </c>
      <c r="E58" s="40">
        <f t="shared" si="2"/>
        <v>-6.0537268255769962E-3</v>
      </c>
      <c r="F58" s="22"/>
      <c r="G58" s="23">
        <f t="shared" si="3"/>
        <v>4.2025173099532551E-3</v>
      </c>
      <c r="H58" s="23"/>
      <c r="I58" s="17"/>
      <c r="J58" s="18">
        <f t="shared" si="4"/>
        <v>3.9641697540459959E-5</v>
      </c>
      <c r="K58" s="18"/>
      <c r="L58" s="10">
        <f t="shared" si="5"/>
        <v>-4.0816040977747261E-4</v>
      </c>
      <c r="M58" s="11"/>
      <c r="N58" s="12"/>
    </row>
    <row r="59" spans="1:14">
      <c r="A59" s="35">
        <v>41612</v>
      </c>
      <c r="B59" s="32">
        <f t="shared" si="0"/>
        <v>3.9253378132800215E-3</v>
      </c>
      <c r="C59" s="32">
        <f t="shared" si="1"/>
        <v>4.3776170536733916E-3</v>
      </c>
      <c r="D59" s="42">
        <f t="shared" si="6"/>
        <v>3.9253378132800215E-3</v>
      </c>
      <c r="E59" s="40">
        <f t="shared" si="2"/>
        <v>4.3776170536733916E-3</v>
      </c>
      <c r="F59" s="22"/>
      <c r="G59" s="23">
        <f t="shared" si="3"/>
        <v>1.4671896493286583E-5</v>
      </c>
      <c r="H59" s="23"/>
      <c r="I59" s="17"/>
      <c r="J59" s="18">
        <f t="shared" si="4"/>
        <v>1.7099701845816555E-5</v>
      </c>
      <c r="K59" s="18"/>
      <c r="L59" s="10">
        <f t="shared" si="5"/>
        <v>1.5839351487604598E-5</v>
      </c>
      <c r="M59" s="11"/>
      <c r="N59" s="12"/>
    </row>
    <row r="60" spans="1:14">
      <c r="A60" s="35">
        <v>41613</v>
      </c>
      <c r="B60" s="32">
        <f t="shared" si="0"/>
        <v>-2.7707828829336228E-2</v>
      </c>
      <c r="C60" s="32">
        <f t="shared" si="1"/>
        <v>-1.2507106310403639E-2</v>
      </c>
      <c r="D60" s="42">
        <f t="shared" si="6"/>
        <v>-2.7707828829336228E-2</v>
      </c>
      <c r="E60" s="40">
        <f t="shared" si="2"/>
        <v>-1.2507106310403639E-2</v>
      </c>
      <c r="F60" s="22"/>
      <c r="G60" s="23">
        <f t="shared" si="3"/>
        <v>7.7299432413987102E-4</v>
      </c>
      <c r="H60" s="23"/>
      <c r="I60" s="17"/>
      <c r="J60" s="18">
        <f t="shared" si="4"/>
        <v>1.625508923327587E-4</v>
      </c>
      <c r="K60" s="18"/>
      <c r="L60" s="10">
        <f t="shared" si="5"/>
        <v>3.544727311897119E-4</v>
      </c>
      <c r="M60" s="11"/>
      <c r="N60" s="12"/>
    </row>
    <row r="61" spans="1:14">
      <c r="A61" s="35">
        <v>41614</v>
      </c>
      <c r="B61" s="32">
        <f t="shared" si="0"/>
        <v>-0.40242277808577359</v>
      </c>
      <c r="C61" s="32">
        <f t="shared" si="1"/>
        <v>-5.1813471502590676E-3</v>
      </c>
      <c r="D61" s="42">
        <f t="shared" si="6"/>
        <v>-0.40242277808577359</v>
      </c>
      <c r="E61" s="40">
        <f t="shared" si="2"/>
        <v>-5.1813471502590676E-3</v>
      </c>
      <c r="F61" s="22"/>
      <c r="G61" s="23">
        <f t="shared" si="3"/>
        <v>0.1620205187233584</v>
      </c>
      <c r="H61" s="23"/>
      <c r="I61" s="17"/>
      <c r="J61" s="18">
        <f t="shared" si="4"/>
        <v>2.9417450550348857E-5</v>
      </c>
      <c r="K61" s="18"/>
      <c r="L61" s="10">
        <f t="shared" si="5"/>
        <v>2.1831698508559217E-3</v>
      </c>
      <c r="M61" s="11"/>
      <c r="N61" s="12"/>
    </row>
    <row r="62" spans="1:14">
      <c r="A62" s="35">
        <v>41615</v>
      </c>
      <c r="B62" s="32">
        <f t="shared" si="0"/>
        <v>0.1801741923870448</v>
      </c>
      <c r="C62" s="32">
        <f t="shared" si="1"/>
        <v>0</v>
      </c>
      <c r="D62" s="42">
        <f t="shared" si="6"/>
        <v>0</v>
      </c>
      <c r="E62" s="40">
        <f t="shared" si="2"/>
        <v>0</v>
      </c>
      <c r="F62" s="22"/>
      <c r="G62" s="23">
        <f t="shared" si="3"/>
        <v>9.0148656136734644E-9</v>
      </c>
      <c r="H62" s="23"/>
      <c r="I62" s="17"/>
      <c r="J62" s="18">
        <f t="shared" si="4"/>
        <v>5.8776416019003168E-8</v>
      </c>
      <c r="K62" s="18"/>
      <c r="L62" s="10">
        <f t="shared" si="5"/>
        <v>2.3018720461065549E-8</v>
      </c>
      <c r="M62" s="11"/>
      <c r="N62" s="12"/>
    </row>
    <row r="63" spans="1:14">
      <c r="A63" s="35">
        <v>41616</v>
      </c>
      <c r="B63" s="32">
        <f t="shared" si="0"/>
        <v>0.20094801187361419</v>
      </c>
      <c r="C63" s="32">
        <f t="shared" si="1"/>
        <v>0</v>
      </c>
      <c r="D63" s="42">
        <f t="shared" si="6"/>
        <v>0</v>
      </c>
      <c r="E63" s="40">
        <f t="shared" si="2"/>
        <v>0</v>
      </c>
      <c r="F63" s="22"/>
      <c r="G63" s="23">
        <f t="shared" si="3"/>
        <v>9.0148656136734644E-9</v>
      </c>
      <c r="H63" s="23"/>
      <c r="I63" s="17"/>
      <c r="J63" s="18">
        <f t="shared" si="4"/>
        <v>5.8776416019003168E-8</v>
      </c>
      <c r="K63" s="18"/>
      <c r="L63" s="10">
        <f t="shared" si="5"/>
        <v>2.3018720461065549E-8</v>
      </c>
      <c r="M63" s="11"/>
      <c r="N63" s="12"/>
    </row>
    <row r="64" spans="1:14">
      <c r="A64" s="35">
        <v>41617</v>
      </c>
      <c r="B64" s="32">
        <f t="shared" si="0"/>
        <v>1.4879149651224041E-2</v>
      </c>
      <c r="C64" s="32">
        <f t="shared" si="1"/>
        <v>-7.908950617283951E-3</v>
      </c>
      <c r="D64" s="42">
        <f t="shared" si="6"/>
        <v>1.4879149651224041E-2</v>
      </c>
      <c r="E64" s="40">
        <f t="shared" si="2"/>
        <v>-7.908950617283951E-3</v>
      </c>
      <c r="F64" s="22"/>
      <c r="G64" s="23">
        <f t="shared" si="3"/>
        <v>2.1857265849546765E-4</v>
      </c>
      <c r="H64" s="23"/>
      <c r="I64" s="17"/>
      <c r="J64" s="18">
        <f t="shared" si="4"/>
        <v>6.6445144196299166E-5</v>
      </c>
      <c r="K64" s="18"/>
      <c r="L64" s="10">
        <f t="shared" si="5"/>
        <v>-1.2051179117040706E-4</v>
      </c>
      <c r="M64" s="11"/>
      <c r="N64" s="12"/>
    </row>
    <row r="65" spans="1:14">
      <c r="A65" s="35">
        <v>41618</v>
      </c>
      <c r="B65" s="32">
        <f t="shared" si="0"/>
        <v>5.042308025529222E-2</v>
      </c>
      <c r="C65" s="32">
        <f t="shared" si="1"/>
        <v>7.777561734396267E-4</v>
      </c>
      <c r="D65" s="42">
        <f t="shared" si="6"/>
        <v>5.042308025529222E-2</v>
      </c>
      <c r="E65" s="40">
        <f t="shared" si="2"/>
        <v>7.777561734396267E-4</v>
      </c>
      <c r="F65" s="22"/>
      <c r="G65" s="23">
        <f t="shared" si="3"/>
        <v>2.5329210325804445E-3</v>
      </c>
      <c r="H65" s="23"/>
      <c r="I65" s="17"/>
      <c r="J65" s="18">
        <f t="shared" si="4"/>
        <v>2.8656503415863534E-7</v>
      </c>
      <c r="K65" s="18"/>
      <c r="L65" s="10">
        <f t="shared" si="5"/>
        <v>2.6941540457489453E-5</v>
      </c>
      <c r="M65" s="11"/>
      <c r="N65" s="12"/>
    </row>
    <row r="66" spans="1:14">
      <c r="A66" s="35">
        <v>41619</v>
      </c>
      <c r="B66" s="32">
        <f t="shared" si="0"/>
        <v>-7.2003958980562541E-2</v>
      </c>
      <c r="C66" s="32">
        <f t="shared" si="1"/>
        <v>-6.2172139110161263E-3</v>
      </c>
      <c r="D66" s="42">
        <f t="shared" si="6"/>
        <v>-7.2003958980562541E-2</v>
      </c>
      <c r="E66" s="40">
        <f t="shared" si="2"/>
        <v>-6.2172139110161263E-3</v>
      </c>
      <c r="F66" s="22"/>
      <c r="G66" s="23">
        <f t="shared" si="3"/>
        <v>5.1982521925684937E-3</v>
      </c>
      <c r="H66" s="23"/>
      <c r="I66" s="17"/>
      <c r="J66" s="18">
        <f t="shared" si="4"/>
        <v>4.1727108997687363E-5</v>
      </c>
      <c r="K66" s="18"/>
      <c r="L66" s="10">
        <f t="shared" si="5"/>
        <v>4.6573386803707209E-4</v>
      </c>
      <c r="M66" s="11"/>
      <c r="N66" s="12"/>
    </row>
    <row r="67" spans="1:14">
      <c r="A67" s="35">
        <v>41620</v>
      </c>
      <c r="B67" s="32">
        <f t="shared" ref="B67:B130" si="7">IF(ISNA(VLOOKUP(A67,aud_bitcoin_with_returns, 7, FALSE)),0,VLOOKUP(A67,aud_bitcoin_with_returns, 7, FALSE))</f>
        <v>1.8032430724259942E-2</v>
      </c>
      <c r="C67" s="32">
        <f t="shared" ref="C67:C130" si="8">IF(ISNA(VLOOKUP(A67,asx_spi200_with_returns, 3, FALSE)),0,VLOOKUP(A67,asx_spi200_with_returns, 3, FALSE))</f>
        <v>-1.133919843597263E-2</v>
      </c>
      <c r="D67" s="42">
        <f t="shared" si="6"/>
        <v>1.8032430724259942E-2</v>
      </c>
      <c r="E67" s="40">
        <f t="shared" ref="E67:E130" si="9">IF(OR(B67=0, C67=0),0,C67)</f>
        <v>-1.133919843597263E-2</v>
      </c>
      <c r="F67" s="22"/>
      <c r="G67" s="23">
        <f t="shared" ref="G67:G130" si="10">(D67-$F$3)^2</f>
        <v>3.217533350527235E-4</v>
      </c>
      <c r="H67" s="23"/>
      <c r="I67" s="17"/>
      <c r="J67" s="18">
        <f t="shared" ref="J67:J130" si="11">(E67-$I$3)^2</f>
        <v>1.3413431362639533E-4</v>
      </c>
      <c r="K67" s="18"/>
      <c r="L67" s="10">
        <f t="shared" ref="L67:L130" si="12">(D67-$F$3)*(E67-$I$3)</f>
        <v>-2.0774542775787069E-4</v>
      </c>
      <c r="M67" s="11"/>
      <c r="N67" s="12"/>
    </row>
    <row r="68" spans="1:14">
      <c r="A68" s="35">
        <v>41621</v>
      </c>
      <c r="B68" s="32">
        <f t="shared" si="7"/>
        <v>1.9721015055098483E-2</v>
      </c>
      <c r="C68" s="32">
        <f t="shared" si="8"/>
        <v>7.514336563179751E-3</v>
      </c>
      <c r="D68" s="42">
        <f t="shared" ref="D68:D131" si="13">IF(OR(ISNA(B68), ISNA(C68), B68=0, C68=0),0,B68)</f>
        <v>1.9721015055098483E-2</v>
      </c>
      <c r="E68" s="40">
        <f t="shared" si="9"/>
        <v>7.514336563179751E-3</v>
      </c>
      <c r="F68" s="22"/>
      <c r="G68" s="23">
        <f t="shared" si="10"/>
        <v>3.851825611930274E-4</v>
      </c>
      <c r="H68" s="23"/>
      <c r="I68" s="17"/>
      <c r="J68" s="18">
        <f t="shared" si="11"/>
        <v>5.288050174912163E-5</v>
      </c>
      <c r="K68" s="18"/>
      <c r="L68" s="10">
        <f t="shared" si="12"/>
        <v>1.4271876926634085E-4</v>
      </c>
      <c r="M68" s="11"/>
      <c r="N68" s="12"/>
    </row>
    <row r="69" spans="1:14">
      <c r="A69" s="35">
        <v>41622</v>
      </c>
      <c r="B69" s="32">
        <f t="shared" si="7"/>
        <v>-5.7866648909352114E-2</v>
      </c>
      <c r="C69" s="32">
        <f t="shared" si="8"/>
        <v>0</v>
      </c>
      <c r="D69" s="42">
        <f t="shared" si="13"/>
        <v>0</v>
      </c>
      <c r="E69" s="40">
        <f t="shared" si="9"/>
        <v>0</v>
      </c>
      <c r="F69" s="22"/>
      <c r="G69" s="23">
        <f t="shared" si="10"/>
        <v>9.0148656136734644E-9</v>
      </c>
      <c r="H69" s="23"/>
      <c r="I69" s="17"/>
      <c r="J69" s="18">
        <f t="shared" si="11"/>
        <v>5.8776416019003168E-8</v>
      </c>
      <c r="K69" s="18"/>
      <c r="L69" s="10">
        <f t="shared" si="12"/>
        <v>2.3018720461065549E-8</v>
      </c>
      <c r="M69" s="11"/>
      <c r="N69" s="12"/>
    </row>
    <row r="70" spans="1:14">
      <c r="A70" s="35">
        <v>41623</v>
      </c>
      <c r="B70" s="32">
        <f t="shared" si="7"/>
        <v>9.9355802823159114E-3</v>
      </c>
      <c r="C70" s="32">
        <f t="shared" si="8"/>
        <v>0</v>
      </c>
      <c r="D70" s="42">
        <f t="shared" si="13"/>
        <v>0</v>
      </c>
      <c r="E70" s="40">
        <f t="shared" si="9"/>
        <v>0</v>
      </c>
      <c r="F70" s="22"/>
      <c r="G70" s="23">
        <f t="shared" si="10"/>
        <v>9.0148656136734644E-9</v>
      </c>
      <c r="H70" s="23"/>
      <c r="I70" s="17"/>
      <c r="J70" s="18">
        <f t="shared" si="11"/>
        <v>5.8776416019003168E-8</v>
      </c>
      <c r="K70" s="18"/>
      <c r="L70" s="10">
        <f t="shared" si="12"/>
        <v>2.3018720461065549E-8</v>
      </c>
      <c r="M70" s="11"/>
      <c r="N70" s="12"/>
    </row>
    <row r="71" spans="1:14">
      <c r="A71" s="35">
        <v>41624</v>
      </c>
      <c r="B71" s="32">
        <f t="shared" si="7"/>
        <v>-0.15783527623922736</v>
      </c>
      <c r="C71" s="32">
        <f t="shared" si="8"/>
        <v>0</v>
      </c>
      <c r="D71" s="42">
        <f t="shared" si="13"/>
        <v>0</v>
      </c>
      <c r="E71" s="40">
        <f t="shared" si="9"/>
        <v>0</v>
      </c>
      <c r="F71" s="22"/>
      <c r="G71" s="23">
        <f t="shared" si="10"/>
        <v>9.0148656136734644E-9</v>
      </c>
      <c r="H71" s="23"/>
      <c r="I71" s="17"/>
      <c r="J71" s="18">
        <f t="shared" si="11"/>
        <v>5.8776416019003168E-8</v>
      </c>
      <c r="K71" s="18"/>
      <c r="L71" s="10">
        <f t="shared" si="12"/>
        <v>2.3018720461065549E-8</v>
      </c>
      <c r="M71" s="11"/>
      <c r="N71" s="12"/>
    </row>
    <row r="72" spans="1:14">
      <c r="A72" s="35">
        <v>41625</v>
      </c>
      <c r="B72" s="32">
        <f t="shared" si="7"/>
        <v>-0.26658752300112787</v>
      </c>
      <c r="C72" s="32">
        <f t="shared" si="8"/>
        <v>1.1776251226692837E-3</v>
      </c>
      <c r="D72" s="42">
        <f t="shared" si="13"/>
        <v>-0.26658752300112787</v>
      </c>
      <c r="E72" s="40">
        <f t="shared" si="9"/>
        <v>1.1776251226692837E-3</v>
      </c>
      <c r="F72" s="22"/>
      <c r="G72" s="23">
        <f t="shared" si="10"/>
        <v>7.1119539617167174E-2</v>
      </c>
      <c r="H72" s="23"/>
      <c r="I72" s="17"/>
      <c r="J72" s="18">
        <f t="shared" si="11"/>
        <v>8.7457405880921598E-7</v>
      </c>
      <c r="K72" s="18"/>
      <c r="L72" s="10">
        <f t="shared" si="12"/>
        <v>-2.4939788375932288E-4</v>
      </c>
      <c r="M72" s="11"/>
      <c r="N72" s="12"/>
    </row>
    <row r="73" spans="1:14">
      <c r="A73" s="35">
        <v>41626</v>
      </c>
      <c r="B73" s="32">
        <f t="shared" si="7"/>
        <v>0.13681024296281907</v>
      </c>
      <c r="C73" s="32">
        <f t="shared" si="8"/>
        <v>-1.9603999215840032E-4</v>
      </c>
      <c r="D73" s="42">
        <f t="shared" si="13"/>
        <v>0.13681024296281907</v>
      </c>
      <c r="E73" s="40">
        <f t="shared" si="9"/>
        <v>-1.9603999215840032E-4</v>
      </c>
      <c r="F73" s="22"/>
      <c r="G73" s="23">
        <f t="shared" si="10"/>
        <v>1.8691072246956729E-2</v>
      </c>
      <c r="H73" s="23"/>
      <c r="I73" s="17"/>
      <c r="J73" s="18">
        <f t="shared" si="11"/>
        <v>1.9226336952321704E-7</v>
      </c>
      <c r="K73" s="18"/>
      <c r="L73" s="10">
        <f t="shared" si="12"/>
        <v>-5.9946714090113292E-5</v>
      </c>
      <c r="M73" s="11"/>
      <c r="N73" s="12"/>
    </row>
    <row r="74" spans="1:14">
      <c r="A74" s="35">
        <v>41627</v>
      </c>
      <c r="B74" s="32">
        <f t="shared" si="7"/>
        <v>0.15090202332303401</v>
      </c>
      <c r="C74" s="32">
        <f t="shared" si="8"/>
        <v>1.9607843137254901E-4</v>
      </c>
      <c r="D74" s="42">
        <f t="shared" si="13"/>
        <v>0.15090202332303401</v>
      </c>
      <c r="E74" s="40">
        <f t="shared" si="9"/>
        <v>1.9607843137254901E-4</v>
      </c>
      <c r="F74" s="22"/>
      <c r="G74" s="23">
        <f t="shared" si="10"/>
        <v>2.2742774375829892E-2</v>
      </c>
      <c r="H74" s="23"/>
      <c r="I74" s="17"/>
      <c r="J74" s="18">
        <f t="shared" si="11"/>
        <v>2.1492540005628387E-9</v>
      </c>
      <c r="K74" s="18"/>
      <c r="L74" s="10">
        <f t="shared" si="12"/>
        <v>-6.9914232321574127E-6</v>
      </c>
      <c r="M74" s="11"/>
      <c r="N74" s="12"/>
    </row>
    <row r="75" spans="1:14">
      <c r="A75" s="35">
        <v>41628</v>
      </c>
      <c r="B75" s="32">
        <f t="shared" si="7"/>
        <v>-7.5950463323807033E-2</v>
      </c>
      <c r="C75" s="32">
        <f t="shared" si="8"/>
        <v>1.6075279356988825E-2</v>
      </c>
      <c r="D75" s="42">
        <f t="shared" si="13"/>
        <v>-7.5950463323807033E-2</v>
      </c>
      <c r="E75" s="40">
        <f t="shared" si="9"/>
        <v>1.6075279356988825E-2</v>
      </c>
      <c r="F75" s="22"/>
      <c r="G75" s="23">
        <f t="shared" si="10"/>
        <v>5.7829043774976722E-3</v>
      </c>
      <c r="H75" s="23"/>
      <c r="I75" s="17"/>
      <c r="J75" s="18">
        <f t="shared" si="11"/>
        <v>2.5067885027299269E-4</v>
      </c>
      <c r="K75" s="18"/>
      <c r="L75" s="10">
        <f t="shared" si="12"/>
        <v>-1.2040148755683101E-3</v>
      </c>
      <c r="M75" s="11"/>
      <c r="N75" s="12"/>
    </row>
    <row r="76" spans="1:14">
      <c r="A76" s="35">
        <v>41629</v>
      </c>
      <c r="B76" s="32">
        <f t="shared" si="7"/>
        <v>2.5786584549471137E-2</v>
      </c>
      <c r="C76" s="32">
        <f t="shared" si="8"/>
        <v>8.103415010611615E-3</v>
      </c>
      <c r="D76" s="42">
        <f t="shared" si="13"/>
        <v>2.5786584549471137E-2</v>
      </c>
      <c r="E76" s="40">
        <f t="shared" si="9"/>
        <v>8.103415010611615E-3</v>
      </c>
      <c r="F76" s="22"/>
      <c r="G76" s="23">
        <f t="shared" si="10"/>
        <v>6.6006025815576236E-4</v>
      </c>
      <c r="H76" s="23"/>
      <c r="I76" s="17"/>
      <c r="J76" s="18">
        <f t="shared" si="11"/>
        <v>6.1794952033169474E-5</v>
      </c>
      <c r="K76" s="18"/>
      <c r="L76" s="10">
        <f t="shared" si="12"/>
        <v>2.019613626210142E-4</v>
      </c>
      <c r="M76" s="11"/>
      <c r="N76" s="12"/>
    </row>
    <row r="77" spans="1:14">
      <c r="A77" s="35">
        <v>41630</v>
      </c>
      <c r="B77" s="32">
        <f t="shared" si="7"/>
        <v>-3.8190456301555799E-2</v>
      </c>
      <c r="C77" s="32">
        <f t="shared" si="8"/>
        <v>0</v>
      </c>
      <c r="D77" s="42">
        <f t="shared" si="13"/>
        <v>0</v>
      </c>
      <c r="E77" s="40">
        <f t="shared" si="9"/>
        <v>0</v>
      </c>
      <c r="F77" s="22"/>
      <c r="G77" s="23">
        <f t="shared" si="10"/>
        <v>9.0148656136734644E-9</v>
      </c>
      <c r="H77" s="23"/>
      <c r="I77" s="17"/>
      <c r="J77" s="18">
        <f t="shared" si="11"/>
        <v>5.8776416019003168E-8</v>
      </c>
      <c r="K77" s="18"/>
      <c r="L77" s="10">
        <f t="shared" si="12"/>
        <v>2.3018720461065549E-8</v>
      </c>
      <c r="M77" s="11"/>
      <c r="N77" s="12"/>
    </row>
    <row r="78" spans="1:14">
      <c r="A78" s="35">
        <v>41631</v>
      </c>
      <c r="B78" s="32">
        <f t="shared" si="7"/>
        <v>2.0219839869724645E-3</v>
      </c>
      <c r="C78" s="32">
        <f t="shared" si="8"/>
        <v>0</v>
      </c>
      <c r="D78" s="42">
        <f t="shared" si="13"/>
        <v>0</v>
      </c>
      <c r="E78" s="40">
        <f t="shared" si="9"/>
        <v>0</v>
      </c>
      <c r="F78" s="22"/>
      <c r="G78" s="23">
        <f t="shared" si="10"/>
        <v>9.0148656136734644E-9</v>
      </c>
      <c r="H78" s="23"/>
      <c r="I78" s="17"/>
      <c r="J78" s="18">
        <f t="shared" si="11"/>
        <v>5.8776416019003168E-8</v>
      </c>
      <c r="K78" s="18"/>
      <c r="L78" s="10">
        <f t="shared" si="12"/>
        <v>2.3018720461065549E-8</v>
      </c>
      <c r="M78" s="11"/>
      <c r="N78" s="12"/>
    </row>
    <row r="79" spans="1:14">
      <c r="A79" s="35">
        <v>41632</v>
      </c>
      <c r="B79" s="32">
        <f t="shared" si="7"/>
        <v>4.9851704383862265E-2</v>
      </c>
      <c r="C79" s="32">
        <f t="shared" si="8"/>
        <v>8.4210526315789472E-3</v>
      </c>
      <c r="D79" s="42">
        <f t="shared" si="13"/>
        <v>4.9851704383862265E-2</v>
      </c>
      <c r="E79" s="40">
        <f t="shared" si="9"/>
        <v>8.4210526315789472E-3</v>
      </c>
      <c r="F79" s="22"/>
      <c r="G79" s="23">
        <f t="shared" si="10"/>
        <v>2.4757349405701546E-3</v>
      </c>
      <c r="H79" s="23"/>
      <c r="I79" s="17"/>
      <c r="J79" s="18">
        <f t="shared" si="11"/>
        <v>6.6889729459491444E-5</v>
      </c>
      <c r="K79" s="18"/>
      <c r="L79" s="10">
        <f t="shared" si="12"/>
        <v>4.0694132302845307E-4</v>
      </c>
      <c r="M79" s="11"/>
      <c r="N79" s="12"/>
    </row>
    <row r="80" spans="1:14">
      <c r="A80" s="35">
        <v>41633</v>
      </c>
      <c r="B80" s="32">
        <f t="shared" si="7"/>
        <v>4.4182146542827656E-2</v>
      </c>
      <c r="C80" s="32">
        <f t="shared" si="8"/>
        <v>8.9200986904535966E-3</v>
      </c>
      <c r="D80" s="42">
        <f t="shared" si="13"/>
        <v>4.4182146542827656E-2</v>
      </c>
      <c r="E80" s="40">
        <f t="shared" si="9"/>
        <v>8.9200986904535966E-3</v>
      </c>
      <c r="F80" s="22"/>
      <c r="G80" s="23">
        <f t="shared" si="10"/>
        <v>1.9436811947302923E-3</v>
      </c>
      <c r="H80" s="23"/>
      <c r="I80" s="17"/>
      <c r="J80" s="18">
        <f t="shared" si="11"/>
        <v>7.5301786748338057E-5</v>
      </c>
      <c r="K80" s="18"/>
      <c r="L80" s="10">
        <f t="shared" si="12"/>
        <v>3.8257374038521699E-4</v>
      </c>
      <c r="M80" s="11"/>
      <c r="N80" s="12"/>
    </row>
    <row r="81" spans="1:14">
      <c r="A81" s="35">
        <v>41634</v>
      </c>
      <c r="B81" s="32">
        <f t="shared" si="7"/>
        <v>8.7417382173080468E-2</v>
      </c>
      <c r="C81" s="32">
        <f t="shared" si="8"/>
        <v>0</v>
      </c>
      <c r="D81" s="42">
        <f t="shared" si="13"/>
        <v>0</v>
      </c>
      <c r="E81" s="40">
        <f t="shared" si="9"/>
        <v>0</v>
      </c>
      <c r="F81" s="22"/>
      <c r="G81" s="23">
        <f t="shared" si="10"/>
        <v>9.0148656136734644E-9</v>
      </c>
      <c r="H81" s="23"/>
      <c r="I81" s="17"/>
      <c r="J81" s="18">
        <f t="shared" si="11"/>
        <v>5.8776416019003168E-8</v>
      </c>
      <c r="K81" s="18"/>
      <c r="L81" s="10">
        <f t="shared" si="12"/>
        <v>2.3018720461065549E-8</v>
      </c>
      <c r="M81" s="11"/>
      <c r="N81" s="12"/>
    </row>
    <row r="82" spans="1:14">
      <c r="A82" s="35">
        <v>41635</v>
      </c>
      <c r="B82" s="32">
        <f t="shared" si="7"/>
        <v>-1.5575828495472711E-2</v>
      </c>
      <c r="C82" s="32">
        <f t="shared" si="8"/>
        <v>0</v>
      </c>
      <c r="D82" s="42">
        <f t="shared" si="13"/>
        <v>0</v>
      </c>
      <c r="E82" s="40">
        <f t="shared" si="9"/>
        <v>0</v>
      </c>
      <c r="F82" s="22"/>
      <c r="G82" s="23">
        <f t="shared" si="10"/>
        <v>9.0148656136734644E-9</v>
      </c>
      <c r="H82" s="23"/>
      <c r="I82" s="17"/>
      <c r="J82" s="18">
        <f t="shared" si="11"/>
        <v>5.8776416019003168E-8</v>
      </c>
      <c r="K82" s="18"/>
      <c r="L82" s="10">
        <f t="shared" si="12"/>
        <v>2.3018720461065549E-8</v>
      </c>
      <c r="M82" s="11"/>
      <c r="N82" s="12"/>
    </row>
    <row r="83" spans="1:14">
      <c r="A83" s="35">
        <v>41636</v>
      </c>
      <c r="B83" s="32">
        <f t="shared" si="7"/>
        <v>-2.1938834391229071E-2</v>
      </c>
      <c r="C83" s="32">
        <f t="shared" si="8"/>
        <v>0</v>
      </c>
      <c r="D83" s="42">
        <f t="shared" si="13"/>
        <v>0</v>
      </c>
      <c r="E83" s="40">
        <f t="shared" si="9"/>
        <v>0</v>
      </c>
      <c r="F83" s="22"/>
      <c r="G83" s="23">
        <f t="shared" si="10"/>
        <v>9.0148656136734644E-9</v>
      </c>
      <c r="H83" s="23"/>
      <c r="I83" s="17"/>
      <c r="J83" s="18">
        <f t="shared" si="11"/>
        <v>5.8776416019003168E-8</v>
      </c>
      <c r="K83" s="18"/>
      <c r="L83" s="10">
        <f t="shared" si="12"/>
        <v>2.3018720461065549E-8</v>
      </c>
      <c r="M83" s="11"/>
      <c r="N83" s="12"/>
    </row>
    <row r="84" spans="1:14">
      <c r="A84" s="35">
        <v>41637</v>
      </c>
      <c r="B84" s="32">
        <f t="shared" si="7"/>
        <v>-2.2537139081286717E-3</v>
      </c>
      <c r="C84" s="32">
        <f t="shared" si="8"/>
        <v>0</v>
      </c>
      <c r="D84" s="42">
        <f t="shared" si="13"/>
        <v>0</v>
      </c>
      <c r="E84" s="40">
        <f t="shared" si="9"/>
        <v>0</v>
      </c>
      <c r="F84" s="22"/>
      <c r="G84" s="23">
        <f t="shared" si="10"/>
        <v>9.0148656136734644E-9</v>
      </c>
      <c r="H84" s="23"/>
      <c r="I84" s="17"/>
      <c r="J84" s="18">
        <f t="shared" si="11"/>
        <v>5.8776416019003168E-8</v>
      </c>
      <c r="K84" s="18"/>
      <c r="L84" s="10">
        <f t="shared" si="12"/>
        <v>2.3018720461065549E-8</v>
      </c>
      <c r="M84" s="11"/>
      <c r="N84" s="12"/>
    </row>
    <row r="85" spans="1:14">
      <c r="A85" s="35">
        <v>41638</v>
      </c>
      <c r="B85" s="32">
        <f t="shared" si="7"/>
        <v>5.2744861515172103E-3</v>
      </c>
      <c r="C85" s="32">
        <f t="shared" si="8"/>
        <v>-3.7622272385252068E-4</v>
      </c>
      <c r="D85" s="42">
        <f t="shared" si="13"/>
        <v>5.2744861515172103E-3</v>
      </c>
      <c r="E85" s="40">
        <f t="shared" si="9"/>
        <v>-3.7622272385252068E-4</v>
      </c>
      <c r="F85" s="22"/>
      <c r="G85" s="23">
        <f t="shared" si="10"/>
        <v>2.682762948773924E-5</v>
      </c>
      <c r="H85" s="23"/>
      <c r="I85" s="17"/>
      <c r="J85" s="18">
        <f t="shared" si="11"/>
        <v>3.8274168370866288E-7</v>
      </c>
      <c r="K85" s="18"/>
      <c r="L85" s="10">
        <f t="shared" si="12"/>
        <v>-3.2043801397539413E-6</v>
      </c>
      <c r="M85" s="11"/>
      <c r="N85" s="12"/>
    </row>
    <row r="86" spans="1:14">
      <c r="A86" s="35">
        <v>41639</v>
      </c>
      <c r="B86" s="32">
        <f t="shared" si="7"/>
        <v>3.8045268457954959E-2</v>
      </c>
      <c r="C86" s="32">
        <f t="shared" si="8"/>
        <v>2.2581859239744072E-3</v>
      </c>
      <c r="D86" s="42">
        <f t="shared" si="13"/>
        <v>3.8045268457954959E-2</v>
      </c>
      <c r="E86" s="40">
        <f t="shared" si="9"/>
        <v>2.2581859239744072E-3</v>
      </c>
      <c r="F86" s="22"/>
      <c r="G86" s="23">
        <f t="shared" si="10"/>
        <v>1.4402269256201428E-3</v>
      </c>
      <c r="H86" s="23"/>
      <c r="I86" s="17"/>
      <c r="J86" s="18">
        <f t="shared" si="11"/>
        <v>4.0632377625929111E-6</v>
      </c>
      <c r="K86" s="18"/>
      <c r="L86" s="10">
        <f t="shared" si="12"/>
        <v>7.6498264234444273E-5</v>
      </c>
      <c r="M86" s="11"/>
      <c r="N86" s="12"/>
    </row>
    <row r="87" spans="1:14">
      <c r="A87" s="35">
        <v>41640</v>
      </c>
      <c r="B87" s="32">
        <f t="shared" si="7"/>
        <v>8.8283959291914644E-3</v>
      </c>
      <c r="C87" s="32">
        <f t="shared" si="8"/>
        <v>-1.5020653398422831E-3</v>
      </c>
      <c r="D87" s="42">
        <f t="shared" si="13"/>
        <v>8.8283959291914644E-3</v>
      </c>
      <c r="E87" s="40">
        <f t="shared" si="9"/>
        <v>-1.5020653398422831E-3</v>
      </c>
      <c r="F87" s="22"/>
      <c r="G87" s="23">
        <f t="shared" si="10"/>
        <v>7.6273136379591762E-5</v>
      </c>
      <c r="H87" s="23"/>
      <c r="I87" s="17"/>
      <c r="J87" s="18">
        <f t="shared" si="11"/>
        <v>3.043293573373683E-6</v>
      </c>
      <c r="K87" s="18"/>
      <c r="L87" s="10">
        <f t="shared" si="12"/>
        <v>-1.5235535624488758E-5</v>
      </c>
      <c r="M87" s="11"/>
      <c r="N87" s="12"/>
    </row>
    <row r="88" spans="1:14">
      <c r="A88" s="35">
        <v>41641</v>
      </c>
      <c r="B88" s="32">
        <f t="shared" si="7"/>
        <v>7.339047597649892E-2</v>
      </c>
      <c r="C88" s="32">
        <f t="shared" si="8"/>
        <v>0</v>
      </c>
      <c r="D88" s="42">
        <f t="shared" si="13"/>
        <v>0</v>
      </c>
      <c r="E88" s="40">
        <f t="shared" si="9"/>
        <v>0</v>
      </c>
      <c r="F88" s="22"/>
      <c r="G88" s="23">
        <f t="shared" si="10"/>
        <v>9.0148656136734644E-9</v>
      </c>
      <c r="H88" s="23"/>
      <c r="I88" s="17"/>
      <c r="J88" s="18">
        <f t="shared" si="11"/>
        <v>5.8776416019003168E-8</v>
      </c>
      <c r="K88" s="18"/>
      <c r="L88" s="10">
        <f t="shared" si="12"/>
        <v>2.3018720461065549E-8</v>
      </c>
      <c r="M88" s="11"/>
      <c r="N88" s="12"/>
    </row>
    <row r="89" spans="1:14">
      <c r="A89" s="35">
        <v>41642</v>
      </c>
      <c r="B89" s="32">
        <f t="shared" si="7"/>
        <v>1.9706959706959751E-2</v>
      </c>
      <c r="C89" s="32">
        <f t="shared" si="8"/>
        <v>0</v>
      </c>
      <c r="D89" s="42">
        <f t="shared" si="13"/>
        <v>0</v>
      </c>
      <c r="E89" s="40">
        <f t="shared" si="9"/>
        <v>0</v>
      </c>
      <c r="F89" s="22"/>
      <c r="G89" s="23">
        <f t="shared" si="10"/>
        <v>9.0148656136734644E-9</v>
      </c>
      <c r="H89" s="23"/>
      <c r="I89" s="17"/>
      <c r="J89" s="18">
        <f t="shared" si="11"/>
        <v>5.8776416019003168E-8</v>
      </c>
      <c r="K89" s="18"/>
      <c r="L89" s="10">
        <f t="shared" si="12"/>
        <v>2.3018720461065549E-8</v>
      </c>
      <c r="M89" s="11"/>
      <c r="N89" s="12"/>
    </row>
    <row r="90" spans="1:14">
      <c r="A90" s="35">
        <v>41643</v>
      </c>
      <c r="B90" s="32">
        <f t="shared" si="7"/>
        <v>3.644555745999814E-2</v>
      </c>
      <c r="C90" s="32">
        <f t="shared" si="8"/>
        <v>0</v>
      </c>
      <c r="D90" s="42">
        <f t="shared" si="13"/>
        <v>0</v>
      </c>
      <c r="E90" s="40">
        <f t="shared" si="9"/>
        <v>0</v>
      </c>
      <c r="F90" s="22"/>
      <c r="G90" s="23">
        <f t="shared" si="10"/>
        <v>9.0148656136734644E-9</v>
      </c>
      <c r="H90" s="23"/>
      <c r="I90" s="17"/>
      <c r="J90" s="18">
        <f t="shared" si="11"/>
        <v>5.8776416019003168E-8</v>
      </c>
      <c r="K90" s="18"/>
      <c r="L90" s="10">
        <f t="shared" si="12"/>
        <v>2.3018720461065549E-8</v>
      </c>
      <c r="M90" s="11"/>
      <c r="N90" s="12"/>
    </row>
    <row r="91" spans="1:14">
      <c r="A91" s="35">
        <v>41644</v>
      </c>
      <c r="B91" s="32">
        <f t="shared" si="7"/>
        <v>0.10821516279806688</v>
      </c>
      <c r="C91" s="32">
        <f t="shared" si="8"/>
        <v>0</v>
      </c>
      <c r="D91" s="42">
        <f t="shared" si="13"/>
        <v>0</v>
      </c>
      <c r="E91" s="40">
        <f t="shared" si="9"/>
        <v>0</v>
      </c>
      <c r="F91" s="22"/>
      <c r="G91" s="23">
        <f t="shared" si="10"/>
        <v>9.0148656136734644E-9</v>
      </c>
      <c r="H91" s="23"/>
      <c r="I91" s="17"/>
      <c r="J91" s="18">
        <f t="shared" si="11"/>
        <v>5.8776416019003168E-8</v>
      </c>
      <c r="K91" s="18"/>
      <c r="L91" s="10">
        <f t="shared" si="12"/>
        <v>2.3018720461065549E-8</v>
      </c>
      <c r="M91" s="11"/>
      <c r="N91" s="12"/>
    </row>
    <row r="92" spans="1:14">
      <c r="A92" s="35">
        <v>41645</v>
      </c>
      <c r="B92" s="32">
        <f t="shared" si="7"/>
        <v>-1.5351347487311314E-2</v>
      </c>
      <c r="C92" s="32">
        <f t="shared" si="8"/>
        <v>0</v>
      </c>
      <c r="D92" s="42">
        <f t="shared" si="13"/>
        <v>0</v>
      </c>
      <c r="E92" s="40">
        <f t="shared" si="9"/>
        <v>0</v>
      </c>
      <c r="F92" s="22"/>
      <c r="G92" s="23">
        <f t="shared" si="10"/>
        <v>9.0148656136734644E-9</v>
      </c>
      <c r="H92" s="23"/>
      <c r="I92" s="17"/>
      <c r="J92" s="18">
        <f t="shared" si="11"/>
        <v>5.8776416019003168E-8</v>
      </c>
      <c r="K92" s="18"/>
      <c r="L92" s="10">
        <f t="shared" si="12"/>
        <v>2.3018720461065549E-8</v>
      </c>
      <c r="M92" s="11"/>
      <c r="N92" s="12"/>
    </row>
    <row r="93" spans="1:14">
      <c r="A93" s="35">
        <v>41646</v>
      </c>
      <c r="B93" s="32">
        <f t="shared" si="7"/>
        <v>-5.7326170208904362E-2</v>
      </c>
      <c r="C93" s="32">
        <f t="shared" si="8"/>
        <v>-2.6325686348251222E-3</v>
      </c>
      <c r="D93" s="42">
        <f t="shared" si="13"/>
        <v>-5.7326170208904362E-2</v>
      </c>
      <c r="E93" s="40">
        <f t="shared" si="9"/>
        <v>-2.6325686348251222E-3</v>
      </c>
      <c r="F93" s="22"/>
      <c r="G93" s="23">
        <f t="shared" si="10"/>
        <v>3.2971846608809254E-3</v>
      </c>
      <c r="H93" s="23"/>
      <c r="I93" s="17"/>
      <c r="J93" s="18">
        <f t="shared" si="11"/>
        <v>8.2656659035865169E-6</v>
      </c>
      <c r="K93" s="18"/>
      <c r="L93" s="10">
        <f t="shared" si="12"/>
        <v>1.6508611943247056E-4</v>
      </c>
      <c r="M93" s="11"/>
      <c r="N93" s="12"/>
    </row>
    <row r="94" spans="1:14">
      <c r="A94" s="35">
        <v>41647</v>
      </c>
      <c r="B94" s="32">
        <f t="shared" si="7"/>
        <v>-4.4957016471403613E-2</v>
      </c>
      <c r="C94" s="32">
        <f t="shared" si="8"/>
        <v>-1.6968325791855204E-3</v>
      </c>
      <c r="D94" s="42">
        <f t="shared" si="13"/>
        <v>-4.4957016471403613E-2</v>
      </c>
      <c r="E94" s="40">
        <f t="shared" si="9"/>
        <v>-1.6968325791855204E-3</v>
      </c>
      <c r="F94" s="22"/>
      <c r="G94" s="23">
        <f t="shared" si="10"/>
        <v>2.0296793807447183E-3</v>
      </c>
      <c r="H94" s="23"/>
      <c r="I94" s="17"/>
      <c r="J94" s="18">
        <f t="shared" si="11"/>
        <v>3.760772236469425E-6</v>
      </c>
      <c r="K94" s="18"/>
      <c r="L94" s="10">
        <f t="shared" si="12"/>
        <v>8.7367968180788043E-5</v>
      </c>
      <c r="M94" s="11"/>
      <c r="N94" s="12"/>
    </row>
    <row r="95" spans="1:14">
      <c r="A95" s="35">
        <v>41648</v>
      </c>
      <c r="B95" s="32">
        <f t="shared" si="7"/>
        <v>2.7024302720574097E-2</v>
      </c>
      <c r="C95" s="32">
        <f t="shared" si="8"/>
        <v>-1.5108593012275731E-3</v>
      </c>
      <c r="D95" s="42">
        <f t="shared" si="13"/>
        <v>2.7024302720574097E-2</v>
      </c>
      <c r="E95" s="40">
        <f t="shared" si="9"/>
        <v>-1.5108593012275731E-3</v>
      </c>
      <c r="F95" s="22"/>
      <c r="G95" s="23">
        <f t="shared" si="10"/>
        <v>7.2519021858353605E-4</v>
      </c>
      <c r="H95" s="23"/>
      <c r="I95" s="17"/>
      <c r="J95" s="18">
        <f t="shared" si="11"/>
        <v>3.0740531055663766E-6</v>
      </c>
      <c r="K95" s="18"/>
      <c r="L95" s="10">
        <f t="shared" si="12"/>
        <v>-4.7215180223769971E-5</v>
      </c>
      <c r="M95" s="11"/>
      <c r="N95" s="12"/>
    </row>
    <row r="96" spans="1:14">
      <c r="A96" s="35">
        <v>41649</v>
      </c>
      <c r="B96" s="32">
        <f t="shared" si="7"/>
        <v>4.8680904522613089E-2</v>
      </c>
      <c r="C96" s="32">
        <f t="shared" si="8"/>
        <v>0</v>
      </c>
      <c r="D96" s="42">
        <f t="shared" si="13"/>
        <v>0</v>
      </c>
      <c r="E96" s="40">
        <f t="shared" si="9"/>
        <v>0</v>
      </c>
      <c r="F96" s="22"/>
      <c r="G96" s="23">
        <f t="shared" si="10"/>
        <v>9.0148656136734644E-9</v>
      </c>
      <c r="H96" s="23"/>
      <c r="I96" s="17"/>
      <c r="J96" s="18">
        <f t="shared" si="11"/>
        <v>5.8776416019003168E-8</v>
      </c>
      <c r="K96" s="18"/>
      <c r="L96" s="10">
        <f t="shared" si="12"/>
        <v>2.3018720461065549E-8</v>
      </c>
      <c r="M96" s="11"/>
      <c r="N96" s="12"/>
    </row>
    <row r="97" spans="1:14">
      <c r="A97" s="35">
        <v>41650</v>
      </c>
      <c r="B97" s="32">
        <f t="shared" si="7"/>
        <v>-8.3763851452531117E-3</v>
      </c>
      <c r="C97" s="32">
        <f t="shared" si="8"/>
        <v>5.6742954416493289E-4</v>
      </c>
      <c r="D97" s="42">
        <f t="shared" si="13"/>
        <v>-8.3763851452531117E-3</v>
      </c>
      <c r="E97" s="40">
        <f t="shared" si="9"/>
        <v>5.6742954416493289E-4</v>
      </c>
      <c r="F97" s="22"/>
      <c r="G97" s="23">
        <f t="shared" si="10"/>
        <v>7.1763462319906801E-5</v>
      </c>
      <c r="H97" s="23"/>
      <c r="I97" s="17"/>
      <c r="J97" s="18">
        <f t="shared" si="11"/>
        <v>1.0561919254539141E-7</v>
      </c>
      <c r="K97" s="18"/>
      <c r="L97" s="10">
        <f t="shared" si="12"/>
        <v>-2.7531071436633514E-6</v>
      </c>
      <c r="M97" s="11"/>
      <c r="N97" s="12"/>
    </row>
    <row r="98" spans="1:14">
      <c r="A98" s="35">
        <v>41651</v>
      </c>
      <c r="B98" s="32">
        <f t="shared" si="7"/>
        <v>-9.7732013251158489E-2</v>
      </c>
      <c r="C98" s="32">
        <f t="shared" si="8"/>
        <v>0</v>
      </c>
      <c r="D98" s="42">
        <f t="shared" si="13"/>
        <v>0</v>
      </c>
      <c r="E98" s="40">
        <f t="shared" si="9"/>
        <v>0</v>
      </c>
      <c r="F98" s="22"/>
      <c r="G98" s="23">
        <f t="shared" si="10"/>
        <v>9.0148656136734644E-9</v>
      </c>
      <c r="H98" s="23"/>
      <c r="I98" s="17"/>
      <c r="J98" s="18">
        <f t="shared" si="11"/>
        <v>5.8776416019003168E-8</v>
      </c>
      <c r="K98" s="18"/>
      <c r="L98" s="10">
        <f t="shared" si="12"/>
        <v>2.3018720461065549E-8</v>
      </c>
      <c r="M98" s="11"/>
      <c r="N98" s="12"/>
    </row>
    <row r="99" spans="1:14">
      <c r="A99" s="35">
        <v>41652</v>
      </c>
      <c r="B99" s="32">
        <f t="shared" si="7"/>
        <v>8.1246469591414128E-2</v>
      </c>
      <c r="C99" s="32">
        <f t="shared" si="8"/>
        <v>-5.4820415879017013E-3</v>
      </c>
      <c r="D99" s="42">
        <f t="shared" si="13"/>
        <v>8.1246469591414128E-2</v>
      </c>
      <c r="E99" s="40">
        <f t="shared" si="9"/>
        <v>-5.4820415879017013E-3</v>
      </c>
      <c r="F99" s="22"/>
      <c r="G99" s="23">
        <f t="shared" si="10"/>
        <v>6.5855696763369772E-3</v>
      </c>
      <c r="H99" s="23"/>
      <c r="I99" s="17"/>
      <c r="J99" s="18">
        <f t="shared" si="11"/>
        <v>3.2769672034446332E-5</v>
      </c>
      <c r="K99" s="18"/>
      <c r="L99" s="10">
        <f t="shared" si="12"/>
        <v>-4.6455027548539631E-4</v>
      </c>
      <c r="M99" s="11"/>
      <c r="N99" s="12"/>
    </row>
    <row r="100" spans="1:14">
      <c r="A100" s="35">
        <v>41653</v>
      </c>
      <c r="B100" s="32">
        <f t="shared" si="7"/>
        <v>-2.4737580418903931E-2</v>
      </c>
      <c r="C100" s="32">
        <f t="shared" si="8"/>
        <v>0</v>
      </c>
      <c r="D100" s="42">
        <f t="shared" si="13"/>
        <v>0</v>
      </c>
      <c r="E100" s="40">
        <f t="shared" si="9"/>
        <v>0</v>
      </c>
      <c r="F100" s="22"/>
      <c r="G100" s="23">
        <f t="shared" si="10"/>
        <v>9.0148656136734644E-9</v>
      </c>
      <c r="H100" s="23"/>
      <c r="I100" s="17"/>
      <c r="J100" s="18">
        <f t="shared" si="11"/>
        <v>5.8776416019003168E-8</v>
      </c>
      <c r="K100" s="18"/>
      <c r="L100" s="10">
        <f t="shared" si="12"/>
        <v>2.3018720461065549E-8</v>
      </c>
      <c r="M100" s="11"/>
      <c r="N100" s="12"/>
    </row>
    <row r="101" spans="1:14">
      <c r="A101" s="35">
        <v>41654</v>
      </c>
      <c r="B101" s="32">
        <f t="shared" si="7"/>
        <v>-8.6699468296167065E-3</v>
      </c>
      <c r="C101" s="32">
        <f t="shared" si="8"/>
        <v>-1.6536780079832732E-2</v>
      </c>
      <c r="D101" s="42">
        <f t="shared" si="13"/>
        <v>-8.6699468296167065E-3</v>
      </c>
      <c r="E101" s="40">
        <f t="shared" si="9"/>
        <v>-1.6536780079832732E-2</v>
      </c>
      <c r="F101" s="22"/>
      <c r="G101" s="23">
        <f t="shared" si="10"/>
        <v>7.6823357641403003E-5</v>
      </c>
      <c r="H101" s="23"/>
      <c r="I101" s="17"/>
      <c r="J101" s="18">
        <f t="shared" si="11"/>
        <v>2.8154217543948246E-4</v>
      </c>
      <c r="K101" s="18"/>
      <c r="L101" s="10">
        <f t="shared" si="12"/>
        <v>1.470680632731865E-4</v>
      </c>
      <c r="M101" s="11"/>
      <c r="N101" s="12"/>
    </row>
    <row r="102" spans="1:14">
      <c r="A102" s="35">
        <v>41655</v>
      </c>
      <c r="B102" s="32">
        <f t="shared" si="7"/>
        <v>-1.3879160245762207E-2</v>
      </c>
      <c r="C102" s="32">
        <f t="shared" si="8"/>
        <v>5.991495941244685E-3</v>
      </c>
      <c r="D102" s="42">
        <f t="shared" si="13"/>
        <v>-1.3879160245762207E-2</v>
      </c>
      <c r="E102" s="40">
        <f t="shared" si="9"/>
        <v>5.991495941244685E-3</v>
      </c>
      <c r="F102" s="22"/>
      <c r="G102" s="23">
        <f t="shared" si="10"/>
        <v>1.9527566342637337E-4</v>
      </c>
      <c r="H102" s="23"/>
      <c r="I102" s="17"/>
      <c r="J102" s="18">
        <f t="shared" si="11"/>
        <v>3.3051661706108065E-5</v>
      </c>
      <c r="K102" s="18"/>
      <c r="L102" s="10">
        <f t="shared" si="12"/>
        <v>-8.0337943507438085E-5</v>
      </c>
      <c r="M102" s="11"/>
      <c r="N102" s="12"/>
    </row>
    <row r="103" spans="1:14">
      <c r="A103" s="35">
        <v>41656</v>
      </c>
      <c r="B103" s="32">
        <f t="shared" si="7"/>
        <v>0.10020599307944432</v>
      </c>
      <c r="C103" s="32">
        <f t="shared" si="8"/>
        <v>1.2680115273775217E-2</v>
      </c>
      <c r="D103" s="42">
        <f t="shared" si="13"/>
        <v>0.10020599307944432</v>
      </c>
      <c r="E103" s="40">
        <f t="shared" si="9"/>
        <v>1.2680115273775217E-2</v>
      </c>
      <c r="F103" s="22"/>
      <c r="G103" s="23">
        <f t="shared" si="10"/>
        <v>1.0022221617970749E-2</v>
      </c>
      <c r="H103" s="23"/>
      <c r="I103" s="17"/>
      <c r="J103" s="18">
        <f t="shared" si="11"/>
        <v>1.546958040554367E-4</v>
      </c>
      <c r="K103" s="18"/>
      <c r="L103" s="10">
        <f t="shared" si="12"/>
        <v>1.2451488391408334E-3</v>
      </c>
      <c r="M103" s="11"/>
      <c r="N103" s="12"/>
    </row>
    <row r="104" spans="1:14">
      <c r="A104" s="35">
        <v>41657</v>
      </c>
      <c r="B104" s="32">
        <f t="shared" si="7"/>
        <v>-7.6423604065595549E-2</v>
      </c>
      <c r="C104" s="32">
        <f t="shared" si="8"/>
        <v>-7.588692847656991E-4</v>
      </c>
      <c r="D104" s="42">
        <f t="shared" si="13"/>
        <v>-7.6423604065595549E-2</v>
      </c>
      <c r="E104" s="40">
        <f t="shared" si="9"/>
        <v>-7.588692847656991E-4</v>
      </c>
      <c r="F104" s="22"/>
      <c r="G104" s="23">
        <f t="shared" si="10"/>
        <v>5.8550886030247998E-3</v>
      </c>
      <c r="H104" s="23"/>
      <c r="I104" s="17"/>
      <c r="J104" s="18">
        <f t="shared" si="11"/>
        <v>1.0026172374436237E-6</v>
      </c>
      <c r="K104" s="18"/>
      <c r="L104" s="10">
        <f t="shared" si="12"/>
        <v>7.6618618887006642E-5</v>
      </c>
      <c r="M104" s="11"/>
      <c r="N104" s="12"/>
    </row>
    <row r="105" spans="1:14">
      <c r="A105" s="35">
        <v>41658</v>
      </c>
      <c r="B105" s="32">
        <f t="shared" si="7"/>
        <v>-1.9353678996564667E-2</v>
      </c>
      <c r="C105" s="32">
        <f t="shared" si="8"/>
        <v>0</v>
      </c>
      <c r="D105" s="42">
        <f t="shared" si="13"/>
        <v>0</v>
      </c>
      <c r="E105" s="40">
        <f t="shared" si="9"/>
        <v>0</v>
      </c>
      <c r="F105" s="22"/>
      <c r="G105" s="23">
        <f t="shared" si="10"/>
        <v>9.0148656136734644E-9</v>
      </c>
      <c r="H105" s="23"/>
      <c r="I105" s="17"/>
      <c r="J105" s="18">
        <f t="shared" si="11"/>
        <v>5.8776416019003168E-8</v>
      </c>
      <c r="K105" s="18"/>
      <c r="L105" s="10">
        <f t="shared" si="12"/>
        <v>2.3018720461065549E-8</v>
      </c>
      <c r="M105" s="11"/>
      <c r="N105" s="12"/>
    </row>
    <row r="106" spans="1:14">
      <c r="A106" s="35">
        <v>41659</v>
      </c>
      <c r="B106" s="32">
        <f t="shared" si="7"/>
        <v>3.0234831666632662E-2</v>
      </c>
      <c r="C106" s="32">
        <f t="shared" si="8"/>
        <v>0</v>
      </c>
      <c r="D106" s="42">
        <f t="shared" si="13"/>
        <v>0</v>
      </c>
      <c r="E106" s="40">
        <f t="shared" si="9"/>
        <v>0</v>
      </c>
      <c r="F106" s="22"/>
      <c r="G106" s="23">
        <f t="shared" si="10"/>
        <v>9.0148656136734644E-9</v>
      </c>
      <c r="H106" s="23"/>
      <c r="I106" s="17"/>
      <c r="J106" s="18">
        <f t="shared" si="11"/>
        <v>5.8776416019003168E-8</v>
      </c>
      <c r="K106" s="18"/>
      <c r="L106" s="10">
        <f t="shared" si="12"/>
        <v>2.3018720461065549E-8</v>
      </c>
      <c r="M106" s="11"/>
      <c r="N106" s="12"/>
    </row>
    <row r="107" spans="1:14">
      <c r="A107" s="35">
        <v>41660</v>
      </c>
      <c r="B107" s="32">
        <f t="shared" si="7"/>
        <v>3.727500074134861E-2</v>
      </c>
      <c r="C107" s="32">
        <f t="shared" si="8"/>
        <v>-2.0884754129485475E-3</v>
      </c>
      <c r="D107" s="42">
        <f t="shared" si="13"/>
        <v>3.727500074134861E-2</v>
      </c>
      <c r="E107" s="40">
        <f t="shared" si="9"/>
        <v>-2.0884754129485475E-3</v>
      </c>
      <c r="F107" s="22"/>
      <c r="G107" s="23">
        <f t="shared" si="10"/>
        <v>1.3823564225224666E-3</v>
      </c>
      <c r="H107" s="23"/>
      <c r="I107" s="17"/>
      <c r="J107" s="18">
        <f t="shared" si="11"/>
        <v>5.4331595709015865E-6</v>
      </c>
      <c r="K107" s="18"/>
      <c r="L107" s="10">
        <f t="shared" si="12"/>
        <v>-8.6663504587716832E-5</v>
      </c>
      <c r="M107" s="11"/>
      <c r="N107" s="12"/>
    </row>
    <row r="108" spans="1:14">
      <c r="A108" s="35">
        <v>41661</v>
      </c>
      <c r="B108" s="32">
        <f t="shared" si="7"/>
        <v>1.5189921668032387E-2</v>
      </c>
      <c r="C108" s="32">
        <f t="shared" si="8"/>
        <v>6.0882800608828003E-3</v>
      </c>
      <c r="D108" s="42">
        <f t="shared" si="13"/>
        <v>1.5189921668032387E-2</v>
      </c>
      <c r="E108" s="40">
        <f t="shared" si="9"/>
        <v>6.0882800608828003E-3</v>
      </c>
      <c r="F108" s="22"/>
      <c r="G108" s="23">
        <f t="shared" si="10"/>
        <v>2.2785827091148527E-4</v>
      </c>
      <c r="H108" s="23"/>
      <c r="I108" s="17"/>
      <c r="J108" s="18">
        <f t="shared" si="11"/>
        <v>3.4173863802419038E-5</v>
      </c>
      <c r="K108" s="18"/>
      <c r="L108" s="10">
        <f t="shared" si="12"/>
        <v>8.8242832662963617E-5</v>
      </c>
      <c r="M108" s="11"/>
      <c r="N108" s="12"/>
    </row>
    <row r="109" spans="1:14">
      <c r="A109" s="35">
        <v>41662</v>
      </c>
      <c r="B109" s="32">
        <f t="shared" si="7"/>
        <v>-0.1021289377839522</v>
      </c>
      <c r="C109" s="32">
        <f t="shared" si="8"/>
        <v>-1.5128593040847202E-3</v>
      </c>
      <c r="D109" s="42">
        <f t="shared" si="13"/>
        <v>-0.1021289377839522</v>
      </c>
      <c r="E109" s="40">
        <f t="shared" si="9"/>
        <v>-1.5128593040847202E-3</v>
      </c>
      <c r="F109" s="22"/>
      <c r="G109" s="23">
        <f t="shared" si="10"/>
        <v>1.044972254797732E-2</v>
      </c>
      <c r="H109" s="23"/>
      <c r="I109" s="17"/>
      <c r="J109" s="18">
        <f t="shared" si="11"/>
        <v>3.081070306716908E-6</v>
      </c>
      <c r="K109" s="18"/>
      <c r="L109" s="10">
        <f t="shared" si="12"/>
        <v>1.7943335770141257E-4</v>
      </c>
      <c r="M109" s="11"/>
      <c r="N109" s="12"/>
    </row>
    <row r="110" spans="1:14">
      <c r="A110" s="35">
        <v>41663</v>
      </c>
      <c r="B110" s="32">
        <f t="shared" si="7"/>
        <v>7.1530130054781996E-2</v>
      </c>
      <c r="C110" s="32">
        <f t="shared" si="8"/>
        <v>-9.8484848484848477E-3</v>
      </c>
      <c r="D110" s="42">
        <f t="shared" si="13"/>
        <v>7.1530130054781996E-2</v>
      </c>
      <c r="E110" s="40">
        <f t="shared" si="9"/>
        <v>-9.8484848484848477E-3</v>
      </c>
      <c r="F110" s="22"/>
      <c r="G110" s="23">
        <f t="shared" si="10"/>
        <v>5.1029854286259897E-3</v>
      </c>
      <c r="H110" s="23"/>
      <c r="I110" s="17"/>
      <c r="J110" s="18">
        <f t="shared" si="11"/>
        <v>1.018267335978135E-4</v>
      </c>
      <c r="K110" s="18"/>
      <c r="L110" s="10">
        <f t="shared" si="12"/>
        <v>-7.2084695864949218E-4</v>
      </c>
      <c r="M110" s="11"/>
      <c r="N110" s="12"/>
    </row>
    <row r="111" spans="1:14">
      <c r="A111" s="35">
        <v>41664</v>
      </c>
      <c r="B111" s="32">
        <f t="shared" si="7"/>
        <v>3.5358167307354582E-2</v>
      </c>
      <c r="C111" s="32">
        <f t="shared" si="8"/>
        <v>-5.9296097934200456E-3</v>
      </c>
      <c r="D111" s="42">
        <f t="shared" si="13"/>
        <v>3.5358167307354582E-2</v>
      </c>
      <c r="E111" s="40">
        <f t="shared" si="9"/>
        <v>-5.9296097934200456E-3</v>
      </c>
      <c r="F111" s="22"/>
      <c r="G111" s="23">
        <f t="shared" si="10"/>
        <v>1.2434947314013478E-3</v>
      </c>
      <c r="H111" s="23"/>
      <c r="I111" s="17"/>
      <c r="J111" s="18">
        <f t="shared" si="11"/>
        <v>3.809417987502547E-5</v>
      </c>
      <c r="K111" s="18"/>
      <c r="L111" s="10">
        <f t="shared" si="12"/>
        <v>-2.1764630015612356E-4</v>
      </c>
      <c r="M111" s="11"/>
      <c r="N111" s="12"/>
    </row>
    <row r="112" spans="1:14">
      <c r="A112" s="35">
        <v>41665</v>
      </c>
      <c r="B112" s="32">
        <f t="shared" si="7"/>
        <v>2.8213875120149102E-2</v>
      </c>
      <c r="C112" s="32">
        <f t="shared" si="8"/>
        <v>0</v>
      </c>
      <c r="D112" s="42">
        <f t="shared" si="13"/>
        <v>0</v>
      </c>
      <c r="E112" s="40">
        <f t="shared" si="9"/>
        <v>0</v>
      </c>
      <c r="F112" s="22"/>
      <c r="G112" s="23">
        <f t="shared" si="10"/>
        <v>9.0148656136734644E-9</v>
      </c>
      <c r="H112" s="23"/>
      <c r="I112" s="17"/>
      <c r="J112" s="18">
        <f t="shared" si="11"/>
        <v>5.8776416019003168E-8</v>
      </c>
      <c r="K112" s="18"/>
      <c r="L112" s="10">
        <f t="shared" si="12"/>
        <v>2.3018720461065549E-8</v>
      </c>
      <c r="M112" s="11"/>
      <c r="N112" s="12"/>
    </row>
    <row r="113" spans="1:14">
      <c r="A113" s="35">
        <v>41666</v>
      </c>
      <c r="B113" s="32">
        <f t="shared" si="7"/>
        <v>-4.0902925434415906E-2</v>
      </c>
      <c r="C113" s="32">
        <f t="shared" si="8"/>
        <v>-7.696748123917645E-3</v>
      </c>
      <c r="D113" s="42">
        <f t="shared" si="13"/>
        <v>-4.0902925434415906E-2</v>
      </c>
      <c r="E113" s="40">
        <f t="shared" si="9"/>
        <v>-7.696748123917645E-3</v>
      </c>
      <c r="F113" s="22"/>
      <c r="G113" s="23">
        <f t="shared" si="10"/>
        <v>1.6808255151338149E-3</v>
      </c>
      <c r="H113" s="23"/>
      <c r="I113" s="17"/>
      <c r="J113" s="18">
        <f t="shared" si="11"/>
        <v>6.3030683913300041E-5</v>
      </c>
      <c r="K113" s="18"/>
      <c r="L113" s="10">
        <f t="shared" si="12"/>
        <v>3.2548975676326467E-4</v>
      </c>
      <c r="M113" s="11"/>
      <c r="N113" s="12"/>
    </row>
    <row r="114" spans="1:14">
      <c r="A114" s="35">
        <v>41667</v>
      </c>
      <c r="B114" s="32">
        <f t="shared" si="7"/>
        <v>-2.7616126288833149E-3</v>
      </c>
      <c r="C114" s="32">
        <f t="shared" si="8"/>
        <v>-4.6538685282140778E-3</v>
      </c>
      <c r="D114" s="42">
        <f t="shared" si="13"/>
        <v>-2.7616126288833149E-3</v>
      </c>
      <c r="E114" s="40">
        <f t="shared" si="9"/>
        <v>-4.6538685282140778E-3</v>
      </c>
      <c r="F114" s="22"/>
      <c r="G114" s="23">
        <f t="shared" si="10"/>
        <v>8.1599308917349365E-6</v>
      </c>
      <c r="H114" s="23"/>
      <c r="I114" s="17"/>
      <c r="J114" s="18">
        <f t="shared" si="11"/>
        <v>2.3973822307261219E-5</v>
      </c>
      <c r="K114" s="18"/>
      <c r="L114" s="10">
        <f t="shared" si="12"/>
        <v>1.3986591194354147E-5</v>
      </c>
      <c r="M114" s="11"/>
      <c r="N114" s="12"/>
    </row>
    <row r="115" spans="1:14">
      <c r="A115" s="35">
        <v>41668</v>
      </c>
      <c r="B115" s="32">
        <f t="shared" si="7"/>
        <v>-2.8325028746646174E-2</v>
      </c>
      <c r="C115" s="32">
        <f t="shared" si="8"/>
        <v>7.9875316578998639E-3</v>
      </c>
      <c r="D115" s="42">
        <f t="shared" si="13"/>
        <v>-2.8325028746646174E-2</v>
      </c>
      <c r="E115" s="40">
        <f t="shared" si="9"/>
        <v>7.9875316578998639E-3</v>
      </c>
      <c r="F115" s="22"/>
      <c r="G115" s="23">
        <f t="shared" si="10"/>
        <v>8.0769500132670305E-4</v>
      </c>
      <c r="H115" s="23"/>
      <c r="I115" s="17"/>
      <c r="J115" s="18">
        <f t="shared" si="11"/>
        <v>5.9986468352423458E-5</v>
      </c>
      <c r="K115" s="18"/>
      <c r="L115" s="10">
        <f t="shared" si="12"/>
        <v>-2.2011535756392579E-4</v>
      </c>
      <c r="M115" s="11"/>
      <c r="N115" s="12"/>
    </row>
    <row r="116" spans="1:14">
      <c r="A116" s="35">
        <v>41669</v>
      </c>
      <c r="B116" s="32">
        <f t="shared" si="7"/>
        <v>-2.7069938069504095E-2</v>
      </c>
      <c r="C116" s="32">
        <f t="shared" si="8"/>
        <v>-6.9578662543486663E-3</v>
      </c>
      <c r="D116" s="42">
        <f t="shared" si="13"/>
        <v>-2.7069938069504095E-2</v>
      </c>
      <c r="E116" s="40">
        <f t="shared" si="9"/>
        <v>-6.9578662543486663E-3</v>
      </c>
      <c r="F116" s="22"/>
      <c r="G116" s="23">
        <f t="shared" si="10"/>
        <v>7.3793096161435979E-4</v>
      </c>
      <c r="H116" s="23"/>
      <c r="I116" s="17"/>
      <c r="J116" s="18">
        <f t="shared" si="11"/>
        <v>5.1844388250682581E-5</v>
      </c>
      <c r="K116" s="18"/>
      <c r="L116" s="10">
        <f t="shared" si="12"/>
        <v>1.9559544799441119E-4</v>
      </c>
      <c r="M116" s="11"/>
      <c r="N116" s="12"/>
    </row>
    <row r="117" spans="1:14">
      <c r="A117" s="35">
        <v>41670</v>
      </c>
      <c r="B117" s="32">
        <f t="shared" si="7"/>
        <v>2.168073870604809E-2</v>
      </c>
      <c r="C117" s="32">
        <f t="shared" si="8"/>
        <v>9.7314130011677698E-4</v>
      </c>
      <c r="D117" s="42">
        <f t="shared" si="13"/>
        <v>2.168073870604809E-2</v>
      </c>
      <c r="E117" s="40">
        <f t="shared" si="9"/>
        <v>9.7314130011677698E-4</v>
      </c>
      <c r="F117" s="22"/>
      <c r="G117" s="23">
        <f t="shared" si="10"/>
        <v>4.6594641885349129E-4</v>
      </c>
      <c r="H117" s="23"/>
      <c r="I117" s="17"/>
      <c r="J117" s="18">
        <f t="shared" si="11"/>
        <v>5.3392661303163685E-7</v>
      </c>
      <c r="K117" s="18"/>
      <c r="L117" s="10">
        <f t="shared" si="12"/>
        <v>1.5772799157811687E-5</v>
      </c>
      <c r="M117" s="11"/>
      <c r="N117" s="12"/>
    </row>
    <row r="118" spans="1:14">
      <c r="A118" s="35">
        <v>41671</v>
      </c>
      <c r="B118" s="32">
        <f t="shared" si="7"/>
        <v>1.1369273199865113E-2</v>
      </c>
      <c r="C118" s="32">
        <f t="shared" si="8"/>
        <v>0</v>
      </c>
      <c r="D118" s="42">
        <f t="shared" si="13"/>
        <v>0</v>
      </c>
      <c r="E118" s="40">
        <f t="shared" si="9"/>
        <v>0</v>
      </c>
      <c r="F118" s="22"/>
      <c r="G118" s="23">
        <f t="shared" si="10"/>
        <v>9.0148656136734644E-9</v>
      </c>
      <c r="H118" s="23"/>
      <c r="I118" s="17"/>
      <c r="J118" s="18">
        <f t="shared" si="11"/>
        <v>5.8776416019003168E-8</v>
      </c>
      <c r="K118" s="18"/>
      <c r="L118" s="10">
        <f t="shared" si="12"/>
        <v>2.3018720461065549E-8</v>
      </c>
      <c r="M118" s="11"/>
      <c r="N118" s="12"/>
    </row>
    <row r="119" spans="1:14">
      <c r="A119" s="35">
        <v>41672</v>
      </c>
      <c r="B119" s="32">
        <f t="shared" si="7"/>
        <v>2.9427921211645607E-2</v>
      </c>
      <c r="C119" s="32">
        <f t="shared" si="8"/>
        <v>0</v>
      </c>
      <c r="D119" s="42">
        <f t="shared" si="13"/>
        <v>0</v>
      </c>
      <c r="E119" s="40">
        <f t="shared" si="9"/>
        <v>0</v>
      </c>
      <c r="F119" s="22"/>
      <c r="G119" s="23">
        <f t="shared" si="10"/>
        <v>9.0148656136734644E-9</v>
      </c>
      <c r="H119" s="23"/>
      <c r="I119" s="17"/>
      <c r="J119" s="18">
        <f t="shared" si="11"/>
        <v>5.8776416019003168E-8</v>
      </c>
      <c r="K119" s="18"/>
      <c r="L119" s="10">
        <f t="shared" si="12"/>
        <v>2.3018720461065549E-8</v>
      </c>
      <c r="M119" s="11"/>
      <c r="N119" s="12"/>
    </row>
    <row r="120" spans="1:14">
      <c r="A120" s="35">
        <v>41673</v>
      </c>
      <c r="B120" s="32">
        <f t="shared" si="7"/>
        <v>-6.1127839609696685E-2</v>
      </c>
      <c r="C120" s="32">
        <f t="shared" si="8"/>
        <v>3.8887808671981335E-4</v>
      </c>
      <c r="D120" s="42">
        <f t="shared" si="13"/>
        <v>-6.1127839609696685E-2</v>
      </c>
      <c r="E120" s="40">
        <f t="shared" si="9"/>
        <v>3.8887808671981335E-4</v>
      </c>
      <c r="F120" s="22"/>
      <c r="G120" s="23">
        <f t="shared" si="10"/>
        <v>3.7482295569281482E-3</v>
      </c>
      <c r="H120" s="23"/>
      <c r="I120" s="17"/>
      <c r="J120" s="18">
        <f t="shared" si="11"/>
        <v>2.144455875795656E-8</v>
      </c>
      <c r="K120" s="18"/>
      <c r="L120" s="10">
        <f t="shared" si="12"/>
        <v>-8.9654408130250437E-6</v>
      </c>
      <c r="M120" s="11"/>
      <c r="N120" s="12"/>
    </row>
    <row r="121" spans="1:14">
      <c r="A121" s="35">
        <v>41674</v>
      </c>
      <c r="B121" s="32">
        <f t="shared" si="7"/>
        <v>9.0125749779252761E-3</v>
      </c>
      <c r="C121" s="32">
        <f t="shared" si="8"/>
        <v>-1.84645286686103E-2</v>
      </c>
      <c r="D121" s="42">
        <f t="shared" si="13"/>
        <v>9.0125749779252761E-3</v>
      </c>
      <c r="E121" s="40">
        <f t="shared" si="9"/>
        <v>-1.84645286686103E-2</v>
      </c>
      <c r="F121" s="22"/>
      <c r="G121" s="23">
        <f t="shared" si="10"/>
        <v>7.952409506381822E-5</v>
      </c>
      <c r="H121" s="23"/>
      <c r="I121" s="17"/>
      <c r="J121" s="18">
        <f t="shared" si="11"/>
        <v>3.49950619855534E-4</v>
      </c>
      <c r="K121" s="18"/>
      <c r="L121" s="10">
        <f t="shared" si="12"/>
        <v>-1.6682178023577616E-4</v>
      </c>
      <c r="M121" s="11"/>
      <c r="N121" s="12"/>
    </row>
    <row r="122" spans="1:14">
      <c r="A122" s="35">
        <v>41675</v>
      </c>
      <c r="B122" s="32">
        <f t="shared" si="7"/>
        <v>-2.2440830039128064E-2</v>
      </c>
      <c r="C122" s="32">
        <f t="shared" si="8"/>
        <v>-6.3366336633663371E-3</v>
      </c>
      <c r="D122" s="42">
        <f t="shared" si="13"/>
        <v>-2.2440830039128064E-2</v>
      </c>
      <c r="E122" s="40">
        <f t="shared" si="9"/>
        <v>-6.3366336633663371E-3</v>
      </c>
      <c r="F122" s="22"/>
      <c r="G122" s="23">
        <f t="shared" si="10"/>
        <v>5.0786123080837585E-4</v>
      </c>
      <c r="H122" s="23"/>
      <c r="I122" s="17"/>
      <c r="J122" s="18">
        <f t="shared" si="11"/>
        <v>4.3284190252267283E-5</v>
      </c>
      <c r="K122" s="18"/>
      <c r="L122" s="10">
        <f t="shared" si="12"/>
        <v>1.4826450059289434E-4</v>
      </c>
      <c r="M122" s="11"/>
      <c r="N122" s="12"/>
    </row>
    <row r="123" spans="1:14">
      <c r="A123" s="35">
        <v>41676</v>
      </c>
      <c r="B123" s="32">
        <f t="shared" si="7"/>
        <v>-4.5685592575062231E-2</v>
      </c>
      <c r="C123" s="32">
        <f t="shared" si="8"/>
        <v>1.2754085292945397E-2</v>
      </c>
      <c r="D123" s="42">
        <f t="shared" si="13"/>
        <v>-4.5685592575062231E-2</v>
      </c>
      <c r="E123" s="40">
        <f t="shared" si="9"/>
        <v>1.2754085292945397E-2</v>
      </c>
      <c r="F123" s="22"/>
      <c r="G123" s="23">
        <f t="shared" si="10"/>
        <v>2.0958577713842473E-3</v>
      </c>
      <c r="H123" s="23"/>
      <c r="I123" s="17"/>
      <c r="J123" s="18">
        <f t="shared" si="11"/>
        <v>1.5654130600108147E-4</v>
      </c>
      <c r="K123" s="18"/>
      <c r="L123" s="10">
        <f t="shared" si="12"/>
        <v>-5.7278993769531786E-4</v>
      </c>
      <c r="M123" s="11"/>
      <c r="N123" s="12"/>
    </row>
    <row r="124" spans="1:14">
      <c r="A124" s="35">
        <v>41677</v>
      </c>
      <c r="B124" s="32">
        <f t="shared" si="7"/>
        <v>-0.12138528885342768</v>
      </c>
      <c r="C124" s="32">
        <f t="shared" si="8"/>
        <v>7.8709169618260532E-3</v>
      </c>
      <c r="D124" s="42">
        <f t="shared" si="13"/>
        <v>-0.12138528885342768</v>
      </c>
      <c r="E124" s="40">
        <f t="shared" si="9"/>
        <v>7.8709169618260532E-3</v>
      </c>
      <c r="F124" s="22"/>
      <c r="G124" s="23">
        <f t="shared" si="10"/>
        <v>1.4757447617030987E-2</v>
      </c>
      <c r="H124" s="23"/>
      <c r="I124" s="17"/>
      <c r="J124" s="18">
        <f t="shared" si="11"/>
        <v>5.8193683965483463E-5</v>
      </c>
      <c r="K124" s="18"/>
      <c r="L124" s="10">
        <f t="shared" si="12"/>
        <v>-9.2670936261736252E-4</v>
      </c>
      <c r="M124" s="11"/>
      <c r="N124" s="12"/>
    </row>
    <row r="125" spans="1:14">
      <c r="A125" s="35">
        <v>41678</v>
      </c>
      <c r="B125" s="32">
        <f t="shared" si="7"/>
        <v>-9.5596897702729208E-2</v>
      </c>
      <c r="C125" s="32">
        <f t="shared" si="8"/>
        <v>0</v>
      </c>
      <c r="D125" s="42">
        <f t="shared" si="13"/>
        <v>0</v>
      </c>
      <c r="E125" s="40">
        <f t="shared" si="9"/>
        <v>0</v>
      </c>
      <c r="F125" s="22"/>
      <c r="G125" s="23">
        <f t="shared" si="10"/>
        <v>9.0148656136734644E-9</v>
      </c>
      <c r="H125" s="23"/>
      <c r="I125" s="17"/>
      <c r="J125" s="18">
        <f t="shared" si="11"/>
        <v>5.8776416019003168E-8</v>
      </c>
      <c r="K125" s="18"/>
      <c r="L125" s="10">
        <f t="shared" si="12"/>
        <v>2.3018720461065549E-8</v>
      </c>
      <c r="M125" s="11"/>
      <c r="N125" s="12"/>
    </row>
    <row r="126" spans="1:14">
      <c r="A126" s="35">
        <v>41679</v>
      </c>
      <c r="B126" s="32">
        <f t="shared" si="7"/>
        <v>3.2280387527476952E-2</v>
      </c>
      <c r="C126" s="32">
        <f t="shared" si="8"/>
        <v>0</v>
      </c>
      <c r="D126" s="42">
        <f t="shared" si="13"/>
        <v>0</v>
      </c>
      <c r="E126" s="40">
        <f t="shared" si="9"/>
        <v>0</v>
      </c>
      <c r="F126" s="22"/>
      <c r="G126" s="23">
        <f t="shared" si="10"/>
        <v>9.0148656136734644E-9</v>
      </c>
      <c r="H126" s="23"/>
      <c r="I126" s="17"/>
      <c r="J126" s="18">
        <f t="shared" si="11"/>
        <v>5.8776416019003168E-8</v>
      </c>
      <c r="K126" s="18"/>
      <c r="L126" s="10">
        <f t="shared" si="12"/>
        <v>2.3018720461065549E-8</v>
      </c>
      <c r="M126" s="11"/>
      <c r="N126" s="12"/>
    </row>
    <row r="127" spans="1:14">
      <c r="A127" s="35">
        <v>41680</v>
      </c>
      <c r="B127" s="32">
        <f t="shared" si="7"/>
        <v>-3.1691575640469545E-2</v>
      </c>
      <c r="C127" s="32">
        <f t="shared" si="8"/>
        <v>9.1761030847325262E-3</v>
      </c>
      <c r="D127" s="42">
        <f t="shared" si="13"/>
        <v>-3.1691575640469545E-2</v>
      </c>
      <c r="E127" s="40">
        <f t="shared" si="9"/>
        <v>9.1761030847325262E-3</v>
      </c>
      <c r="F127" s="22"/>
      <c r="G127" s="23">
        <f t="shared" si="10"/>
        <v>1.0103829990772723E-3</v>
      </c>
      <c r="H127" s="23"/>
      <c r="I127" s="17"/>
      <c r="J127" s="18">
        <f t="shared" si="11"/>
        <v>7.9810363290696635E-5</v>
      </c>
      <c r="K127" s="18"/>
      <c r="L127" s="10">
        <f t="shared" si="12"/>
        <v>-2.839701290965314E-4</v>
      </c>
      <c r="M127" s="11"/>
      <c r="N127" s="12"/>
    </row>
    <row r="128" spans="1:14">
      <c r="A128" s="35">
        <v>41681</v>
      </c>
      <c r="B128" s="32">
        <f t="shared" si="7"/>
        <v>7.6127385768197053E-2</v>
      </c>
      <c r="C128" s="32">
        <f t="shared" si="8"/>
        <v>6.5776745985683888E-3</v>
      </c>
      <c r="D128" s="42">
        <f t="shared" si="13"/>
        <v>7.6127385768197053E-2</v>
      </c>
      <c r="E128" s="40">
        <f t="shared" si="9"/>
        <v>6.5776745985683888E-3</v>
      </c>
      <c r="F128" s="22"/>
      <c r="G128" s="23">
        <f t="shared" si="10"/>
        <v>5.7809317988489596E-3</v>
      </c>
      <c r="H128" s="23"/>
      <c r="I128" s="17"/>
      <c r="J128" s="18">
        <f t="shared" si="11"/>
        <v>4.0135216692796141E-5</v>
      </c>
      <c r="K128" s="18"/>
      <c r="L128" s="10">
        <f t="shared" si="12"/>
        <v>4.8168345459760061E-4</v>
      </c>
      <c r="M128" s="11"/>
      <c r="N128" s="12"/>
    </row>
    <row r="129" spans="1:14">
      <c r="A129" s="35">
        <v>41682</v>
      </c>
      <c r="B129" s="32">
        <f t="shared" si="7"/>
        <v>2.0195776673310278E-2</v>
      </c>
      <c r="C129" s="32">
        <f t="shared" si="8"/>
        <v>1.1531808571977706E-2</v>
      </c>
      <c r="D129" s="42">
        <f t="shared" si="13"/>
        <v>2.0195776673310278E-2</v>
      </c>
      <c r="E129" s="40">
        <f t="shared" si="9"/>
        <v>1.1531808571977706E-2</v>
      </c>
      <c r="F129" s="22"/>
      <c r="G129" s="23">
        <f t="shared" si="10"/>
        <v>4.0404336778109733E-4</v>
      </c>
      <c r="H129" s="23"/>
      <c r="I129" s="17"/>
      <c r="J129" s="18">
        <f t="shared" si="11"/>
        <v>1.274498770999834E-4</v>
      </c>
      <c r="K129" s="18"/>
      <c r="L129" s="10">
        <f t="shared" si="12"/>
        <v>2.2692570935608914E-4</v>
      </c>
      <c r="M129" s="11"/>
      <c r="N129" s="12"/>
    </row>
    <row r="130" spans="1:14">
      <c r="A130" s="35">
        <v>41683</v>
      </c>
      <c r="B130" s="32">
        <f t="shared" si="7"/>
        <v>-3.676043276661517E-2</v>
      </c>
      <c r="C130" s="32">
        <f t="shared" si="8"/>
        <v>0</v>
      </c>
      <c r="D130" s="42">
        <f t="shared" si="13"/>
        <v>0</v>
      </c>
      <c r="E130" s="40">
        <f t="shared" si="9"/>
        <v>0</v>
      </c>
      <c r="F130" s="22"/>
      <c r="G130" s="23">
        <f t="shared" si="10"/>
        <v>9.0148656136734644E-9</v>
      </c>
      <c r="H130" s="23"/>
      <c r="I130" s="17"/>
      <c r="J130" s="18">
        <f t="shared" si="11"/>
        <v>5.8776416019003168E-8</v>
      </c>
      <c r="K130" s="18"/>
      <c r="L130" s="10">
        <f t="shared" si="12"/>
        <v>2.3018720461065549E-8</v>
      </c>
      <c r="M130" s="11"/>
      <c r="N130" s="12"/>
    </row>
    <row r="131" spans="1:14">
      <c r="A131" s="35">
        <v>41684</v>
      </c>
      <c r="B131" s="32">
        <f t="shared" ref="B131:B194" si="14">IF(ISNA(VLOOKUP(A131,aud_bitcoin_with_returns, 7, FALSE)),0,VLOOKUP(A131,aud_bitcoin_with_returns, 7, FALSE))</f>
        <v>-2.8933788606197483E-2</v>
      </c>
      <c r="C131" s="32">
        <f t="shared" ref="C131:C194" si="15">IF(ISNA(VLOOKUP(A131,asx_spi200_with_returns, 3, FALSE)),0,VLOOKUP(A131,asx_spi200_with_returns, 3, FALSE))</f>
        <v>8.5502565076952305E-3</v>
      </c>
      <c r="D131" s="42">
        <f t="shared" si="13"/>
        <v>-2.8933788606197483E-2</v>
      </c>
      <c r="E131" s="40">
        <f t="shared" ref="E131:E194" si="16">IF(OR(B131=0, C131=0),0,C131)</f>
        <v>8.5502565076952305E-3</v>
      </c>
      <c r="F131" s="22"/>
      <c r="G131" s="23">
        <f t="shared" ref="G131:G194" si="17">(D131-$F$3)^2</f>
        <v>8.426674703504351E-4</v>
      </c>
      <c r="H131" s="23"/>
      <c r="I131" s="17"/>
      <c r="J131" s="18">
        <f t="shared" ref="J131:J194" si="18">(E131-$I$3)^2</f>
        <v>6.9019840400683381E-5</v>
      </c>
      <c r="K131" s="18"/>
      <c r="L131" s="10">
        <f t="shared" ref="L131:L194" si="19">(D131-$F$3)*(E131-$I$3)</f>
        <v>-2.4116545008444852E-4</v>
      </c>
      <c r="M131" s="11"/>
      <c r="N131" s="12"/>
    </row>
    <row r="132" spans="1:14">
      <c r="A132" s="35">
        <v>41685</v>
      </c>
      <c r="B132" s="32">
        <f t="shared" si="14"/>
        <v>-6.218274111675122E-2</v>
      </c>
      <c r="C132" s="32">
        <f t="shared" si="15"/>
        <v>0</v>
      </c>
      <c r="D132" s="42">
        <f t="shared" ref="D132:D195" si="20">IF(OR(ISNA(B132), ISNA(C132), B132=0, C132=0),0,B132)</f>
        <v>0</v>
      </c>
      <c r="E132" s="40">
        <f t="shared" si="16"/>
        <v>0</v>
      </c>
      <c r="F132" s="22"/>
      <c r="G132" s="23">
        <f t="shared" si="17"/>
        <v>9.0148656136734644E-9</v>
      </c>
      <c r="H132" s="23"/>
      <c r="I132" s="17"/>
      <c r="J132" s="18">
        <f t="shared" si="18"/>
        <v>5.8776416019003168E-8</v>
      </c>
      <c r="K132" s="18"/>
      <c r="L132" s="10">
        <f t="shared" si="19"/>
        <v>2.3018720461065549E-8</v>
      </c>
      <c r="M132" s="11"/>
      <c r="N132" s="12"/>
    </row>
    <row r="133" spans="1:14">
      <c r="A133" s="35">
        <v>41686</v>
      </c>
      <c r="B133" s="32">
        <f t="shared" si="14"/>
        <v>9.5991204330175134E-3</v>
      </c>
      <c r="C133" s="32">
        <f t="shared" si="15"/>
        <v>0</v>
      </c>
      <c r="D133" s="42">
        <f t="shared" si="20"/>
        <v>0</v>
      </c>
      <c r="E133" s="40">
        <f t="shared" si="16"/>
        <v>0</v>
      </c>
      <c r="F133" s="22"/>
      <c r="G133" s="23">
        <f t="shared" si="17"/>
        <v>9.0148656136734644E-9</v>
      </c>
      <c r="H133" s="23"/>
      <c r="I133" s="17"/>
      <c r="J133" s="18">
        <f t="shared" si="18"/>
        <v>5.8776416019003168E-8</v>
      </c>
      <c r="K133" s="18"/>
      <c r="L133" s="10">
        <f t="shared" si="19"/>
        <v>2.3018720461065549E-8</v>
      </c>
      <c r="M133" s="11"/>
      <c r="N133" s="12"/>
    </row>
    <row r="134" spans="1:14">
      <c r="A134" s="35">
        <v>41687</v>
      </c>
      <c r="B134" s="32">
        <f t="shared" si="14"/>
        <v>3.103664921465971E-2</v>
      </c>
      <c r="C134" s="32">
        <f t="shared" si="15"/>
        <v>0</v>
      </c>
      <c r="D134" s="42">
        <f t="shared" si="20"/>
        <v>0</v>
      </c>
      <c r="E134" s="40">
        <f t="shared" si="16"/>
        <v>0</v>
      </c>
      <c r="F134" s="22"/>
      <c r="G134" s="23">
        <f t="shared" si="17"/>
        <v>9.0148656136734644E-9</v>
      </c>
      <c r="H134" s="23"/>
      <c r="I134" s="17"/>
      <c r="J134" s="18">
        <f t="shared" si="18"/>
        <v>5.8776416019003168E-8</v>
      </c>
      <c r="K134" s="18"/>
      <c r="L134" s="10">
        <f t="shared" si="19"/>
        <v>2.3018720461065549E-8</v>
      </c>
      <c r="M134" s="11"/>
      <c r="N134" s="12"/>
    </row>
    <row r="135" spans="1:14">
      <c r="A135" s="35">
        <v>41688</v>
      </c>
      <c r="B135" s="32">
        <f t="shared" si="14"/>
        <v>7.778138879861328E-2</v>
      </c>
      <c r="C135" s="32">
        <f t="shared" si="15"/>
        <v>6.9706103993971364E-3</v>
      </c>
      <c r="D135" s="42">
        <f t="shared" si="20"/>
        <v>7.778138879861328E-2</v>
      </c>
      <c r="E135" s="40">
        <f t="shared" si="16"/>
        <v>6.9706103993971364E-3</v>
      </c>
      <c r="F135" s="22"/>
      <c r="G135" s="23">
        <f t="shared" si="17"/>
        <v>6.0351832943092171E-3</v>
      </c>
      <c r="H135" s="23"/>
      <c r="I135" s="17"/>
      <c r="J135" s="18">
        <f t="shared" si="18"/>
        <v>4.5268297392663705E-5</v>
      </c>
      <c r="K135" s="18"/>
      <c r="L135" s="10">
        <f t="shared" si="19"/>
        <v>5.2268773869876219E-4</v>
      </c>
      <c r="M135" s="11"/>
      <c r="N135" s="12"/>
    </row>
    <row r="136" spans="1:14">
      <c r="A136" s="35">
        <v>41689</v>
      </c>
      <c r="B136" s="32">
        <f t="shared" si="14"/>
        <v>-9.7936978590813073E-2</v>
      </c>
      <c r="C136" s="32">
        <f t="shared" si="15"/>
        <v>5.9869036482694104E-3</v>
      </c>
      <c r="D136" s="42">
        <f t="shared" si="20"/>
        <v>-9.7936978590813073E-2</v>
      </c>
      <c r="E136" s="40">
        <f t="shared" si="16"/>
        <v>5.9869036482694104E-3</v>
      </c>
      <c r="F136" s="22"/>
      <c r="G136" s="23">
        <f t="shared" si="17"/>
        <v>9.6102583656640112E-3</v>
      </c>
      <c r="H136" s="23"/>
      <c r="I136" s="17"/>
      <c r="J136" s="18">
        <f t="shared" si="18"/>
        <v>3.2998880082864676E-5</v>
      </c>
      <c r="K136" s="18"/>
      <c r="L136" s="10">
        <f t="shared" si="19"/>
        <v>-5.6314098001645531E-4</v>
      </c>
      <c r="M136" s="11"/>
      <c r="N136" s="12"/>
    </row>
    <row r="137" spans="1:14">
      <c r="A137" s="35">
        <v>41690</v>
      </c>
      <c r="B137" s="32">
        <f t="shared" si="14"/>
        <v>-4.3400142067217408E-2</v>
      </c>
      <c r="C137" s="32">
        <f t="shared" si="15"/>
        <v>7.4390924307234519E-4</v>
      </c>
      <c r="D137" s="42">
        <f t="shared" si="20"/>
        <v>-4.3400142067217408E-2</v>
      </c>
      <c r="E137" s="40">
        <f t="shared" si="16"/>
        <v>7.4390924307234519E-4</v>
      </c>
      <c r="F137" s="22"/>
      <c r="G137" s="23">
        <f t="shared" si="17"/>
        <v>1.8918227421830321E-3</v>
      </c>
      <c r="H137" s="23"/>
      <c r="I137" s="17"/>
      <c r="J137" s="18">
        <f t="shared" si="18"/>
        <v>2.5147292738649472E-7</v>
      </c>
      <c r="K137" s="18"/>
      <c r="L137" s="10">
        <f t="shared" si="19"/>
        <v>-2.1811515377733683E-5</v>
      </c>
      <c r="M137" s="11"/>
      <c r="N137" s="12"/>
    </row>
    <row r="138" spans="1:14">
      <c r="A138" s="35">
        <v>41691</v>
      </c>
      <c r="B138" s="32">
        <f t="shared" si="14"/>
        <v>1.2565338303169887E-2</v>
      </c>
      <c r="C138" s="32">
        <f t="shared" si="15"/>
        <v>6.1326890912469798E-3</v>
      </c>
      <c r="D138" s="42">
        <f t="shared" si="20"/>
        <v>1.2565338303169887E-2</v>
      </c>
      <c r="E138" s="40">
        <f t="shared" si="16"/>
        <v>6.1326890912469798E-3</v>
      </c>
      <c r="F138" s="22"/>
      <c r="G138" s="23">
        <f t="shared" si="17"/>
        <v>1.5551066807966297E-4</v>
      </c>
      <c r="H138" s="23"/>
      <c r="I138" s="17"/>
      <c r="J138" s="18">
        <f t="shared" si="18"/>
        <v>3.4695052277039765E-5</v>
      </c>
      <c r="K138" s="18"/>
      <c r="L138" s="10">
        <f t="shared" si="19"/>
        <v>7.3453732094845158E-5</v>
      </c>
      <c r="M138" s="11"/>
      <c r="N138" s="12"/>
    </row>
    <row r="139" spans="1:14">
      <c r="A139" s="35">
        <v>41692</v>
      </c>
      <c r="B139" s="32">
        <f t="shared" si="14"/>
        <v>1.7470953640860428E-2</v>
      </c>
      <c r="C139" s="32">
        <f t="shared" si="15"/>
        <v>0</v>
      </c>
      <c r="D139" s="42">
        <f t="shared" si="20"/>
        <v>0</v>
      </c>
      <c r="E139" s="40">
        <f t="shared" si="16"/>
        <v>0</v>
      </c>
      <c r="F139" s="22"/>
      <c r="G139" s="23">
        <f t="shared" si="17"/>
        <v>9.0148656136734644E-9</v>
      </c>
      <c r="H139" s="23"/>
      <c r="I139" s="17"/>
      <c r="J139" s="18">
        <f t="shared" si="18"/>
        <v>5.8776416019003168E-8</v>
      </c>
      <c r="K139" s="18"/>
      <c r="L139" s="10">
        <f t="shared" si="19"/>
        <v>2.3018720461065549E-8</v>
      </c>
      <c r="M139" s="11"/>
      <c r="N139" s="12"/>
    </row>
    <row r="140" spans="1:14">
      <c r="A140" s="35">
        <v>41693</v>
      </c>
      <c r="B140" s="32">
        <f t="shared" si="14"/>
        <v>1.1037465198773223E-2</v>
      </c>
      <c r="C140" s="32">
        <f t="shared" si="15"/>
        <v>0</v>
      </c>
      <c r="D140" s="42">
        <f t="shared" si="20"/>
        <v>0</v>
      </c>
      <c r="E140" s="40">
        <f t="shared" si="16"/>
        <v>0</v>
      </c>
      <c r="F140" s="22"/>
      <c r="G140" s="23">
        <f t="shared" si="17"/>
        <v>9.0148656136734644E-9</v>
      </c>
      <c r="H140" s="23"/>
      <c r="I140" s="17"/>
      <c r="J140" s="18">
        <f t="shared" si="18"/>
        <v>5.8776416019003168E-8</v>
      </c>
      <c r="K140" s="18"/>
      <c r="L140" s="10">
        <f t="shared" si="19"/>
        <v>2.3018720461065549E-8</v>
      </c>
      <c r="M140" s="11"/>
      <c r="N140" s="12"/>
    </row>
    <row r="141" spans="1:14">
      <c r="A141" s="35">
        <v>41694</v>
      </c>
      <c r="B141" s="32">
        <f t="shared" si="14"/>
        <v>-5.2977355325691412E-3</v>
      </c>
      <c r="C141" s="32">
        <f t="shared" si="15"/>
        <v>1.6623568526043591E-3</v>
      </c>
      <c r="D141" s="42">
        <f t="shared" si="20"/>
        <v>-5.2977355325691412E-3</v>
      </c>
      <c r="E141" s="40">
        <f t="shared" si="16"/>
        <v>1.6623568526043591E-3</v>
      </c>
      <c r="F141" s="22"/>
      <c r="G141" s="23">
        <f t="shared" si="17"/>
        <v>2.9081021080592111E-5</v>
      </c>
      <c r="H141" s="23"/>
      <c r="I141" s="17"/>
      <c r="J141" s="18">
        <f t="shared" si="18"/>
        <v>2.0161681881726563E-6</v>
      </c>
      <c r="K141" s="18"/>
      <c r="L141" s="10">
        <f t="shared" si="19"/>
        <v>-7.6571685094601525E-6</v>
      </c>
      <c r="M141" s="11"/>
      <c r="N141" s="12"/>
    </row>
    <row r="142" spans="1:14">
      <c r="A142" s="35">
        <v>41695</v>
      </c>
      <c r="B142" s="32">
        <f t="shared" si="14"/>
        <v>-8.6409690701367337E-2</v>
      </c>
      <c r="C142" s="32">
        <f t="shared" si="15"/>
        <v>-2.397197123363452E-3</v>
      </c>
      <c r="D142" s="42">
        <f t="shared" si="20"/>
        <v>-8.6409690701367337E-2</v>
      </c>
      <c r="E142" s="40">
        <f t="shared" si="16"/>
        <v>-2.397197123363452E-3</v>
      </c>
      <c r="F142" s="22"/>
      <c r="G142" s="23">
        <f t="shared" si="17"/>
        <v>7.4830522826241624E-3</v>
      </c>
      <c r="H142" s="23"/>
      <c r="I142" s="17"/>
      <c r="J142" s="18">
        <f t="shared" si="18"/>
        <v>6.9676761123845961E-6</v>
      </c>
      <c r="K142" s="18"/>
      <c r="L142" s="10">
        <f t="shared" si="19"/>
        <v>2.2834072049760507E-4</v>
      </c>
      <c r="M142" s="11"/>
      <c r="N142" s="12"/>
    </row>
    <row r="143" spans="1:14">
      <c r="A143" s="35">
        <v>41696</v>
      </c>
      <c r="B143" s="32">
        <f t="shared" si="14"/>
        <v>4.3868824217067587E-2</v>
      </c>
      <c r="C143" s="32">
        <f t="shared" si="15"/>
        <v>4.990757855822551E-3</v>
      </c>
      <c r="D143" s="42">
        <f t="shared" si="20"/>
        <v>4.3868824217067587E-2</v>
      </c>
      <c r="E143" s="40">
        <f t="shared" si="16"/>
        <v>4.990757855822551E-3</v>
      </c>
      <c r="F143" s="22"/>
      <c r="G143" s="23">
        <f t="shared" si="17"/>
        <v>1.9161523575943549E-3</v>
      </c>
      <c r="H143" s="23"/>
      <c r="I143" s="17"/>
      <c r="J143" s="18">
        <f t="shared" si="18"/>
        <v>2.2546536905891617E-5</v>
      </c>
      <c r="K143" s="18"/>
      <c r="L143" s="10">
        <f t="shared" si="19"/>
        <v>2.0785235107597977E-4</v>
      </c>
      <c r="M143" s="11"/>
      <c r="N143" s="12"/>
    </row>
    <row r="144" spans="1:14">
      <c r="A144" s="35">
        <v>41697</v>
      </c>
      <c r="B144" s="32">
        <f t="shared" si="14"/>
        <v>-5.236944477189668E-2</v>
      </c>
      <c r="C144" s="32">
        <f t="shared" si="15"/>
        <v>-7.5409233032922565E-3</v>
      </c>
      <c r="D144" s="42">
        <f t="shared" si="20"/>
        <v>-5.236944477189668E-2</v>
      </c>
      <c r="E144" s="40">
        <f t="shared" si="16"/>
        <v>-7.5409233032922565E-3</v>
      </c>
      <c r="F144" s="22"/>
      <c r="G144" s="23">
        <f t="shared" si="17"/>
        <v>2.7525123668652035E-3</v>
      </c>
      <c r="H144" s="23"/>
      <c r="I144" s="17"/>
      <c r="J144" s="18">
        <f t="shared" si="18"/>
        <v>6.058072063145267E-5</v>
      </c>
      <c r="K144" s="18"/>
      <c r="L144" s="10">
        <f t="shared" si="19"/>
        <v>4.0834933908564055E-4</v>
      </c>
      <c r="M144" s="11"/>
      <c r="N144" s="12"/>
    </row>
    <row r="145" spans="1:14">
      <c r="A145" s="35">
        <v>41698</v>
      </c>
      <c r="B145" s="32">
        <f t="shared" si="14"/>
        <v>-1.2844036697247692E-2</v>
      </c>
      <c r="C145" s="32">
        <f t="shared" si="15"/>
        <v>0</v>
      </c>
      <c r="D145" s="42">
        <f t="shared" si="20"/>
        <v>0</v>
      </c>
      <c r="E145" s="40">
        <f t="shared" si="16"/>
        <v>0</v>
      </c>
      <c r="F145" s="22"/>
      <c r="G145" s="23">
        <f t="shared" si="17"/>
        <v>9.0148656136734644E-9</v>
      </c>
      <c r="H145" s="23"/>
      <c r="I145" s="17"/>
      <c r="J145" s="18">
        <f t="shared" si="18"/>
        <v>5.8776416019003168E-8</v>
      </c>
      <c r="K145" s="18"/>
      <c r="L145" s="10">
        <f t="shared" si="19"/>
        <v>2.3018720461065549E-8</v>
      </c>
      <c r="M145" s="11"/>
      <c r="N145" s="12"/>
    </row>
    <row r="146" spans="1:14">
      <c r="A146" s="35">
        <v>41699</v>
      </c>
      <c r="B146" s="32">
        <f t="shared" si="14"/>
        <v>1.9138680612437745E-2</v>
      </c>
      <c r="C146" s="32">
        <f t="shared" si="15"/>
        <v>0</v>
      </c>
      <c r="D146" s="42">
        <f t="shared" si="20"/>
        <v>0</v>
      </c>
      <c r="E146" s="40">
        <f t="shared" si="16"/>
        <v>0</v>
      </c>
      <c r="F146" s="22"/>
      <c r="G146" s="23">
        <f t="shared" si="17"/>
        <v>9.0148656136734644E-9</v>
      </c>
      <c r="H146" s="23"/>
      <c r="I146" s="17"/>
      <c r="J146" s="18">
        <f t="shared" si="18"/>
        <v>5.8776416019003168E-8</v>
      </c>
      <c r="K146" s="18"/>
      <c r="L146" s="10">
        <f t="shared" si="19"/>
        <v>2.3018720461065549E-8</v>
      </c>
      <c r="M146" s="11"/>
      <c r="N146" s="12"/>
    </row>
    <row r="147" spans="1:14">
      <c r="A147" s="35">
        <v>41700</v>
      </c>
      <c r="B147" s="32">
        <f t="shared" si="14"/>
        <v>-1.5780769409109933E-2</v>
      </c>
      <c r="C147" s="32">
        <f t="shared" si="15"/>
        <v>0</v>
      </c>
      <c r="D147" s="42">
        <f t="shared" si="20"/>
        <v>0</v>
      </c>
      <c r="E147" s="40">
        <f t="shared" si="16"/>
        <v>0</v>
      </c>
      <c r="F147" s="22"/>
      <c r="G147" s="23">
        <f t="shared" si="17"/>
        <v>9.0148656136734644E-9</v>
      </c>
      <c r="H147" s="23"/>
      <c r="I147" s="17"/>
      <c r="J147" s="18">
        <f t="shared" si="18"/>
        <v>5.8776416019003168E-8</v>
      </c>
      <c r="K147" s="18"/>
      <c r="L147" s="10">
        <f t="shared" si="19"/>
        <v>2.3018720461065549E-8</v>
      </c>
      <c r="M147" s="11"/>
      <c r="N147" s="12"/>
    </row>
    <row r="148" spans="1:14">
      <c r="A148" s="35">
        <v>41701</v>
      </c>
      <c r="B148" s="32">
        <f t="shared" si="14"/>
        <v>0.19350482113131698</v>
      </c>
      <c r="C148" s="32">
        <f t="shared" si="15"/>
        <v>-1.2972572275759822E-3</v>
      </c>
      <c r="D148" s="42">
        <f t="shared" si="20"/>
        <v>0.19350482113131698</v>
      </c>
      <c r="E148" s="40">
        <f t="shared" si="16"/>
        <v>-1.2972572275759822E-3</v>
      </c>
      <c r="F148" s="22"/>
      <c r="G148" s="23">
        <f t="shared" si="17"/>
        <v>3.7407379548371013E-2</v>
      </c>
      <c r="H148" s="23"/>
      <c r="I148" s="17"/>
      <c r="J148" s="18">
        <f t="shared" si="18"/>
        <v>2.3706628683351705E-6</v>
      </c>
      <c r="K148" s="18"/>
      <c r="L148" s="10">
        <f t="shared" si="19"/>
        <v>-2.9779235332198111E-4</v>
      </c>
      <c r="M148" s="11"/>
      <c r="N148" s="12"/>
    </row>
    <row r="149" spans="1:14">
      <c r="A149" s="35">
        <v>41702</v>
      </c>
      <c r="B149" s="32">
        <f t="shared" si="14"/>
        <v>2.2144736842105318E-2</v>
      </c>
      <c r="C149" s="32">
        <f t="shared" si="15"/>
        <v>2.9690109482278714E-3</v>
      </c>
      <c r="D149" s="42">
        <f t="shared" si="20"/>
        <v>2.2144736842105318E-2</v>
      </c>
      <c r="E149" s="40">
        <f t="shared" si="16"/>
        <v>2.9690109482278714E-3</v>
      </c>
      <c r="F149" s="22"/>
      <c r="G149" s="23">
        <f t="shared" si="17"/>
        <v>4.861932476859863E-4</v>
      </c>
      <c r="H149" s="23"/>
      <c r="I149" s="17"/>
      <c r="J149" s="18">
        <f t="shared" si="18"/>
        <v>7.4341974308604255E-6</v>
      </c>
      <c r="K149" s="18"/>
      <c r="L149" s="10">
        <f t="shared" si="19"/>
        <v>6.0120350904239124E-5</v>
      </c>
      <c r="M149" s="11"/>
      <c r="N149" s="12"/>
    </row>
    <row r="150" spans="1:14">
      <c r="A150" s="35">
        <v>41703</v>
      </c>
      <c r="B150" s="32">
        <f t="shared" si="14"/>
        <v>-3.5580500238147322E-2</v>
      </c>
      <c r="C150" s="32">
        <f t="shared" si="15"/>
        <v>8.8806660499537466E-3</v>
      </c>
      <c r="D150" s="42">
        <f t="shared" si="20"/>
        <v>-3.5580500238147322E-2</v>
      </c>
      <c r="E150" s="40">
        <f t="shared" si="16"/>
        <v>8.8806660499537466E-3</v>
      </c>
      <c r="F150" s="22"/>
      <c r="G150" s="23">
        <f t="shared" si="17"/>
        <v>1.272737510393771E-3</v>
      </c>
      <c r="H150" s="23"/>
      <c r="I150" s="17"/>
      <c r="J150" s="18">
        <f t="shared" si="18"/>
        <v>7.4618975570465499E-5</v>
      </c>
      <c r="K150" s="18"/>
      <c r="L150" s="10">
        <f t="shared" si="19"/>
        <v>-3.0817262888791386E-4</v>
      </c>
      <c r="M150" s="11"/>
      <c r="N150" s="12"/>
    </row>
    <row r="151" spans="1:14">
      <c r="A151" s="35">
        <v>41704</v>
      </c>
      <c r="B151" s="32">
        <f t="shared" si="14"/>
        <v>2.6828975293316658E-3</v>
      </c>
      <c r="C151" s="32">
        <f t="shared" si="15"/>
        <v>-2.2006235099944985E-3</v>
      </c>
      <c r="D151" s="42">
        <f t="shared" si="20"/>
        <v>2.6828975293316658E-3</v>
      </c>
      <c r="E151" s="40">
        <f t="shared" si="16"/>
        <v>-2.2006235099944985E-3</v>
      </c>
      <c r="F151" s="22"/>
      <c r="G151" s="23">
        <f t="shared" si="17"/>
        <v>6.6974897738005553E-6</v>
      </c>
      <c r="H151" s="23"/>
      <c r="I151" s="17"/>
      <c r="J151" s="18">
        <f t="shared" si="18"/>
        <v>5.9685518812552256E-6</v>
      </c>
      <c r="K151" s="18"/>
      <c r="L151" s="10">
        <f t="shared" si="19"/>
        <v>-6.322524431673233E-6</v>
      </c>
      <c r="M151" s="11"/>
      <c r="N151" s="12"/>
    </row>
    <row r="152" spans="1:14">
      <c r="A152" s="35">
        <v>41705</v>
      </c>
      <c r="B152" s="32">
        <f t="shared" si="14"/>
        <v>-3.4997337593184338E-2</v>
      </c>
      <c r="C152" s="32">
        <f t="shared" si="15"/>
        <v>5.6974820804999082E-3</v>
      </c>
      <c r="D152" s="42">
        <f t="shared" si="20"/>
        <v>-3.4997337593184338E-2</v>
      </c>
      <c r="E152" s="40">
        <f t="shared" si="16"/>
        <v>5.6974820804999082E-3</v>
      </c>
      <c r="F152" s="22"/>
      <c r="G152" s="23">
        <f t="shared" si="17"/>
        <v>1.2314684131336936E-3</v>
      </c>
      <c r="H152" s="23"/>
      <c r="I152" s="17"/>
      <c r="J152" s="18">
        <f t="shared" si="18"/>
        <v>2.9757500696083833E-5</v>
      </c>
      <c r="K152" s="18"/>
      <c r="L152" s="10">
        <f t="shared" si="19"/>
        <v>-1.9142994060760489E-4</v>
      </c>
      <c r="M152" s="11"/>
      <c r="N152" s="12"/>
    </row>
    <row r="153" spans="1:14">
      <c r="A153" s="35">
        <v>41706</v>
      </c>
      <c r="B153" s="32">
        <f t="shared" si="14"/>
        <v>-1.0139189692513585E-2</v>
      </c>
      <c r="C153" s="32">
        <f t="shared" si="15"/>
        <v>0</v>
      </c>
      <c r="D153" s="42">
        <f t="shared" si="20"/>
        <v>0</v>
      </c>
      <c r="E153" s="40">
        <f t="shared" si="16"/>
        <v>0</v>
      </c>
      <c r="F153" s="22"/>
      <c r="G153" s="23">
        <f t="shared" si="17"/>
        <v>9.0148656136734644E-9</v>
      </c>
      <c r="H153" s="23"/>
      <c r="I153" s="17"/>
      <c r="J153" s="18">
        <f t="shared" si="18"/>
        <v>5.8776416019003168E-8</v>
      </c>
      <c r="K153" s="18"/>
      <c r="L153" s="10">
        <f t="shared" si="19"/>
        <v>2.3018720461065549E-8</v>
      </c>
      <c r="M153" s="11"/>
      <c r="N153" s="12"/>
    </row>
    <row r="154" spans="1:14">
      <c r="A154" s="35">
        <v>41707</v>
      </c>
      <c r="B154" s="32">
        <f t="shared" si="14"/>
        <v>-3.1579240760354496E-2</v>
      </c>
      <c r="C154" s="32">
        <f t="shared" si="15"/>
        <v>0</v>
      </c>
      <c r="D154" s="42">
        <f t="shared" si="20"/>
        <v>0</v>
      </c>
      <c r="E154" s="40">
        <f t="shared" si="16"/>
        <v>0</v>
      </c>
      <c r="F154" s="22"/>
      <c r="G154" s="23">
        <f t="shared" si="17"/>
        <v>9.0148656136734644E-9</v>
      </c>
      <c r="H154" s="23"/>
      <c r="I154" s="17"/>
      <c r="J154" s="18">
        <f t="shared" si="18"/>
        <v>5.8776416019003168E-8</v>
      </c>
      <c r="K154" s="18"/>
      <c r="L154" s="10">
        <f t="shared" si="19"/>
        <v>2.3018720461065549E-8</v>
      </c>
      <c r="M154" s="11"/>
      <c r="N154" s="12"/>
    </row>
    <row r="155" spans="1:14">
      <c r="A155" s="35">
        <v>41708</v>
      </c>
      <c r="B155" s="32">
        <f t="shared" si="14"/>
        <v>-1.2951503813502926E-4</v>
      </c>
      <c r="C155" s="32">
        <f t="shared" si="15"/>
        <v>0</v>
      </c>
      <c r="D155" s="42">
        <f t="shared" si="20"/>
        <v>0</v>
      </c>
      <c r="E155" s="40">
        <f t="shared" si="16"/>
        <v>0</v>
      </c>
      <c r="F155" s="22"/>
      <c r="G155" s="23">
        <f t="shared" si="17"/>
        <v>9.0148656136734644E-9</v>
      </c>
      <c r="H155" s="23"/>
      <c r="I155" s="17"/>
      <c r="J155" s="18">
        <f t="shared" si="18"/>
        <v>5.8776416019003168E-8</v>
      </c>
      <c r="K155" s="18"/>
      <c r="L155" s="10">
        <f t="shared" si="19"/>
        <v>2.3018720461065549E-8</v>
      </c>
      <c r="M155" s="11"/>
      <c r="N155" s="12"/>
    </row>
    <row r="156" spans="1:14">
      <c r="A156" s="35">
        <v>41709</v>
      </c>
      <c r="B156" s="32">
        <f t="shared" si="14"/>
        <v>-2.4898893222606248E-3</v>
      </c>
      <c r="C156" s="32">
        <f t="shared" si="15"/>
        <v>-1.0416666666666666E-2</v>
      </c>
      <c r="D156" s="42">
        <f t="shared" si="20"/>
        <v>-2.4898893222606248E-3</v>
      </c>
      <c r="E156" s="40">
        <f t="shared" si="16"/>
        <v>-1.0416666666666666E-2</v>
      </c>
      <c r="F156" s="22"/>
      <c r="G156" s="23">
        <f t="shared" si="17"/>
        <v>6.6813769835495492E-6</v>
      </c>
      <c r="H156" s="23"/>
      <c r="I156" s="17"/>
      <c r="J156" s="18">
        <f t="shared" si="18"/>
        <v>1.1361652250282379E-4</v>
      </c>
      <c r="K156" s="18"/>
      <c r="L156" s="10">
        <f t="shared" si="19"/>
        <v>2.7552038371077125E-5</v>
      </c>
      <c r="M156" s="11"/>
      <c r="N156" s="12"/>
    </row>
    <row r="157" spans="1:14">
      <c r="A157" s="35">
        <v>41710</v>
      </c>
      <c r="B157" s="32">
        <f t="shared" si="14"/>
        <v>1.7256305188434122E-2</v>
      </c>
      <c r="C157" s="32">
        <f t="shared" si="15"/>
        <v>-7.7562326869806096E-3</v>
      </c>
      <c r="D157" s="42">
        <f t="shared" si="20"/>
        <v>1.7256305188434122E-2</v>
      </c>
      <c r="E157" s="40">
        <f t="shared" si="16"/>
        <v>-7.7562326869806096E-3</v>
      </c>
      <c r="F157" s="22"/>
      <c r="G157" s="23">
        <f t="shared" si="17"/>
        <v>2.9451222701709211E-4</v>
      </c>
      <c r="H157" s="23"/>
      <c r="I157" s="17"/>
      <c r="J157" s="18">
        <f t="shared" si="18"/>
        <v>6.39787404188228E-5</v>
      </c>
      <c r="K157" s="18"/>
      <c r="L157" s="10">
        <f t="shared" si="19"/>
        <v>-1.3726806373842368E-4</v>
      </c>
      <c r="M157" s="11"/>
      <c r="N157" s="12"/>
    </row>
    <row r="158" spans="1:14">
      <c r="A158" s="35">
        <v>41711</v>
      </c>
      <c r="B158" s="32">
        <f t="shared" si="14"/>
        <v>-1.1758198116418875E-2</v>
      </c>
      <c r="C158" s="32">
        <f t="shared" si="15"/>
        <v>0</v>
      </c>
      <c r="D158" s="42">
        <f t="shared" si="20"/>
        <v>0</v>
      </c>
      <c r="E158" s="40">
        <f t="shared" si="16"/>
        <v>0</v>
      </c>
      <c r="F158" s="22"/>
      <c r="G158" s="23">
        <f t="shared" si="17"/>
        <v>9.0148656136734644E-9</v>
      </c>
      <c r="H158" s="23"/>
      <c r="I158" s="17"/>
      <c r="J158" s="18">
        <f t="shared" si="18"/>
        <v>5.8776416019003168E-8</v>
      </c>
      <c r="K158" s="18"/>
      <c r="L158" s="10">
        <f t="shared" si="19"/>
        <v>2.3018720461065549E-8</v>
      </c>
      <c r="M158" s="11"/>
      <c r="N158" s="12"/>
    </row>
    <row r="159" spans="1:14">
      <c r="A159" s="35">
        <v>41712</v>
      </c>
      <c r="B159" s="32">
        <f t="shared" si="14"/>
        <v>1.6907068532472154E-2</v>
      </c>
      <c r="C159" s="32">
        <f t="shared" si="15"/>
        <v>7.4446305602084498E-3</v>
      </c>
      <c r="D159" s="42">
        <f t="shared" si="20"/>
        <v>1.6907068532472154E-2</v>
      </c>
      <c r="E159" s="40">
        <f t="shared" si="16"/>
        <v>7.4446305602084498E-3</v>
      </c>
      <c r="F159" s="22"/>
      <c r="G159" s="23">
        <f t="shared" si="17"/>
        <v>2.8264744232081091E-4</v>
      </c>
      <c r="H159" s="23"/>
      <c r="I159" s="17"/>
      <c r="J159" s="18">
        <f t="shared" si="18"/>
        <v>5.1871570777022955E-5</v>
      </c>
      <c r="K159" s="18"/>
      <c r="L159" s="10">
        <f t="shared" si="19"/>
        <v>1.2108413112083868E-4</v>
      </c>
      <c r="M159" s="11"/>
      <c r="N159" s="12"/>
    </row>
    <row r="160" spans="1:14">
      <c r="A160" s="35">
        <v>41713</v>
      </c>
      <c r="B160" s="32">
        <f t="shared" si="14"/>
        <v>5.6793643176718006E-2</v>
      </c>
      <c r="C160" s="32">
        <f t="shared" si="15"/>
        <v>-1.6257158692037688E-2</v>
      </c>
      <c r="D160" s="42">
        <f t="shared" si="20"/>
        <v>5.6793643176718006E-2</v>
      </c>
      <c r="E160" s="40">
        <f t="shared" si="16"/>
        <v>-1.6257158692037688E-2</v>
      </c>
      <c r="F160" s="22"/>
      <c r="G160" s="23">
        <f t="shared" si="17"/>
        <v>3.2147421882663162E-3</v>
      </c>
      <c r="H160" s="23"/>
      <c r="I160" s="17"/>
      <c r="J160" s="18">
        <f t="shared" si="18"/>
        <v>2.7223670680101385E-4</v>
      </c>
      <c r="K160" s="18"/>
      <c r="L160" s="10">
        <f t="shared" si="19"/>
        <v>-9.3550565286795923E-4</v>
      </c>
      <c r="M160" s="11"/>
      <c r="N160" s="12"/>
    </row>
    <row r="161" spans="1:14">
      <c r="A161" s="35">
        <v>41714</v>
      </c>
      <c r="B161" s="32">
        <f t="shared" si="14"/>
        <v>-3.2800459420115585E-2</v>
      </c>
      <c r="C161" s="32">
        <f t="shared" si="15"/>
        <v>0</v>
      </c>
      <c r="D161" s="42">
        <f t="shared" si="20"/>
        <v>0</v>
      </c>
      <c r="E161" s="40">
        <f t="shared" si="16"/>
        <v>0</v>
      </c>
      <c r="F161" s="22"/>
      <c r="G161" s="23">
        <f t="shared" si="17"/>
        <v>9.0148656136734644E-9</v>
      </c>
      <c r="H161" s="23"/>
      <c r="I161" s="17"/>
      <c r="J161" s="18">
        <f t="shared" si="18"/>
        <v>5.8776416019003168E-8</v>
      </c>
      <c r="K161" s="18"/>
      <c r="L161" s="10">
        <f t="shared" si="19"/>
        <v>2.3018720461065549E-8</v>
      </c>
      <c r="M161" s="11"/>
      <c r="N161" s="12"/>
    </row>
    <row r="162" spans="1:14">
      <c r="A162" s="35">
        <v>41715</v>
      </c>
      <c r="B162" s="32">
        <f t="shared" si="14"/>
        <v>-4.1686803551456146E-2</v>
      </c>
      <c r="C162" s="32">
        <f t="shared" si="15"/>
        <v>0</v>
      </c>
      <c r="D162" s="42">
        <f t="shared" si="20"/>
        <v>0</v>
      </c>
      <c r="E162" s="40">
        <f t="shared" si="16"/>
        <v>0</v>
      </c>
      <c r="F162" s="22"/>
      <c r="G162" s="23">
        <f t="shared" si="17"/>
        <v>9.0148656136734644E-9</v>
      </c>
      <c r="H162" s="23"/>
      <c r="I162" s="17"/>
      <c r="J162" s="18">
        <f t="shared" si="18"/>
        <v>5.8776416019003168E-8</v>
      </c>
      <c r="K162" s="18"/>
      <c r="L162" s="10">
        <f t="shared" si="19"/>
        <v>2.3018720461065549E-8</v>
      </c>
      <c r="M162" s="11"/>
      <c r="N162" s="12"/>
    </row>
    <row r="163" spans="1:14">
      <c r="A163" s="35">
        <v>41716</v>
      </c>
      <c r="B163" s="32">
        <f t="shared" si="14"/>
        <v>1.399095126941592E-2</v>
      </c>
      <c r="C163" s="32">
        <f t="shared" si="15"/>
        <v>0</v>
      </c>
      <c r="D163" s="42">
        <f t="shared" si="20"/>
        <v>0</v>
      </c>
      <c r="E163" s="40">
        <f t="shared" si="16"/>
        <v>0</v>
      </c>
      <c r="F163" s="22"/>
      <c r="G163" s="23">
        <f t="shared" si="17"/>
        <v>9.0148656136734644E-9</v>
      </c>
      <c r="H163" s="23"/>
      <c r="I163" s="17"/>
      <c r="J163" s="18">
        <f t="shared" si="18"/>
        <v>5.8776416019003168E-8</v>
      </c>
      <c r="K163" s="18"/>
      <c r="L163" s="10">
        <f t="shared" si="19"/>
        <v>2.3018720461065549E-8</v>
      </c>
      <c r="M163" s="11"/>
      <c r="N163" s="12"/>
    </row>
    <row r="164" spans="1:14">
      <c r="A164" s="35">
        <v>41717</v>
      </c>
      <c r="B164" s="32">
        <f t="shared" si="14"/>
        <v>2.0604493200516273E-3</v>
      </c>
      <c r="C164" s="32">
        <f t="shared" si="15"/>
        <v>4.8826291079812206E-3</v>
      </c>
      <c r="D164" s="42">
        <f t="shared" si="20"/>
        <v>2.0604493200516273E-3</v>
      </c>
      <c r="E164" s="40">
        <f t="shared" si="16"/>
        <v>4.8826291079812206E-3</v>
      </c>
      <c r="F164" s="22"/>
      <c r="G164" s="23">
        <f t="shared" si="17"/>
        <v>3.8632007611446675E-6</v>
      </c>
      <c r="H164" s="23"/>
      <c r="I164" s="17"/>
      <c r="J164" s="18">
        <f t="shared" si="18"/>
        <v>2.1531369074832204E-5</v>
      </c>
      <c r="K164" s="18"/>
      <c r="L164" s="10">
        <f t="shared" si="19"/>
        <v>9.1203070890391909E-6</v>
      </c>
      <c r="M164" s="11"/>
      <c r="N164" s="12"/>
    </row>
    <row r="165" spans="1:14">
      <c r="A165" s="35">
        <v>41718</v>
      </c>
      <c r="B165" s="32">
        <f t="shared" si="14"/>
        <v>-6.5075583538954582E-2</v>
      </c>
      <c r="C165" s="32">
        <f t="shared" si="15"/>
        <v>-1.0091571668846944E-2</v>
      </c>
      <c r="D165" s="42">
        <f t="shared" si="20"/>
        <v>-6.5075583538954582E-2</v>
      </c>
      <c r="E165" s="40">
        <f t="shared" si="16"/>
        <v>-1.0091571668846944E-2</v>
      </c>
      <c r="F165" s="22"/>
      <c r="G165" s="23">
        <f t="shared" si="17"/>
        <v>4.2471980046066265E-3</v>
      </c>
      <c r="H165" s="23"/>
      <c r="I165" s="17"/>
      <c r="J165" s="18">
        <f t="shared" si="18"/>
        <v>1.0679176573235819E-4</v>
      </c>
      <c r="K165" s="18"/>
      <c r="L165" s="10">
        <f t="shared" si="19"/>
        <v>6.7347292026249277E-4</v>
      </c>
      <c r="M165" s="11"/>
      <c r="N165" s="12"/>
    </row>
    <row r="166" spans="1:14">
      <c r="A166" s="35">
        <v>41719</v>
      </c>
      <c r="B166" s="32">
        <f t="shared" si="14"/>
        <v>4.4138391299732771E-3</v>
      </c>
      <c r="C166" s="32">
        <f t="shared" si="15"/>
        <v>5.85236926562205E-3</v>
      </c>
      <c r="D166" s="42">
        <f t="shared" si="20"/>
        <v>4.4138391299732771E-3</v>
      </c>
      <c r="E166" s="40">
        <f t="shared" si="16"/>
        <v>5.85236926562205E-3</v>
      </c>
      <c r="F166" s="22"/>
      <c r="G166" s="23">
        <f t="shared" si="17"/>
        <v>1.8652832286891597E-5</v>
      </c>
      <c r="H166" s="23"/>
      <c r="I166" s="17"/>
      <c r="J166" s="18">
        <f t="shared" si="18"/>
        <v>3.1471323432560279E-5</v>
      </c>
      <c r="K166" s="18"/>
      <c r="L166" s="10">
        <f t="shared" si="19"/>
        <v>2.4228687909873873E-5</v>
      </c>
      <c r="M166" s="11"/>
      <c r="N166" s="12"/>
    </row>
    <row r="167" spans="1:14">
      <c r="A167" s="35">
        <v>41720</v>
      </c>
      <c r="B167" s="32">
        <f t="shared" si="14"/>
        <v>-3.8870431893687718E-2</v>
      </c>
      <c r="C167" s="32">
        <f t="shared" si="15"/>
        <v>0</v>
      </c>
      <c r="D167" s="42">
        <f t="shared" si="20"/>
        <v>0</v>
      </c>
      <c r="E167" s="40">
        <f t="shared" si="16"/>
        <v>0</v>
      </c>
      <c r="F167" s="22"/>
      <c r="G167" s="23">
        <f t="shared" si="17"/>
        <v>9.0148656136734644E-9</v>
      </c>
      <c r="H167" s="23"/>
      <c r="I167" s="17"/>
      <c r="J167" s="18">
        <f t="shared" si="18"/>
        <v>5.8776416019003168E-8</v>
      </c>
      <c r="K167" s="18"/>
      <c r="L167" s="10">
        <f t="shared" si="19"/>
        <v>2.3018720461065549E-8</v>
      </c>
      <c r="M167" s="11"/>
      <c r="N167" s="12"/>
    </row>
    <row r="168" spans="1:14">
      <c r="A168" s="35">
        <v>41721</v>
      </c>
      <c r="B168" s="32">
        <f t="shared" si="14"/>
        <v>6.0962197153002469E-3</v>
      </c>
      <c r="C168" s="32">
        <f t="shared" si="15"/>
        <v>0</v>
      </c>
      <c r="D168" s="42">
        <f t="shared" si="20"/>
        <v>0</v>
      </c>
      <c r="E168" s="40">
        <f t="shared" si="16"/>
        <v>0</v>
      </c>
      <c r="F168" s="22"/>
      <c r="G168" s="23">
        <f t="shared" si="17"/>
        <v>9.0148656136734644E-9</v>
      </c>
      <c r="H168" s="23"/>
      <c r="I168" s="17"/>
      <c r="J168" s="18">
        <f t="shared" si="18"/>
        <v>5.8776416019003168E-8</v>
      </c>
      <c r="K168" s="18"/>
      <c r="L168" s="10">
        <f t="shared" si="19"/>
        <v>2.3018720461065549E-8</v>
      </c>
      <c r="M168" s="11"/>
      <c r="N168" s="12"/>
    </row>
    <row r="169" spans="1:14">
      <c r="A169" s="35">
        <v>41722</v>
      </c>
      <c r="B169" s="32">
        <f t="shared" si="14"/>
        <v>6.5590155230027644E-4</v>
      </c>
      <c r="C169" s="32">
        <f t="shared" si="15"/>
        <v>3.7537537537537537E-3</v>
      </c>
      <c r="D169" s="42">
        <f t="shared" si="20"/>
        <v>6.5590155230027644E-4</v>
      </c>
      <c r="E169" s="40">
        <f t="shared" si="16"/>
        <v>3.7537537537537537E-3</v>
      </c>
      <c r="F169" s="22"/>
      <c r="G169" s="23">
        <f t="shared" si="17"/>
        <v>3.1467040674269044E-7</v>
      </c>
      <c r="H169" s="23"/>
      <c r="I169" s="17"/>
      <c r="J169" s="18">
        <f t="shared" si="18"/>
        <v>1.232933495988972E-5</v>
      </c>
      <c r="K169" s="18"/>
      <c r="L169" s="10">
        <f t="shared" si="19"/>
        <v>1.9696895305340309E-6</v>
      </c>
      <c r="M169" s="11"/>
      <c r="N169" s="12"/>
    </row>
    <row r="170" spans="1:14">
      <c r="A170" s="35">
        <v>41723</v>
      </c>
      <c r="B170" s="32">
        <f t="shared" si="14"/>
        <v>-2.4814283038891815E-3</v>
      </c>
      <c r="C170" s="32">
        <f t="shared" si="15"/>
        <v>-1.8698578908002991E-3</v>
      </c>
      <c r="D170" s="42">
        <f t="shared" si="20"/>
        <v>-2.4814283038891815E-3</v>
      </c>
      <c r="E170" s="40">
        <f t="shared" si="16"/>
        <v>-1.8698578908002991E-3</v>
      </c>
      <c r="F170" s="22"/>
      <c r="G170" s="23">
        <f t="shared" si="17"/>
        <v>6.6377078831497824E-6</v>
      </c>
      <c r="H170" s="23"/>
      <c r="I170" s="17"/>
      <c r="J170" s="18">
        <f t="shared" si="18"/>
        <v>4.4617959531672706E-6</v>
      </c>
      <c r="K170" s="18"/>
      <c r="L170" s="10">
        <f t="shared" si="19"/>
        <v>5.4420674537664627E-6</v>
      </c>
      <c r="M170" s="11"/>
      <c r="N170" s="12"/>
    </row>
    <row r="171" spans="1:14">
      <c r="A171" s="35">
        <v>41724</v>
      </c>
      <c r="B171" s="32">
        <f t="shared" si="14"/>
        <v>-1.0247664940469602E-2</v>
      </c>
      <c r="C171" s="32">
        <f t="shared" si="15"/>
        <v>5.9947545897339827E-3</v>
      </c>
      <c r="D171" s="42">
        <f t="shared" si="20"/>
        <v>-1.0247664940469602E-2</v>
      </c>
      <c r="E171" s="40">
        <f t="shared" si="16"/>
        <v>5.9947545897339827E-3</v>
      </c>
      <c r="F171" s="22"/>
      <c r="G171" s="23">
        <f t="shared" si="17"/>
        <v>1.06969614431519E-4</v>
      </c>
      <c r="H171" s="23"/>
      <c r="I171" s="17"/>
      <c r="J171" s="18">
        <f t="shared" si="18"/>
        <v>3.3089140639727587E-5</v>
      </c>
      <c r="K171" s="18"/>
      <c r="L171" s="10">
        <f t="shared" si="19"/>
        <v>-5.9493971258455811E-5</v>
      </c>
      <c r="M171" s="11"/>
      <c r="N171" s="12"/>
    </row>
    <row r="172" spans="1:14">
      <c r="A172" s="35">
        <v>41725</v>
      </c>
      <c r="B172" s="32">
        <f t="shared" si="14"/>
        <v>-2.7488855869242178E-2</v>
      </c>
      <c r="C172" s="32">
        <f t="shared" si="15"/>
        <v>-4.6554934823091251E-3</v>
      </c>
      <c r="D172" s="42">
        <f t="shared" si="20"/>
        <v>-2.7488855869242178E-2</v>
      </c>
      <c r="E172" s="40">
        <f t="shared" si="16"/>
        <v>-4.6554934823091251E-3</v>
      </c>
      <c r="F172" s="22"/>
      <c r="G172" s="23">
        <f t="shared" si="17"/>
        <v>7.6086616120773164E-4</v>
      </c>
      <c r="H172" s="23"/>
      <c r="I172" s="17"/>
      <c r="J172" s="18">
        <f t="shared" si="18"/>
        <v>2.3989737495980454E-5</v>
      </c>
      <c r="K172" s="18"/>
      <c r="L172" s="10">
        <f t="shared" si="19"/>
        <v>1.3510358794994242E-4</v>
      </c>
      <c r="M172" s="11"/>
      <c r="N172" s="12"/>
    </row>
    <row r="173" spans="1:14">
      <c r="A173" s="35">
        <v>41726</v>
      </c>
      <c r="B173" s="32">
        <f t="shared" si="14"/>
        <v>-7.6117874615997339E-2</v>
      </c>
      <c r="C173" s="32">
        <f t="shared" si="15"/>
        <v>2.05799812909261E-3</v>
      </c>
      <c r="D173" s="42">
        <f t="shared" si="20"/>
        <v>-7.6117874615997339E-2</v>
      </c>
      <c r="E173" s="40">
        <f t="shared" si="16"/>
        <v>2.05799812909261E-3</v>
      </c>
      <c r="F173" s="22"/>
      <c r="G173" s="23">
        <f t="shared" si="17"/>
        <v>5.8083941247348463E-3</v>
      </c>
      <c r="H173" s="23"/>
      <c r="I173" s="17"/>
      <c r="J173" s="18">
        <f t="shared" si="18"/>
        <v>3.2962568436497174E-6</v>
      </c>
      <c r="K173" s="18"/>
      <c r="L173" s="10">
        <f t="shared" si="19"/>
        <v>-1.3836892311596579E-4</v>
      </c>
      <c r="M173" s="11"/>
      <c r="N173" s="12"/>
    </row>
    <row r="174" spans="1:14">
      <c r="A174" s="35">
        <v>41727</v>
      </c>
      <c r="B174" s="32">
        <f t="shared" si="14"/>
        <v>-9.2892329345530839E-3</v>
      </c>
      <c r="C174" s="32">
        <f t="shared" si="15"/>
        <v>0</v>
      </c>
      <c r="D174" s="42">
        <f t="shared" si="20"/>
        <v>0</v>
      </c>
      <c r="E174" s="40">
        <f t="shared" si="16"/>
        <v>0</v>
      </c>
      <c r="F174" s="22"/>
      <c r="G174" s="23">
        <f t="shared" si="17"/>
        <v>9.0148656136734644E-9</v>
      </c>
      <c r="H174" s="23"/>
      <c r="I174" s="17"/>
      <c r="J174" s="18">
        <f t="shared" si="18"/>
        <v>5.8776416019003168E-8</v>
      </c>
      <c r="K174" s="18"/>
      <c r="L174" s="10">
        <f t="shared" si="19"/>
        <v>2.3018720461065549E-8</v>
      </c>
      <c r="M174" s="11"/>
      <c r="N174" s="12"/>
    </row>
    <row r="175" spans="1:14">
      <c r="A175" s="35">
        <v>41728</v>
      </c>
      <c r="B175" s="32">
        <f t="shared" si="14"/>
        <v>-3.8730643557323585E-2</v>
      </c>
      <c r="C175" s="32">
        <f t="shared" si="15"/>
        <v>0</v>
      </c>
      <c r="D175" s="42">
        <f t="shared" si="20"/>
        <v>0</v>
      </c>
      <c r="E175" s="40">
        <f t="shared" si="16"/>
        <v>0</v>
      </c>
      <c r="F175" s="22"/>
      <c r="G175" s="23">
        <f t="shared" si="17"/>
        <v>9.0148656136734644E-9</v>
      </c>
      <c r="H175" s="23"/>
      <c r="I175" s="17"/>
      <c r="J175" s="18">
        <f t="shared" si="18"/>
        <v>5.8776416019003168E-8</v>
      </c>
      <c r="K175" s="18"/>
      <c r="L175" s="10">
        <f t="shared" si="19"/>
        <v>2.3018720461065549E-8</v>
      </c>
      <c r="M175" s="11"/>
      <c r="N175" s="12"/>
    </row>
    <row r="176" spans="1:14">
      <c r="A176" s="35">
        <v>41729</v>
      </c>
      <c r="B176" s="32">
        <f t="shared" si="14"/>
        <v>-3.4361086992665775E-2</v>
      </c>
      <c r="C176" s="32">
        <f t="shared" si="15"/>
        <v>6.908140403286034E-3</v>
      </c>
      <c r="D176" s="42">
        <f t="shared" si="20"/>
        <v>-3.4361086992665775E-2</v>
      </c>
      <c r="E176" s="40">
        <f t="shared" si="16"/>
        <v>6.908140403286034E-3</v>
      </c>
      <c r="F176" s="22"/>
      <c r="G176" s="23">
        <f t="shared" si="17"/>
        <v>1.1872182541186745E-3</v>
      </c>
      <c r="H176" s="23"/>
      <c r="I176" s="17"/>
      <c r="J176" s="18">
        <f t="shared" si="18"/>
        <v>4.443158214565292E-5</v>
      </c>
      <c r="K176" s="18"/>
      <c r="L176" s="10">
        <f t="shared" si="19"/>
        <v>-2.2967364973521131E-4</v>
      </c>
      <c r="M176" s="11"/>
      <c r="N176" s="12"/>
    </row>
    <row r="177" spans="1:14">
      <c r="A177" s="35">
        <v>41730</v>
      </c>
      <c r="B177" s="32">
        <f t="shared" si="14"/>
        <v>3.1470605115647164E-2</v>
      </c>
      <c r="C177" s="32">
        <f t="shared" si="15"/>
        <v>-1.8542555164101613E-3</v>
      </c>
      <c r="D177" s="42">
        <f t="shared" si="20"/>
        <v>3.1470605115647164E-2</v>
      </c>
      <c r="E177" s="40">
        <f t="shared" si="16"/>
        <v>-1.8542555164101613E-3</v>
      </c>
      <c r="F177" s="22"/>
      <c r="G177" s="23">
        <f t="shared" si="17"/>
        <v>9.8443194439501165E-4</v>
      </c>
      <c r="H177" s="23"/>
      <c r="I177" s="17"/>
      <c r="J177" s="18">
        <f t="shared" si="18"/>
        <v>4.3961257096899762E-6</v>
      </c>
      <c r="K177" s="18"/>
      <c r="L177" s="10">
        <f t="shared" si="19"/>
        <v>-6.5785154709820389E-5</v>
      </c>
      <c r="M177" s="11"/>
      <c r="N177" s="12"/>
    </row>
    <row r="178" spans="1:14">
      <c r="A178" s="35">
        <v>41731</v>
      </c>
      <c r="B178" s="32">
        <f t="shared" si="14"/>
        <v>-2.6318718005786671E-2</v>
      </c>
      <c r="C178" s="32">
        <f t="shared" si="15"/>
        <v>2.9723202675088242E-3</v>
      </c>
      <c r="D178" s="42">
        <f t="shared" si="20"/>
        <v>-2.6318718005786671E-2</v>
      </c>
      <c r="E178" s="40">
        <f t="shared" si="16"/>
        <v>2.9723202675088242E-3</v>
      </c>
      <c r="F178" s="22"/>
      <c r="G178" s="23">
        <f t="shared" si="17"/>
        <v>6.9768168034456261E-4</v>
      </c>
      <c r="H178" s="23"/>
      <c r="I178" s="17"/>
      <c r="J178" s="18">
        <f t="shared" si="18"/>
        <v>7.4522545801422937E-6</v>
      </c>
      <c r="K178" s="18"/>
      <c r="L178" s="10">
        <f t="shared" si="19"/>
        <v>-7.2106182105483434E-5</v>
      </c>
      <c r="M178" s="11"/>
      <c r="N178" s="12"/>
    </row>
    <row r="179" spans="1:14">
      <c r="A179" s="35">
        <v>41732</v>
      </c>
      <c r="B179" s="32">
        <f t="shared" si="14"/>
        <v>-5.6879440729946495E-2</v>
      </c>
      <c r="C179" s="32">
        <f t="shared" si="15"/>
        <v>2.0374143359881461E-3</v>
      </c>
      <c r="D179" s="42">
        <f t="shared" si="20"/>
        <v>-5.6879440729946495E-2</v>
      </c>
      <c r="E179" s="40">
        <f t="shared" si="16"/>
        <v>2.0374143359881461E-3</v>
      </c>
      <c r="F179" s="22"/>
      <c r="G179" s="23">
        <f t="shared" si="17"/>
        <v>3.2460808168806275E-3</v>
      </c>
      <c r="H179" s="23"/>
      <c r="I179" s="17"/>
      <c r="J179" s="18">
        <f t="shared" si="18"/>
        <v>3.2219383277687839E-6</v>
      </c>
      <c r="K179" s="18"/>
      <c r="L179" s="10">
        <f t="shared" si="19"/>
        <v>-1.0226764981626739E-4</v>
      </c>
      <c r="M179" s="11"/>
      <c r="N179" s="12"/>
    </row>
    <row r="180" spans="1:14">
      <c r="A180" s="35">
        <v>41733</v>
      </c>
      <c r="B180" s="32">
        <f t="shared" si="14"/>
        <v>1.0381531376865719E-2</v>
      </c>
      <c r="C180" s="32">
        <f t="shared" si="15"/>
        <v>2.2181146025878002E-3</v>
      </c>
      <c r="D180" s="42">
        <f t="shared" si="20"/>
        <v>1.0381531376865719E-2</v>
      </c>
      <c r="E180" s="40">
        <f t="shared" si="16"/>
        <v>2.2181146025878002E-3</v>
      </c>
      <c r="F180" s="22"/>
      <c r="G180" s="23">
        <f t="shared" si="17"/>
        <v>1.0581382542235194E-4</v>
      </c>
      <c r="H180" s="23"/>
      <c r="I180" s="17"/>
      <c r="J180" s="18">
        <f t="shared" si="18"/>
        <v>3.9032961459736172E-6</v>
      </c>
      <c r="K180" s="18"/>
      <c r="L180" s="10">
        <f t="shared" si="19"/>
        <v>2.0322959847467875E-5</v>
      </c>
      <c r="M180" s="11"/>
      <c r="N180" s="12"/>
    </row>
    <row r="181" spans="1:14">
      <c r="A181" s="35">
        <v>41734</v>
      </c>
      <c r="B181" s="32">
        <f t="shared" si="14"/>
        <v>-8.7756121939030207E-3</v>
      </c>
      <c r="C181" s="32">
        <f t="shared" si="15"/>
        <v>0</v>
      </c>
      <c r="D181" s="42">
        <f t="shared" si="20"/>
        <v>0</v>
      </c>
      <c r="E181" s="40">
        <f t="shared" si="16"/>
        <v>0</v>
      </c>
      <c r="F181" s="22"/>
      <c r="G181" s="23">
        <f t="shared" si="17"/>
        <v>9.0148656136734644E-9</v>
      </c>
      <c r="H181" s="23"/>
      <c r="I181" s="17"/>
      <c r="J181" s="18">
        <f t="shared" si="18"/>
        <v>5.8776416019003168E-8</v>
      </c>
      <c r="K181" s="18"/>
      <c r="L181" s="10">
        <f t="shared" si="19"/>
        <v>2.3018720461065549E-8</v>
      </c>
      <c r="M181" s="11"/>
      <c r="N181" s="12"/>
    </row>
    <row r="182" spans="1:14">
      <c r="A182" s="35">
        <v>41735</v>
      </c>
      <c r="B182" s="32">
        <f t="shared" si="14"/>
        <v>3.220667123784933E-2</v>
      </c>
      <c r="C182" s="32">
        <f t="shared" si="15"/>
        <v>0</v>
      </c>
      <c r="D182" s="42">
        <f t="shared" si="20"/>
        <v>0</v>
      </c>
      <c r="E182" s="40">
        <f t="shared" si="16"/>
        <v>0</v>
      </c>
      <c r="F182" s="22"/>
      <c r="G182" s="23">
        <f t="shared" si="17"/>
        <v>9.0148656136734644E-9</v>
      </c>
      <c r="H182" s="23"/>
      <c r="I182" s="17"/>
      <c r="J182" s="18">
        <f t="shared" si="18"/>
        <v>5.8776416019003168E-8</v>
      </c>
      <c r="K182" s="18"/>
      <c r="L182" s="10">
        <f t="shared" si="19"/>
        <v>2.3018720461065549E-8</v>
      </c>
      <c r="M182" s="11"/>
      <c r="N182" s="12"/>
    </row>
    <row r="183" spans="1:14">
      <c r="A183" s="35">
        <v>41736</v>
      </c>
      <c r="B183" s="32">
        <f t="shared" si="14"/>
        <v>-2.231209581306285E-2</v>
      </c>
      <c r="C183" s="32">
        <f t="shared" si="15"/>
        <v>-2.5820730357801547E-3</v>
      </c>
      <c r="D183" s="42">
        <f t="shared" si="20"/>
        <v>-2.231209581306285E-2</v>
      </c>
      <c r="E183" s="40">
        <f t="shared" si="16"/>
        <v>-2.5820730357801547E-3</v>
      </c>
      <c r="F183" s="22"/>
      <c r="G183" s="23">
        <f t="shared" si="17"/>
        <v>5.0207555176862292E-4</v>
      </c>
      <c r="H183" s="23"/>
      <c r="I183" s="17"/>
      <c r="J183" s="18">
        <f t="shared" si="18"/>
        <v>7.977865296183977E-6</v>
      </c>
      <c r="K183" s="18"/>
      <c r="L183" s="10">
        <f t="shared" si="19"/>
        <v>6.3288949434457507E-5</v>
      </c>
      <c r="M183" s="11"/>
      <c r="N183" s="12"/>
    </row>
    <row r="184" spans="1:14">
      <c r="A184" s="35">
        <v>41737</v>
      </c>
      <c r="B184" s="32">
        <f t="shared" si="14"/>
        <v>3.3972142842868618E-3</v>
      </c>
      <c r="C184" s="32">
        <f t="shared" si="15"/>
        <v>-7.3964497041420117E-4</v>
      </c>
      <c r="D184" s="42">
        <f t="shared" si="20"/>
        <v>3.3972142842868618E-3</v>
      </c>
      <c r="E184" s="40">
        <f t="shared" si="16"/>
        <v>-7.3964497041420117E-4</v>
      </c>
      <c r="F184" s="22"/>
      <c r="G184" s="23">
        <f t="shared" si="17"/>
        <v>1.0904971553936781E-5</v>
      </c>
      <c r="H184" s="23"/>
      <c r="I184" s="17"/>
      <c r="J184" s="18">
        <f t="shared" si="18"/>
        <v>9.6448790128586397E-7</v>
      </c>
      <c r="K184" s="18"/>
      <c r="L184" s="10">
        <f t="shared" si="19"/>
        <v>-3.2431023924073895E-6</v>
      </c>
      <c r="M184" s="11"/>
      <c r="N184" s="12"/>
    </row>
    <row r="185" spans="1:14">
      <c r="A185" s="35">
        <v>41738</v>
      </c>
      <c r="B185" s="32">
        <f t="shared" si="14"/>
        <v>-7.0303319989644293E-3</v>
      </c>
      <c r="C185" s="32">
        <f t="shared" si="15"/>
        <v>1.1102886750555145E-2</v>
      </c>
      <c r="D185" s="42">
        <f t="shared" si="20"/>
        <v>-7.0303319989644293E-3</v>
      </c>
      <c r="E185" s="40">
        <f t="shared" si="16"/>
        <v>1.1102886750555145E-2</v>
      </c>
      <c r="F185" s="22"/>
      <c r="G185" s="23">
        <f t="shared" si="17"/>
        <v>5.0769595770414171E-5</v>
      </c>
      <c r="H185" s="23"/>
      <c r="I185" s="17"/>
      <c r="J185" s="18">
        <f t="shared" si="18"/>
        <v>1.1794933666274608E-4</v>
      </c>
      <c r="K185" s="18"/>
      <c r="L185" s="10">
        <f t="shared" si="19"/>
        <v>-7.7383720146786104E-5</v>
      </c>
      <c r="M185" s="11"/>
      <c r="N185" s="12"/>
    </row>
    <row r="186" spans="1:14">
      <c r="A186" s="35">
        <v>41739</v>
      </c>
      <c r="B186" s="32">
        <f t="shared" si="14"/>
        <v>-6.6910024469493276E-2</v>
      </c>
      <c r="C186" s="32">
        <f t="shared" si="15"/>
        <v>2.1961932650073207E-3</v>
      </c>
      <c r="D186" s="42">
        <f t="shared" si="20"/>
        <v>-6.6910024469493276E-2</v>
      </c>
      <c r="E186" s="40">
        <f t="shared" si="16"/>
        <v>2.1961932650073207E-3</v>
      </c>
      <c r="F186" s="22"/>
      <c r="G186" s="23">
        <f t="shared" si="17"/>
        <v>4.4896661542071607E-3</v>
      </c>
      <c r="H186" s="23"/>
      <c r="I186" s="17"/>
      <c r="J186" s="18">
        <f t="shared" si="18"/>
        <v>3.8171577644979031E-6</v>
      </c>
      <c r="K186" s="18"/>
      <c r="L186" s="10">
        <f t="shared" si="19"/>
        <v>-1.3091128301462524E-4</v>
      </c>
      <c r="M186" s="11"/>
      <c r="N186" s="12"/>
    </row>
    <row r="187" spans="1:14">
      <c r="A187" s="35">
        <v>41740</v>
      </c>
      <c r="B187" s="32">
        <f t="shared" si="14"/>
        <v>-7.5125746958428358E-2</v>
      </c>
      <c r="C187" s="32">
        <f t="shared" si="15"/>
        <v>-1.0226442658875092E-2</v>
      </c>
      <c r="D187" s="42">
        <f t="shared" si="20"/>
        <v>-7.5125746958428358E-2</v>
      </c>
      <c r="E187" s="40">
        <f t="shared" si="16"/>
        <v>-1.0226442658875092E-2</v>
      </c>
      <c r="F187" s="22"/>
      <c r="G187" s="23">
        <f t="shared" si="17"/>
        <v>5.6581527463526998E-3</v>
      </c>
      <c r="H187" s="23"/>
      <c r="I187" s="17"/>
      <c r="J187" s="18">
        <f t="shared" si="18"/>
        <v>1.095974722754665E-4</v>
      </c>
      <c r="K187" s="18"/>
      <c r="L187" s="10">
        <f t="shared" si="19"/>
        <v>7.8747650044223199E-4</v>
      </c>
      <c r="M187" s="11"/>
      <c r="N187" s="12"/>
    </row>
    <row r="188" spans="1:14">
      <c r="A188" s="35">
        <v>41741</v>
      </c>
      <c r="B188" s="32">
        <f t="shared" si="14"/>
        <v>8.8990633788086596E-2</v>
      </c>
      <c r="C188" s="32">
        <f t="shared" si="15"/>
        <v>0</v>
      </c>
      <c r="D188" s="42">
        <f t="shared" si="20"/>
        <v>0</v>
      </c>
      <c r="E188" s="40">
        <f t="shared" si="16"/>
        <v>0</v>
      </c>
      <c r="F188" s="22"/>
      <c r="G188" s="23">
        <f t="shared" si="17"/>
        <v>9.0148656136734644E-9</v>
      </c>
      <c r="H188" s="23"/>
      <c r="I188" s="17"/>
      <c r="J188" s="18">
        <f t="shared" si="18"/>
        <v>5.8776416019003168E-8</v>
      </c>
      <c r="K188" s="18"/>
      <c r="L188" s="10">
        <f t="shared" si="19"/>
        <v>2.3018720461065549E-8</v>
      </c>
      <c r="M188" s="11"/>
      <c r="N188" s="12"/>
    </row>
    <row r="189" spans="1:14">
      <c r="A189" s="35">
        <v>41742</v>
      </c>
      <c r="B189" s="32">
        <f t="shared" si="14"/>
        <v>-1.984804507427025E-3</v>
      </c>
      <c r="C189" s="32">
        <f t="shared" si="15"/>
        <v>0</v>
      </c>
      <c r="D189" s="42">
        <f t="shared" si="20"/>
        <v>0</v>
      </c>
      <c r="E189" s="40">
        <f t="shared" si="16"/>
        <v>0</v>
      </c>
      <c r="F189" s="22"/>
      <c r="G189" s="23">
        <f t="shared" si="17"/>
        <v>9.0148656136734644E-9</v>
      </c>
      <c r="H189" s="23"/>
      <c r="I189" s="17"/>
      <c r="J189" s="18">
        <f t="shared" si="18"/>
        <v>5.8776416019003168E-8</v>
      </c>
      <c r="K189" s="18"/>
      <c r="L189" s="10">
        <f t="shared" si="19"/>
        <v>2.3018720461065549E-8</v>
      </c>
      <c r="M189" s="11"/>
      <c r="N189" s="12"/>
    </row>
    <row r="190" spans="1:14">
      <c r="A190" s="35">
        <v>41743</v>
      </c>
      <c r="B190" s="32">
        <f t="shared" si="14"/>
        <v>-5.1322626863117794E-3</v>
      </c>
      <c r="C190" s="32">
        <f t="shared" si="15"/>
        <v>-1.3837638376383764E-2</v>
      </c>
      <c r="D190" s="42">
        <f t="shared" si="20"/>
        <v>-5.1322626863117794E-3</v>
      </c>
      <c r="E190" s="40">
        <f t="shared" si="16"/>
        <v>-1.3837638376383764E-2</v>
      </c>
      <c r="F190" s="22"/>
      <c r="G190" s="23">
        <f t="shared" si="17"/>
        <v>2.7323717405295156E-5</v>
      </c>
      <c r="H190" s="23"/>
      <c r="I190" s="17"/>
      <c r="J190" s="18">
        <f t="shared" si="18"/>
        <v>1.9824856424881915E-4</v>
      </c>
      <c r="K190" s="18"/>
      <c r="L190" s="10">
        <f t="shared" si="19"/>
        <v>7.3599509139261483E-5</v>
      </c>
      <c r="M190" s="11"/>
      <c r="N190" s="12"/>
    </row>
    <row r="191" spans="1:14">
      <c r="A191" s="35">
        <v>41744</v>
      </c>
      <c r="B191" s="32">
        <f t="shared" si="14"/>
        <v>9.1137716828235446E-2</v>
      </c>
      <c r="C191" s="32">
        <f t="shared" si="15"/>
        <v>5.9869036482694104E-3</v>
      </c>
      <c r="D191" s="42">
        <f t="shared" si="20"/>
        <v>9.1137716828235446E-2</v>
      </c>
      <c r="E191" s="40">
        <f t="shared" si="16"/>
        <v>5.9869036482694104E-3</v>
      </c>
      <c r="F191" s="22"/>
      <c r="G191" s="23">
        <f t="shared" si="17"/>
        <v>8.2887860024294258E-3</v>
      </c>
      <c r="H191" s="23"/>
      <c r="I191" s="17"/>
      <c r="J191" s="18">
        <f t="shared" si="18"/>
        <v>3.2998880082864676E-5</v>
      </c>
      <c r="K191" s="18"/>
      <c r="L191" s="10">
        <f t="shared" si="19"/>
        <v>5.2299202224001073E-4</v>
      </c>
      <c r="M191" s="11"/>
      <c r="N191" s="12"/>
    </row>
    <row r="192" spans="1:14">
      <c r="A192" s="35">
        <v>41745</v>
      </c>
      <c r="B192" s="32">
        <f t="shared" si="14"/>
        <v>9.0223194058664691E-2</v>
      </c>
      <c r="C192" s="32">
        <f t="shared" si="15"/>
        <v>5.5793193230425885E-3</v>
      </c>
      <c r="D192" s="42">
        <f t="shared" si="20"/>
        <v>9.0223194058664691E-2</v>
      </c>
      <c r="E192" s="40">
        <f t="shared" si="16"/>
        <v>5.5793193230425885E-3</v>
      </c>
      <c r="F192" s="22"/>
      <c r="G192" s="23">
        <f t="shared" si="17"/>
        <v>8.1231009816528452E-3</v>
      </c>
      <c r="H192" s="23"/>
      <c r="I192" s="17"/>
      <c r="J192" s="18">
        <f t="shared" si="18"/>
        <v>2.848229714528808E-5</v>
      </c>
      <c r="K192" s="18"/>
      <c r="L192" s="10">
        <f t="shared" si="19"/>
        <v>4.810037171380463E-4</v>
      </c>
      <c r="M192" s="11"/>
      <c r="N192" s="12"/>
    </row>
    <row r="193" spans="1:14">
      <c r="A193" s="35">
        <v>41746</v>
      </c>
      <c r="B193" s="32">
        <f t="shared" si="14"/>
        <v>2.1502267676129856E-3</v>
      </c>
      <c r="C193" s="32">
        <f t="shared" si="15"/>
        <v>6.6580358794155721E-3</v>
      </c>
      <c r="D193" s="42">
        <f t="shared" si="20"/>
        <v>2.1502267676129856E-3</v>
      </c>
      <c r="E193" s="40">
        <f t="shared" si="16"/>
        <v>6.6580358794155721E-3</v>
      </c>
      <c r="F193" s="22"/>
      <c r="G193" s="23">
        <f t="shared" si="17"/>
        <v>4.2241763777125058E-6</v>
      </c>
      <c r="H193" s="23"/>
      <c r="I193" s="17"/>
      <c r="J193" s="18">
        <f t="shared" si="18"/>
        <v>4.1159890006358044E-5</v>
      </c>
      <c r="K193" s="18"/>
      <c r="L193" s="10">
        <f t="shared" si="19"/>
        <v>1.3185849804775675E-5</v>
      </c>
      <c r="M193" s="11"/>
      <c r="N193" s="12"/>
    </row>
    <row r="194" spans="1:14">
      <c r="A194" s="35">
        <v>41747</v>
      </c>
      <c r="B194" s="32">
        <f t="shared" si="14"/>
        <v>-2.4521293858858359E-2</v>
      </c>
      <c r="C194" s="32">
        <f t="shared" si="15"/>
        <v>0</v>
      </c>
      <c r="D194" s="42">
        <f t="shared" si="20"/>
        <v>0</v>
      </c>
      <c r="E194" s="40">
        <f t="shared" si="16"/>
        <v>0</v>
      </c>
      <c r="F194" s="22"/>
      <c r="G194" s="23">
        <f t="shared" si="17"/>
        <v>9.0148656136734644E-9</v>
      </c>
      <c r="H194" s="23"/>
      <c r="I194" s="17"/>
      <c r="J194" s="18">
        <f t="shared" si="18"/>
        <v>5.8776416019003168E-8</v>
      </c>
      <c r="K194" s="18"/>
      <c r="L194" s="10">
        <f t="shared" si="19"/>
        <v>2.3018720461065549E-8</v>
      </c>
      <c r="M194" s="11"/>
      <c r="N194" s="12"/>
    </row>
    <row r="195" spans="1:14">
      <c r="A195" s="35">
        <v>41748</v>
      </c>
      <c r="B195" s="32">
        <f t="shared" ref="B195:B258" si="21">IF(ISNA(VLOOKUP(A195,aud_bitcoin_with_returns, 7, FALSE)),0,VLOOKUP(A195,aud_bitcoin_with_returns, 7, FALSE))</f>
        <v>-1.2384015378359269E-2</v>
      </c>
      <c r="C195" s="32">
        <f t="shared" ref="C195:C258" si="22">IF(ISNA(VLOOKUP(A195,asx_spi200_with_returns, 3, FALSE)),0,VLOOKUP(A195,asx_spi200_with_returns, 3, FALSE))</f>
        <v>0</v>
      </c>
      <c r="D195" s="42">
        <f t="shared" si="20"/>
        <v>0</v>
      </c>
      <c r="E195" s="40">
        <f t="shared" ref="E195:E258" si="23">IF(OR(B195=0, C195=0),0,C195)</f>
        <v>0</v>
      </c>
      <c r="F195" s="22"/>
      <c r="G195" s="23">
        <f t="shared" ref="G195:G258" si="24">(D195-$F$3)^2</f>
        <v>9.0148656136734644E-9</v>
      </c>
      <c r="H195" s="23"/>
      <c r="I195" s="17"/>
      <c r="J195" s="18">
        <f t="shared" ref="J195:J258" si="25">(E195-$I$3)^2</f>
        <v>5.8776416019003168E-8</v>
      </c>
      <c r="K195" s="18"/>
      <c r="L195" s="10">
        <f t="shared" ref="L195:L258" si="26">(D195-$F$3)*(E195-$I$3)</f>
        <v>2.3018720461065549E-8</v>
      </c>
      <c r="M195" s="11"/>
      <c r="N195" s="12"/>
    </row>
    <row r="196" spans="1:14">
      <c r="A196" s="35">
        <v>41749</v>
      </c>
      <c r="B196" s="32">
        <f t="shared" si="21"/>
        <v>3.3144931876029196E-2</v>
      </c>
      <c r="C196" s="32">
        <f t="shared" si="22"/>
        <v>0</v>
      </c>
      <c r="D196" s="42">
        <f t="shared" ref="D196:D259" si="27">IF(OR(ISNA(B196), ISNA(C196), B196=0, C196=0),0,B196)</f>
        <v>0</v>
      </c>
      <c r="E196" s="40">
        <f t="shared" si="23"/>
        <v>0</v>
      </c>
      <c r="F196" s="22"/>
      <c r="G196" s="23">
        <f t="shared" si="24"/>
        <v>9.0148656136734644E-9</v>
      </c>
      <c r="H196" s="23"/>
      <c r="I196" s="17"/>
      <c r="J196" s="18">
        <f t="shared" si="25"/>
        <v>5.8776416019003168E-8</v>
      </c>
      <c r="K196" s="18"/>
      <c r="L196" s="10">
        <f t="shared" si="26"/>
        <v>2.3018720461065549E-8</v>
      </c>
      <c r="M196" s="11"/>
      <c r="N196" s="12"/>
    </row>
    <row r="197" spans="1:14">
      <c r="A197" s="35">
        <v>41750</v>
      </c>
      <c r="B197" s="32">
        <f t="shared" si="21"/>
        <v>-1.0941434342336402E-2</v>
      </c>
      <c r="C197" s="32">
        <f t="shared" si="22"/>
        <v>0</v>
      </c>
      <c r="D197" s="42">
        <f t="shared" si="27"/>
        <v>0</v>
      </c>
      <c r="E197" s="40">
        <f t="shared" si="23"/>
        <v>0</v>
      </c>
      <c r="F197" s="22"/>
      <c r="G197" s="23">
        <f t="shared" si="24"/>
        <v>9.0148656136734644E-9</v>
      </c>
      <c r="H197" s="23"/>
      <c r="I197" s="17"/>
      <c r="J197" s="18">
        <f t="shared" si="25"/>
        <v>5.8776416019003168E-8</v>
      </c>
      <c r="K197" s="18"/>
      <c r="L197" s="10">
        <f t="shared" si="26"/>
        <v>2.3018720461065549E-8</v>
      </c>
      <c r="M197" s="11"/>
      <c r="N197" s="12"/>
    </row>
    <row r="198" spans="1:14">
      <c r="A198" s="35">
        <v>41751</v>
      </c>
      <c r="B198" s="32">
        <f t="shared" si="21"/>
        <v>6.0440667411498544E-4</v>
      </c>
      <c r="C198" s="32">
        <f t="shared" si="22"/>
        <v>5.327944148447547E-3</v>
      </c>
      <c r="D198" s="42">
        <f t="shared" si="27"/>
        <v>6.0440667411498544E-4</v>
      </c>
      <c r="E198" s="40">
        <f t="shared" si="23"/>
        <v>5.327944148447547E-3</v>
      </c>
      <c r="F198" s="22"/>
      <c r="G198" s="23">
        <f t="shared" si="24"/>
        <v>2.5954952010191699E-7</v>
      </c>
      <c r="H198" s="23"/>
      <c r="I198" s="17"/>
      <c r="J198" s="18">
        <f t="shared" si="25"/>
        <v>2.5862367915678681E-5</v>
      </c>
      <c r="K198" s="18"/>
      <c r="L198" s="10">
        <f t="shared" si="26"/>
        <v>2.5908618606968639E-6</v>
      </c>
      <c r="M198" s="11"/>
      <c r="N198" s="12"/>
    </row>
    <row r="199" spans="1:14">
      <c r="A199" s="35">
        <v>41752</v>
      </c>
      <c r="B199" s="32">
        <f t="shared" si="21"/>
        <v>-1.4387172353199614E-2</v>
      </c>
      <c r="C199" s="32">
        <f t="shared" si="22"/>
        <v>6.7616959064327482E-3</v>
      </c>
      <c r="D199" s="42">
        <f t="shared" si="27"/>
        <v>-1.4387172353199614E-2</v>
      </c>
      <c r="E199" s="40">
        <f t="shared" si="23"/>
        <v>6.7616959064327482E-3</v>
      </c>
      <c r="F199" s="22"/>
      <c r="G199" s="23">
        <f t="shared" si="24"/>
        <v>2.0973177071110038E-4</v>
      </c>
      <c r="H199" s="23"/>
      <c r="I199" s="17"/>
      <c r="J199" s="18">
        <f t="shared" si="25"/>
        <v>4.250071740731061E-5</v>
      </c>
      <c r="K199" s="18"/>
      <c r="L199" s="10">
        <f t="shared" si="26"/>
        <v>-9.4412661853838977E-5</v>
      </c>
      <c r="M199" s="11"/>
      <c r="N199" s="12"/>
    </row>
    <row r="200" spans="1:14">
      <c r="A200" s="35">
        <v>41753</v>
      </c>
      <c r="B200" s="32">
        <f t="shared" si="21"/>
        <v>-7.2800208000595636E-3</v>
      </c>
      <c r="C200" s="32">
        <f t="shared" si="22"/>
        <v>2.5412960609911056E-3</v>
      </c>
      <c r="D200" s="42">
        <f t="shared" si="27"/>
        <v>-7.2800208000595636E-3</v>
      </c>
      <c r="E200" s="40">
        <f t="shared" si="23"/>
        <v>2.5412960609911056E-3</v>
      </c>
      <c r="F200" s="22"/>
      <c r="G200" s="23">
        <f t="shared" si="24"/>
        <v>5.4390144832537428E-5</v>
      </c>
      <c r="H200" s="23"/>
      <c r="I200" s="17"/>
      <c r="J200" s="18">
        <f t="shared" si="25"/>
        <v>5.2847461830444437E-6</v>
      </c>
      <c r="K200" s="18"/>
      <c r="L200" s="10">
        <f t="shared" si="26"/>
        <v>-1.6953999831868189E-5</v>
      </c>
      <c r="M200" s="11"/>
      <c r="N200" s="12"/>
    </row>
    <row r="201" spans="1:14">
      <c r="A201" s="35">
        <v>41754</v>
      </c>
      <c r="B201" s="32">
        <f t="shared" si="21"/>
        <v>2.82485875706213E-3</v>
      </c>
      <c r="C201" s="32">
        <f t="shared" si="22"/>
        <v>1.2674271229404308E-3</v>
      </c>
      <c r="D201" s="42">
        <f t="shared" si="27"/>
        <v>2.82485875706213E-3</v>
      </c>
      <c r="E201" s="40">
        <f t="shared" si="23"/>
        <v>1.2674271229404308E-3</v>
      </c>
      <c r="F201" s="22"/>
      <c r="G201" s="23">
        <f t="shared" si="24"/>
        <v>7.4524201333466949E-6</v>
      </c>
      <c r="H201" s="23"/>
      <c r="I201" s="17"/>
      <c r="J201" s="18">
        <f t="shared" si="25"/>
        <v>1.0506017205485799E-6</v>
      </c>
      <c r="K201" s="18"/>
      <c r="L201" s="10">
        <f t="shared" si="26"/>
        <v>2.7981289131033462E-6</v>
      </c>
      <c r="M201" s="11"/>
      <c r="N201" s="12"/>
    </row>
    <row r="202" spans="1:14">
      <c r="A202" s="35">
        <v>41755</v>
      </c>
      <c r="B202" s="32">
        <f t="shared" si="21"/>
        <v>-4.1824456673817671E-2</v>
      </c>
      <c r="C202" s="32">
        <f t="shared" si="22"/>
        <v>0</v>
      </c>
      <c r="D202" s="42">
        <f t="shared" si="27"/>
        <v>0</v>
      </c>
      <c r="E202" s="40">
        <f t="shared" si="23"/>
        <v>0</v>
      </c>
      <c r="F202" s="22"/>
      <c r="G202" s="23">
        <f t="shared" si="24"/>
        <v>9.0148656136734644E-9</v>
      </c>
      <c r="H202" s="23"/>
      <c r="I202" s="17"/>
      <c r="J202" s="18">
        <f t="shared" si="25"/>
        <v>5.8776416019003168E-8</v>
      </c>
      <c r="K202" s="18"/>
      <c r="L202" s="10">
        <f t="shared" si="26"/>
        <v>2.3018720461065549E-8</v>
      </c>
      <c r="M202" s="11"/>
      <c r="N202" s="12"/>
    </row>
    <row r="203" spans="1:14">
      <c r="A203" s="35">
        <v>41756</v>
      </c>
      <c r="B203" s="32">
        <f t="shared" si="21"/>
        <v>2.581624905087318E-2</v>
      </c>
      <c r="C203" s="32">
        <f t="shared" si="22"/>
        <v>0</v>
      </c>
      <c r="D203" s="42">
        <f t="shared" si="27"/>
        <v>0</v>
      </c>
      <c r="E203" s="40">
        <f t="shared" si="23"/>
        <v>0</v>
      </c>
      <c r="F203" s="22"/>
      <c r="G203" s="23">
        <f t="shared" si="24"/>
        <v>9.0148656136734644E-9</v>
      </c>
      <c r="H203" s="23"/>
      <c r="I203" s="17"/>
      <c r="J203" s="18">
        <f t="shared" si="25"/>
        <v>5.8776416019003168E-8</v>
      </c>
      <c r="K203" s="18"/>
      <c r="L203" s="10">
        <f t="shared" si="26"/>
        <v>2.3018720461065549E-8</v>
      </c>
      <c r="M203" s="11"/>
      <c r="N203" s="12"/>
    </row>
    <row r="204" spans="1:14">
      <c r="A204" s="35">
        <v>41757</v>
      </c>
      <c r="B204" s="32">
        <f t="shared" si="21"/>
        <v>-7.3241093966482526E-2</v>
      </c>
      <c r="C204" s="32">
        <f t="shared" si="22"/>
        <v>5.4249547920433999E-4</v>
      </c>
      <c r="D204" s="42">
        <f t="shared" si="27"/>
        <v>-7.3241093966482526E-2</v>
      </c>
      <c r="E204" s="40">
        <f t="shared" si="23"/>
        <v>5.4249547920433999E-4</v>
      </c>
      <c r="F204" s="22"/>
      <c r="G204" s="23">
        <f t="shared" si="24"/>
        <v>5.3781748527365605E-3</v>
      </c>
      <c r="H204" s="23"/>
      <c r="I204" s="17"/>
      <c r="J204" s="18">
        <f t="shared" si="25"/>
        <v>9.0034203471667894E-8</v>
      </c>
      <c r="K204" s="18"/>
      <c r="L204" s="10">
        <f t="shared" si="26"/>
        <v>-2.2004992365313172E-5</v>
      </c>
      <c r="M204" s="11"/>
      <c r="N204" s="12"/>
    </row>
    <row r="205" spans="1:14">
      <c r="A205" s="35">
        <v>41758</v>
      </c>
      <c r="B205" s="32">
        <f t="shared" si="21"/>
        <v>-1.4622158509113222E-2</v>
      </c>
      <c r="C205" s="32">
        <f t="shared" si="22"/>
        <v>-1.0121091632026026E-2</v>
      </c>
      <c r="D205" s="42">
        <f t="shared" si="27"/>
        <v>-1.4622158509113222E-2</v>
      </c>
      <c r="E205" s="40">
        <f t="shared" si="23"/>
        <v>-1.0121091632026026E-2</v>
      </c>
      <c r="F205" s="22"/>
      <c r="G205" s="23">
        <f t="shared" si="24"/>
        <v>2.1659318415084901E-4</v>
      </c>
      <c r="H205" s="23"/>
      <c r="I205" s="17"/>
      <c r="J205" s="18">
        <f t="shared" si="25"/>
        <v>1.0740275635868785E-4</v>
      </c>
      <c r="K205" s="18"/>
      <c r="L205" s="10">
        <f t="shared" si="26"/>
        <v>1.5252116242117368E-4</v>
      </c>
      <c r="M205" s="11"/>
      <c r="N205" s="12"/>
    </row>
    <row r="206" spans="1:14">
      <c r="A206" s="35">
        <v>41759</v>
      </c>
      <c r="B206" s="32">
        <f t="shared" si="21"/>
        <v>-1.2324382741707553E-2</v>
      </c>
      <c r="C206" s="32">
        <f t="shared" si="22"/>
        <v>-1.4606536425050211E-3</v>
      </c>
      <c r="D206" s="42">
        <f t="shared" si="27"/>
        <v>-1.2324382741707553E-2</v>
      </c>
      <c r="E206" s="40">
        <f t="shared" si="23"/>
        <v>-1.4606536425050211E-3</v>
      </c>
      <c r="F206" s="22"/>
      <c r="G206" s="23">
        <f t="shared" si="24"/>
        <v>1.5423974244391131E-4</v>
      </c>
      <c r="H206" s="23"/>
      <c r="I206" s="17"/>
      <c r="J206" s="18">
        <f t="shared" si="25"/>
        <v>2.9005227737646538E-6</v>
      </c>
      <c r="K206" s="18"/>
      <c r="L206" s="10">
        <f t="shared" si="26"/>
        <v>2.1151262032752546E-5</v>
      </c>
      <c r="M206" s="11"/>
      <c r="N206" s="12"/>
    </row>
    <row r="207" spans="1:14">
      <c r="A207" s="35">
        <v>41760</v>
      </c>
      <c r="B207" s="32">
        <f t="shared" si="21"/>
        <v>1.6960208741030661E-2</v>
      </c>
      <c r="C207" s="32">
        <f t="shared" si="22"/>
        <v>-6.3997074419455107E-3</v>
      </c>
      <c r="D207" s="42">
        <f t="shared" si="27"/>
        <v>1.6960208741030661E-2</v>
      </c>
      <c r="E207" s="40">
        <f t="shared" si="23"/>
        <v>-6.3997074419455107E-3</v>
      </c>
      <c r="F207" s="22"/>
      <c r="G207" s="23">
        <f t="shared" si="24"/>
        <v>2.8443706552927777E-4</v>
      </c>
      <c r="H207" s="23"/>
      <c r="I207" s="17"/>
      <c r="J207" s="18">
        <f t="shared" si="25"/>
        <v>4.4118102432918552E-5</v>
      </c>
      <c r="K207" s="18"/>
      <c r="L207" s="10">
        <f t="shared" si="26"/>
        <v>-1.120215318264281E-4</v>
      </c>
      <c r="M207" s="11"/>
      <c r="N207" s="12"/>
    </row>
    <row r="208" spans="1:14">
      <c r="A208" s="35">
        <v>41761</v>
      </c>
      <c r="B208" s="32">
        <f t="shared" si="21"/>
        <v>6.4350596950070492E-3</v>
      </c>
      <c r="C208" s="32">
        <f t="shared" si="22"/>
        <v>2.3923444976076554E-3</v>
      </c>
      <c r="D208" s="42">
        <f t="shared" si="27"/>
        <v>6.4350596950070492E-3</v>
      </c>
      <c r="E208" s="40">
        <f t="shared" si="23"/>
        <v>2.3923444976076554E-3</v>
      </c>
      <c r="F208" s="22"/>
      <c r="G208" s="23">
        <f t="shared" si="24"/>
        <v>4.0197033472384906E-5</v>
      </c>
      <c r="H208" s="23"/>
      <c r="I208" s="17"/>
      <c r="J208" s="18">
        <f t="shared" si="25"/>
        <v>4.6220958895622105E-6</v>
      </c>
      <c r="K208" s="18"/>
      <c r="L208" s="10">
        <f t="shared" si="26"/>
        <v>1.3630647203464143E-5</v>
      </c>
      <c r="M208" s="11"/>
      <c r="N208" s="12"/>
    </row>
    <row r="209" spans="1:14">
      <c r="A209" s="35">
        <v>41762</v>
      </c>
      <c r="B209" s="32">
        <f t="shared" si="21"/>
        <v>7.6069078947369362E-4</v>
      </c>
      <c r="C209" s="32">
        <f t="shared" si="22"/>
        <v>0</v>
      </c>
      <c r="D209" s="42">
        <f t="shared" si="27"/>
        <v>0</v>
      </c>
      <c r="E209" s="40">
        <f t="shared" si="23"/>
        <v>0</v>
      </c>
      <c r="F209" s="22"/>
      <c r="G209" s="23">
        <f t="shared" si="24"/>
        <v>9.0148656136734644E-9</v>
      </c>
      <c r="H209" s="23"/>
      <c r="I209" s="17"/>
      <c r="J209" s="18">
        <f t="shared" si="25"/>
        <v>5.8776416019003168E-8</v>
      </c>
      <c r="K209" s="18"/>
      <c r="L209" s="10">
        <f t="shared" si="26"/>
        <v>2.3018720461065549E-8</v>
      </c>
      <c r="M209" s="11"/>
      <c r="N209" s="12"/>
    </row>
    <row r="210" spans="1:14">
      <c r="A210" s="35">
        <v>41763</v>
      </c>
      <c r="B210" s="32">
        <f t="shared" si="21"/>
        <v>-9.4911354438441242E-3</v>
      </c>
      <c r="C210" s="32">
        <f t="shared" si="22"/>
        <v>0</v>
      </c>
      <c r="D210" s="42">
        <f t="shared" si="27"/>
        <v>0</v>
      </c>
      <c r="E210" s="40">
        <f t="shared" si="23"/>
        <v>0</v>
      </c>
      <c r="F210" s="22"/>
      <c r="G210" s="23">
        <f t="shared" si="24"/>
        <v>9.0148656136734644E-9</v>
      </c>
      <c r="H210" s="23"/>
      <c r="I210" s="17"/>
      <c r="J210" s="18">
        <f t="shared" si="25"/>
        <v>5.8776416019003168E-8</v>
      </c>
      <c r="K210" s="18"/>
      <c r="L210" s="10">
        <f t="shared" si="26"/>
        <v>2.3018720461065549E-8</v>
      </c>
      <c r="M210" s="11"/>
      <c r="N210" s="12"/>
    </row>
    <row r="211" spans="1:14">
      <c r="A211" s="35">
        <v>41764</v>
      </c>
      <c r="B211" s="32">
        <f t="shared" si="21"/>
        <v>1.9827854402157011E-2</v>
      </c>
      <c r="C211" s="32">
        <f t="shared" si="22"/>
        <v>1.4686983660730677E-3</v>
      </c>
      <c r="D211" s="42">
        <f t="shared" si="27"/>
        <v>1.9827854402157011E-2</v>
      </c>
      <c r="E211" s="40">
        <f t="shared" si="23"/>
        <v>1.4686983660730677E-3</v>
      </c>
      <c r="F211" s="22"/>
      <c r="G211" s="23">
        <f t="shared" si="24"/>
        <v>3.893876485073851E-4</v>
      </c>
      <c r="H211" s="23"/>
      <c r="I211" s="17"/>
      <c r="J211" s="18">
        <f t="shared" si="25"/>
        <v>1.5037133110532943E-6</v>
      </c>
      <c r="K211" s="18"/>
      <c r="L211" s="10">
        <f t="shared" si="26"/>
        <v>2.4197673239803376E-5</v>
      </c>
      <c r="M211" s="11"/>
      <c r="N211" s="12"/>
    </row>
    <row r="212" spans="1:14">
      <c r="A212" s="35">
        <v>41765</v>
      </c>
      <c r="B212" s="32">
        <f t="shared" si="21"/>
        <v>-3.9352463850643601E-2</v>
      </c>
      <c r="C212" s="32">
        <f t="shared" si="22"/>
        <v>3.1164069660861594E-3</v>
      </c>
      <c r="D212" s="42">
        <f t="shared" si="27"/>
        <v>-3.9352463850643601E-2</v>
      </c>
      <c r="E212" s="40">
        <f t="shared" si="23"/>
        <v>3.1164069660861594E-3</v>
      </c>
      <c r="F212" s="22"/>
      <c r="G212" s="23">
        <f t="shared" si="24"/>
        <v>1.5560981949019354E-3</v>
      </c>
      <c r="H212" s="23"/>
      <c r="I212" s="17"/>
      <c r="J212" s="18">
        <f t="shared" si="25"/>
        <v>8.2596948657225041E-6</v>
      </c>
      <c r="K212" s="18"/>
      <c r="L212" s="10">
        <f t="shared" si="26"/>
        <v>-1.1337061467149047E-4</v>
      </c>
      <c r="M212" s="11"/>
      <c r="N212" s="12"/>
    </row>
    <row r="213" spans="1:14">
      <c r="A213" s="35">
        <v>41766</v>
      </c>
      <c r="B213" s="32">
        <f t="shared" si="21"/>
        <v>-1.6936235074942841E-2</v>
      </c>
      <c r="C213" s="32">
        <f t="shared" si="22"/>
        <v>-9.5029239766081866E-3</v>
      </c>
      <c r="D213" s="42">
        <f t="shared" si="27"/>
        <v>-1.6936235074942841E-2</v>
      </c>
      <c r="E213" s="40">
        <f t="shared" si="23"/>
        <v>-9.5029239766081866E-3</v>
      </c>
      <c r="F213" s="22"/>
      <c r="G213" s="23">
        <f t="shared" si="24"/>
        <v>2.9006115081662502E-4</v>
      </c>
      <c r="H213" s="23"/>
      <c r="I213" s="17"/>
      <c r="J213" s="18">
        <f t="shared" si="25"/>
        <v>9.4972089387928467E-5</v>
      </c>
      <c r="K213" s="18"/>
      <c r="L213" s="10">
        <f t="shared" si="26"/>
        <v>1.6597503891646452E-4</v>
      </c>
      <c r="M213" s="11"/>
      <c r="N213" s="12"/>
    </row>
    <row r="214" spans="1:14">
      <c r="A214" s="35">
        <v>41767</v>
      </c>
      <c r="B214" s="32">
        <f t="shared" si="21"/>
        <v>3.264708415884221E-2</v>
      </c>
      <c r="C214" s="32">
        <f t="shared" si="22"/>
        <v>0</v>
      </c>
      <c r="D214" s="42">
        <f t="shared" si="27"/>
        <v>0</v>
      </c>
      <c r="E214" s="40">
        <f t="shared" si="23"/>
        <v>0</v>
      </c>
      <c r="F214" s="22"/>
      <c r="G214" s="23">
        <f t="shared" si="24"/>
        <v>9.0148656136734644E-9</v>
      </c>
      <c r="H214" s="23"/>
      <c r="I214" s="17"/>
      <c r="J214" s="18">
        <f t="shared" si="25"/>
        <v>5.8776416019003168E-8</v>
      </c>
      <c r="K214" s="18"/>
      <c r="L214" s="10">
        <f t="shared" si="26"/>
        <v>2.3018720461065549E-8</v>
      </c>
      <c r="M214" s="11"/>
      <c r="N214" s="12"/>
    </row>
    <row r="215" spans="1:14">
      <c r="A215" s="35">
        <v>41768</v>
      </c>
      <c r="B215" s="32">
        <f t="shared" si="21"/>
        <v>0</v>
      </c>
      <c r="C215" s="32">
        <f t="shared" si="22"/>
        <v>6.4575645756457566E-3</v>
      </c>
      <c r="D215" s="42">
        <f t="shared" si="27"/>
        <v>0</v>
      </c>
      <c r="E215" s="40">
        <f t="shared" si="23"/>
        <v>0</v>
      </c>
      <c r="F215" s="22"/>
      <c r="G215" s="23">
        <f t="shared" si="24"/>
        <v>9.0148656136734644E-9</v>
      </c>
      <c r="H215" s="23"/>
      <c r="I215" s="17"/>
      <c r="J215" s="18">
        <f t="shared" si="25"/>
        <v>5.8776416019003168E-8</v>
      </c>
      <c r="K215" s="18"/>
      <c r="L215" s="10">
        <f t="shared" si="26"/>
        <v>2.3018720461065549E-8</v>
      </c>
      <c r="M215" s="11"/>
      <c r="N215" s="12"/>
    </row>
    <row r="216" spans="1:14">
      <c r="A216" s="35">
        <v>41769</v>
      </c>
      <c r="B216" s="32">
        <f t="shared" si="21"/>
        <v>2.7047881214547938E-2</v>
      </c>
      <c r="C216" s="32">
        <f t="shared" si="22"/>
        <v>0</v>
      </c>
      <c r="D216" s="42">
        <f t="shared" si="27"/>
        <v>0</v>
      </c>
      <c r="E216" s="40">
        <f t="shared" si="23"/>
        <v>0</v>
      </c>
      <c r="F216" s="22"/>
      <c r="G216" s="23">
        <f t="shared" si="24"/>
        <v>9.0148656136734644E-9</v>
      </c>
      <c r="H216" s="23"/>
      <c r="I216" s="17"/>
      <c r="J216" s="18">
        <f t="shared" si="25"/>
        <v>5.8776416019003168E-8</v>
      </c>
      <c r="K216" s="18"/>
      <c r="L216" s="10">
        <f t="shared" si="26"/>
        <v>2.3018720461065549E-8</v>
      </c>
      <c r="M216" s="11"/>
      <c r="N216" s="12"/>
    </row>
    <row r="217" spans="1:14">
      <c r="A217" s="35">
        <v>41770</v>
      </c>
      <c r="B217" s="32">
        <f t="shared" si="21"/>
        <v>6.5585088022092185E-3</v>
      </c>
      <c r="C217" s="32">
        <f t="shared" si="22"/>
        <v>0</v>
      </c>
      <c r="D217" s="42">
        <f t="shared" si="27"/>
        <v>0</v>
      </c>
      <c r="E217" s="40">
        <f t="shared" si="23"/>
        <v>0</v>
      </c>
      <c r="F217" s="22"/>
      <c r="G217" s="23">
        <f t="shared" si="24"/>
        <v>9.0148656136734644E-9</v>
      </c>
      <c r="H217" s="23"/>
      <c r="I217" s="17"/>
      <c r="J217" s="18">
        <f t="shared" si="25"/>
        <v>5.8776416019003168E-8</v>
      </c>
      <c r="K217" s="18"/>
      <c r="L217" s="10">
        <f t="shared" si="26"/>
        <v>2.3018720461065549E-8</v>
      </c>
      <c r="M217" s="11"/>
      <c r="N217" s="12"/>
    </row>
    <row r="218" spans="1:14">
      <c r="A218" s="35">
        <v>41771</v>
      </c>
      <c r="B218" s="32">
        <f t="shared" si="21"/>
        <v>-2.9048656499636959E-2</v>
      </c>
      <c r="C218" s="32">
        <f t="shared" si="22"/>
        <v>0</v>
      </c>
      <c r="D218" s="42">
        <f t="shared" si="27"/>
        <v>0</v>
      </c>
      <c r="E218" s="40">
        <f t="shared" si="23"/>
        <v>0</v>
      </c>
      <c r="F218" s="22"/>
      <c r="G218" s="23">
        <f t="shared" si="24"/>
        <v>9.0148656136734644E-9</v>
      </c>
      <c r="H218" s="23"/>
      <c r="I218" s="17"/>
      <c r="J218" s="18">
        <f t="shared" si="25"/>
        <v>5.8776416019003168E-8</v>
      </c>
      <c r="K218" s="18"/>
      <c r="L218" s="10">
        <f t="shared" si="26"/>
        <v>2.3018720461065549E-8</v>
      </c>
      <c r="M218" s="11"/>
      <c r="N218" s="12"/>
    </row>
    <row r="219" spans="1:14">
      <c r="A219" s="35">
        <v>41772</v>
      </c>
      <c r="B219" s="32">
        <f t="shared" si="21"/>
        <v>-1.9529626859469745E-3</v>
      </c>
      <c r="C219" s="32">
        <f t="shared" si="22"/>
        <v>5.8661778185151239E-3</v>
      </c>
      <c r="D219" s="42">
        <f t="shared" si="27"/>
        <v>-1.9529626859469745E-3</v>
      </c>
      <c r="E219" s="40">
        <f t="shared" si="23"/>
        <v>5.8661778185151239E-3</v>
      </c>
      <c r="F219" s="22"/>
      <c r="G219" s="23">
        <f t="shared" si="24"/>
        <v>4.1939326324583884E-6</v>
      </c>
      <c r="H219" s="23"/>
      <c r="I219" s="17"/>
      <c r="J219" s="18">
        <f t="shared" si="25"/>
        <v>3.1626444160684989E-5</v>
      </c>
      <c r="K219" s="18"/>
      <c r="L219" s="10">
        <f t="shared" si="26"/>
        <v>-1.1516908274972057E-5</v>
      </c>
      <c r="M219" s="11"/>
      <c r="N219" s="12"/>
    </row>
    <row r="220" spans="1:14">
      <c r="A220" s="35">
        <v>41773</v>
      </c>
      <c r="B220" s="32">
        <f t="shared" si="21"/>
        <v>-2.9559931720721426E-3</v>
      </c>
      <c r="C220" s="32">
        <f t="shared" si="22"/>
        <v>4.3739748496446143E-3</v>
      </c>
      <c r="D220" s="42">
        <f t="shared" si="27"/>
        <v>-2.9559931720721426E-3</v>
      </c>
      <c r="E220" s="40">
        <f t="shared" si="23"/>
        <v>4.3739748496446143E-3</v>
      </c>
      <c r="F220" s="22"/>
      <c r="G220" s="23">
        <f t="shared" si="24"/>
        <v>9.3082337743664502E-6</v>
      </c>
      <c r="H220" s="23"/>
      <c r="I220" s="17"/>
      <c r="J220" s="18">
        <f t="shared" si="25"/>
        <v>1.7069592783336752E-5</v>
      </c>
      <c r="K220" s="18"/>
      <c r="L220" s="10">
        <f t="shared" si="26"/>
        <v>-1.2605068824109489E-5</v>
      </c>
      <c r="M220" s="11"/>
      <c r="N220" s="12"/>
    </row>
    <row r="221" spans="1:14">
      <c r="A221" s="35">
        <v>41774</v>
      </c>
      <c r="B221" s="32">
        <f t="shared" si="21"/>
        <v>1.4614999164855766E-4</v>
      </c>
      <c r="C221" s="32">
        <f t="shared" si="22"/>
        <v>2.5403737978588279E-3</v>
      </c>
      <c r="D221" s="42">
        <f t="shared" si="27"/>
        <v>1.4614999164855766E-4</v>
      </c>
      <c r="E221" s="40">
        <f t="shared" si="23"/>
        <v>2.5403737978588279E-3</v>
      </c>
      <c r="F221" s="22"/>
      <c r="G221" s="23">
        <f t="shared" si="24"/>
        <v>2.6217825910319386E-9</v>
      </c>
      <c r="H221" s="23"/>
      <c r="I221" s="17"/>
      <c r="J221" s="18">
        <f t="shared" si="25"/>
        <v>5.2805067304249667E-6</v>
      </c>
      <c r="K221" s="18"/>
      <c r="L221" s="10">
        <f t="shared" si="26"/>
        <v>1.1766197609106843E-7</v>
      </c>
      <c r="M221" s="11"/>
      <c r="N221" s="12"/>
    </row>
    <row r="222" spans="1:14">
      <c r="A222" s="35">
        <v>41775</v>
      </c>
      <c r="B222" s="32">
        <f t="shared" si="21"/>
        <v>9.2269795211156209E-3</v>
      </c>
      <c r="C222" s="32">
        <f t="shared" si="22"/>
        <v>-6.1538461538461538E-3</v>
      </c>
      <c r="D222" s="42">
        <f t="shared" si="27"/>
        <v>9.2269795211156209E-3</v>
      </c>
      <c r="E222" s="40">
        <f t="shared" si="23"/>
        <v>-6.1538461538461538E-3</v>
      </c>
      <c r="F222" s="22"/>
      <c r="G222" s="23">
        <f t="shared" si="24"/>
        <v>8.3394024429593285E-5</v>
      </c>
      <c r="H222" s="23"/>
      <c r="I222" s="17"/>
      <c r="J222" s="18">
        <f t="shared" si="25"/>
        <v>4.0912457102251297E-5</v>
      </c>
      <c r="K222" s="18"/>
      <c r="L222" s="10">
        <f t="shared" si="26"/>
        <v>-5.841108154331532E-5</v>
      </c>
      <c r="M222" s="11"/>
      <c r="N222" s="12"/>
    </row>
    <row r="223" spans="1:14">
      <c r="A223" s="35">
        <v>41776</v>
      </c>
      <c r="B223" s="32">
        <f t="shared" si="21"/>
        <v>1.3879408418657641E-2</v>
      </c>
      <c r="C223" s="32">
        <f t="shared" si="22"/>
        <v>0</v>
      </c>
      <c r="D223" s="42">
        <f t="shared" si="27"/>
        <v>0</v>
      </c>
      <c r="E223" s="40">
        <f t="shared" si="23"/>
        <v>0</v>
      </c>
      <c r="F223" s="22"/>
      <c r="G223" s="23">
        <f t="shared" si="24"/>
        <v>9.0148656136734644E-9</v>
      </c>
      <c r="H223" s="23"/>
      <c r="I223" s="17"/>
      <c r="J223" s="18">
        <f t="shared" si="25"/>
        <v>5.8776416019003168E-8</v>
      </c>
      <c r="K223" s="18"/>
      <c r="L223" s="10">
        <f t="shared" si="26"/>
        <v>2.3018720461065549E-8</v>
      </c>
      <c r="M223" s="11"/>
      <c r="N223" s="12"/>
    </row>
    <row r="224" spans="1:14">
      <c r="A224" s="35">
        <v>41777</v>
      </c>
      <c r="B224" s="32">
        <f t="shared" si="21"/>
        <v>-1.1996082911702408E-2</v>
      </c>
      <c r="C224" s="32">
        <f t="shared" si="22"/>
        <v>0</v>
      </c>
      <c r="D224" s="42">
        <f t="shared" si="27"/>
        <v>0</v>
      </c>
      <c r="E224" s="40">
        <f t="shared" si="23"/>
        <v>0</v>
      </c>
      <c r="F224" s="22"/>
      <c r="G224" s="23">
        <f t="shared" si="24"/>
        <v>9.0148656136734644E-9</v>
      </c>
      <c r="H224" s="23"/>
      <c r="I224" s="17"/>
      <c r="J224" s="18">
        <f t="shared" si="25"/>
        <v>5.8776416019003168E-8</v>
      </c>
      <c r="K224" s="18"/>
      <c r="L224" s="10">
        <f t="shared" si="26"/>
        <v>2.3018720461065549E-8</v>
      </c>
      <c r="M224" s="11"/>
      <c r="N224" s="12"/>
    </row>
    <row r="225" spans="1:14">
      <c r="A225" s="35">
        <v>41778</v>
      </c>
      <c r="B225" s="32">
        <f t="shared" si="21"/>
        <v>-1.7696373998513242E-2</v>
      </c>
      <c r="C225" s="32">
        <f t="shared" si="22"/>
        <v>-1.3476598069568385E-2</v>
      </c>
      <c r="D225" s="42">
        <f t="shared" si="27"/>
        <v>-1.7696373998513242E-2</v>
      </c>
      <c r="E225" s="40">
        <f t="shared" si="23"/>
        <v>-1.3476598069568385E-2</v>
      </c>
      <c r="F225" s="22"/>
      <c r="G225" s="23">
        <f t="shared" si="24"/>
        <v>3.1653109028094694E-4</v>
      </c>
      <c r="H225" s="23"/>
      <c r="I225" s="17"/>
      <c r="J225" s="18">
        <f t="shared" si="25"/>
        <v>1.8821196381638115E-4</v>
      </c>
      <c r="K225" s="18"/>
      <c r="L225" s="10">
        <f t="shared" si="26"/>
        <v>2.4407977816836291E-4</v>
      </c>
      <c r="M225" s="11"/>
      <c r="N225" s="12"/>
    </row>
    <row r="226" spans="1:14">
      <c r="A226" s="35">
        <v>41779</v>
      </c>
      <c r="B226" s="32">
        <f t="shared" si="21"/>
        <v>3.060688234428539E-2</v>
      </c>
      <c r="C226" s="32">
        <f t="shared" si="22"/>
        <v>2.399852316780506E-3</v>
      </c>
      <c r="D226" s="42">
        <f t="shared" si="27"/>
        <v>3.060688234428539E-2</v>
      </c>
      <c r="E226" s="40">
        <f t="shared" si="23"/>
        <v>2.399852316780506E-3</v>
      </c>
      <c r="F226" s="22"/>
      <c r="G226" s="23">
        <f t="shared" si="24"/>
        <v>9.3097822004761799E-4</v>
      </c>
      <c r="H226" s="23"/>
      <c r="I226" s="17"/>
      <c r="J226" s="18">
        <f t="shared" si="25"/>
        <v>4.654434468166104E-6</v>
      </c>
      <c r="K226" s="18"/>
      <c r="L226" s="10">
        <f t="shared" si="26"/>
        <v>6.5826872297729304E-5</v>
      </c>
      <c r="M226" s="11"/>
      <c r="N226" s="12"/>
    </row>
    <row r="227" spans="1:14">
      <c r="A227" s="35">
        <v>41780</v>
      </c>
      <c r="B227" s="32">
        <f t="shared" si="21"/>
        <v>7.8446570257205292E-2</v>
      </c>
      <c r="C227" s="32">
        <f t="shared" si="22"/>
        <v>1.1049723756906078E-3</v>
      </c>
      <c r="D227" s="42">
        <f t="shared" si="27"/>
        <v>7.8446570257205292E-2</v>
      </c>
      <c r="E227" s="40">
        <f t="shared" si="23"/>
        <v>1.1049723756906078E-3</v>
      </c>
      <c r="F227" s="22"/>
      <c r="G227" s="23">
        <f t="shared" si="24"/>
        <v>6.138976922489681E-3</v>
      </c>
      <c r="H227" s="23"/>
      <c r="I227" s="17"/>
      <c r="J227" s="18">
        <f t="shared" si="25"/>
        <v>7.4396472322785751E-7</v>
      </c>
      <c r="K227" s="18"/>
      <c r="L227" s="10">
        <f t="shared" si="26"/>
        <v>6.7580931238347408E-5</v>
      </c>
      <c r="M227" s="11"/>
      <c r="N227" s="12"/>
    </row>
    <row r="228" spans="1:14">
      <c r="A228" s="35">
        <v>41781</v>
      </c>
      <c r="B228" s="32">
        <f t="shared" si="21"/>
        <v>1.0837289353734455E-2</v>
      </c>
      <c r="C228" s="32">
        <f t="shared" si="22"/>
        <v>9.5658572479764541E-3</v>
      </c>
      <c r="D228" s="42">
        <f t="shared" si="27"/>
        <v>1.0837289353734455E-2</v>
      </c>
      <c r="E228" s="40">
        <f t="shared" si="23"/>
        <v>9.5658572479764541E-3</v>
      </c>
      <c r="F228" s="22"/>
      <c r="G228" s="23">
        <f t="shared" si="24"/>
        <v>1.1539792684735809E-4</v>
      </c>
      <c r="H228" s="23"/>
      <c r="I228" s="17"/>
      <c r="J228" s="18">
        <f t="shared" si="25"/>
        <v>8.692613754481091E-5</v>
      </c>
      <c r="K228" s="18"/>
      <c r="L228" s="10">
        <f t="shared" si="26"/>
        <v>1.0015535962453271E-4</v>
      </c>
      <c r="M228" s="11"/>
      <c r="N228" s="12"/>
    </row>
    <row r="229" spans="1:14">
      <c r="A229" s="35">
        <v>41782</v>
      </c>
      <c r="B229" s="32">
        <f t="shared" si="21"/>
        <v>9.8491935785652782E-2</v>
      </c>
      <c r="C229" s="32">
        <f t="shared" si="22"/>
        <v>4.1909620991253645E-3</v>
      </c>
      <c r="D229" s="42">
        <f t="shared" si="27"/>
        <v>9.8491935785652782E-2</v>
      </c>
      <c r="E229" s="40">
        <f t="shared" si="23"/>
        <v>4.1909620991253645E-3</v>
      </c>
      <c r="F229" s="22"/>
      <c r="G229" s="23">
        <f t="shared" si="24"/>
        <v>9.6819674717209397E-3</v>
      </c>
      <c r="H229" s="23"/>
      <c r="I229" s="17"/>
      <c r="J229" s="18">
        <f t="shared" si="25"/>
        <v>1.5590838780004374E-5</v>
      </c>
      <c r="K229" s="18"/>
      <c r="L229" s="10">
        <f t="shared" si="26"/>
        <v>3.885228357829791E-4</v>
      </c>
      <c r="M229" s="11"/>
      <c r="N229" s="12"/>
    </row>
    <row r="230" spans="1:14">
      <c r="A230" s="35">
        <v>41783</v>
      </c>
      <c r="B230" s="32">
        <f t="shared" si="21"/>
        <v>9.4702776358370731E-3</v>
      </c>
      <c r="C230" s="32">
        <f t="shared" si="22"/>
        <v>0</v>
      </c>
      <c r="D230" s="42">
        <f t="shared" si="27"/>
        <v>0</v>
      </c>
      <c r="E230" s="40">
        <f t="shared" si="23"/>
        <v>0</v>
      </c>
      <c r="F230" s="22"/>
      <c r="G230" s="23">
        <f t="shared" si="24"/>
        <v>9.0148656136734644E-9</v>
      </c>
      <c r="H230" s="23"/>
      <c r="I230" s="17"/>
      <c r="J230" s="18">
        <f t="shared" si="25"/>
        <v>5.8776416019003168E-8</v>
      </c>
      <c r="K230" s="18"/>
      <c r="L230" s="10">
        <f t="shared" si="26"/>
        <v>2.3018720461065549E-8</v>
      </c>
      <c r="M230" s="11"/>
      <c r="N230" s="12"/>
    </row>
    <row r="231" spans="1:14">
      <c r="A231" s="35">
        <v>41784</v>
      </c>
      <c r="B231" s="32">
        <f t="shared" si="21"/>
        <v>2.7452502277865862E-2</v>
      </c>
      <c r="C231" s="32">
        <f t="shared" si="22"/>
        <v>0</v>
      </c>
      <c r="D231" s="42">
        <f t="shared" si="27"/>
        <v>0</v>
      </c>
      <c r="E231" s="40">
        <f t="shared" si="23"/>
        <v>0</v>
      </c>
      <c r="F231" s="22"/>
      <c r="G231" s="23">
        <f t="shared" si="24"/>
        <v>9.0148656136734644E-9</v>
      </c>
      <c r="H231" s="23"/>
      <c r="I231" s="17"/>
      <c r="J231" s="18">
        <f t="shared" si="25"/>
        <v>5.8776416019003168E-8</v>
      </c>
      <c r="K231" s="18"/>
      <c r="L231" s="10">
        <f t="shared" si="26"/>
        <v>2.3018720461065549E-8</v>
      </c>
      <c r="M231" s="11"/>
      <c r="N231" s="12"/>
    </row>
    <row r="232" spans="1:14">
      <c r="A232" s="35">
        <v>41785</v>
      </c>
      <c r="B232" s="32">
        <f t="shared" si="21"/>
        <v>5.2879641338084919E-2</v>
      </c>
      <c r="C232" s="32">
        <f t="shared" si="22"/>
        <v>2.3589185265831974E-3</v>
      </c>
      <c r="D232" s="42">
        <f t="shared" si="27"/>
        <v>5.2879641338084919E-2</v>
      </c>
      <c r="E232" s="40">
        <f t="shared" si="23"/>
        <v>2.3589185265831974E-3</v>
      </c>
      <c r="F232" s="22"/>
      <c r="G232" s="23">
        <f t="shared" si="24"/>
        <v>2.7862239937215942E-3</v>
      </c>
      <c r="H232" s="23"/>
      <c r="I232" s="17"/>
      <c r="J232" s="18">
        <f t="shared" si="25"/>
        <v>4.4794877925234187E-6</v>
      </c>
      <c r="K232" s="18"/>
      <c r="L232" s="10">
        <f t="shared" si="26"/>
        <v>1.1171775314206658E-4</v>
      </c>
      <c r="M232" s="11"/>
      <c r="N232" s="12"/>
    </row>
    <row r="233" spans="1:14">
      <c r="A233" s="35">
        <v>41786</v>
      </c>
      <c r="B233" s="32">
        <f t="shared" si="21"/>
        <v>1.8389406204669823E-2</v>
      </c>
      <c r="C233" s="32">
        <f t="shared" si="22"/>
        <v>5.4308472121650979E-4</v>
      </c>
      <c r="D233" s="42">
        <f t="shared" si="27"/>
        <v>1.8389406204669823E-2</v>
      </c>
      <c r="E233" s="40">
        <f t="shared" si="23"/>
        <v>5.4308472121650979E-4</v>
      </c>
      <c r="F233" s="22"/>
      <c r="G233" s="23">
        <f t="shared" si="24"/>
        <v>3.3468725053859862E-4</v>
      </c>
      <c r="H233" s="23"/>
      <c r="I233" s="17"/>
      <c r="J233" s="18">
        <f t="shared" si="25"/>
        <v>9.0388163059145344E-8</v>
      </c>
      <c r="K233" s="18"/>
      <c r="L233" s="10">
        <f t="shared" si="26"/>
        <v>5.50016052270294E-6</v>
      </c>
      <c r="M233" s="11"/>
      <c r="N233" s="12"/>
    </row>
    <row r="234" spans="1:14">
      <c r="A234" s="35">
        <v>41787</v>
      </c>
      <c r="B234" s="32">
        <f t="shared" si="21"/>
        <v>-1.5545549225019877E-2</v>
      </c>
      <c r="C234" s="32">
        <f t="shared" si="22"/>
        <v>1.8092998009770218E-3</v>
      </c>
      <c r="D234" s="42">
        <f t="shared" si="27"/>
        <v>-1.5545549225019877E-2</v>
      </c>
      <c r="E234" s="40">
        <f t="shared" si="23"/>
        <v>1.8092998009770218E-3</v>
      </c>
      <c r="F234" s="22"/>
      <c r="G234" s="23">
        <f t="shared" si="24"/>
        <v>2.4462511109584145E-4</v>
      </c>
      <c r="H234" s="23"/>
      <c r="I234" s="17"/>
      <c r="J234" s="18">
        <f t="shared" si="25"/>
        <v>2.45505440282998E-6</v>
      </c>
      <c r="K234" s="18"/>
      <c r="L234" s="10">
        <f t="shared" si="26"/>
        <v>-2.4506488039672649E-5</v>
      </c>
      <c r="M234" s="11"/>
      <c r="N234" s="12"/>
    </row>
    <row r="235" spans="1:14">
      <c r="A235" s="35">
        <v>41788</v>
      </c>
      <c r="B235" s="32">
        <f t="shared" si="21"/>
        <v>-1.2866188527778181E-2</v>
      </c>
      <c r="C235" s="32">
        <f t="shared" si="22"/>
        <v>-1.0836192884233339E-3</v>
      </c>
      <c r="D235" s="42">
        <f t="shared" si="27"/>
        <v>-1.2866188527778181E-2</v>
      </c>
      <c r="E235" s="40">
        <f t="shared" si="23"/>
        <v>-1.0836192884233339E-3</v>
      </c>
      <c r="F235" s="22"/>
      <c r="G235" s="23">
        <f t="shared" si="24"/>
        <v>1.6799102499663902E-4</v>
      </c>
      <c r="H235" s="23"/>
      <c r="I235" s="17"/>
      <c r="J235" s="18">
        <f t="shared" si="25"/>
        <v>1.7584292021016423E-6</v>
      </c>
      <c r="K235" s="18"/>
      <c r="L235" s="10">
        <f t="shared" si="26"/>
        <v>1.7187213969840398E-5</v>
      </c>
      <c r="M235" s="11"/>
      <c r="N235" s="12"/>
    </row>
    <row r="236" spans="1:14">
      <c r="A236" s="35">
        <v>41789</v>
      </c>
      <c r="B236" s="32">
        <f t="shared" si="21"/>
        <v>2.4743892828999999E-3</v>
      </c>
      <c r="C236" s="32">
        <f t="shared" si="22"/>
        <v>-5.0623757005966372E-3</v>
      </c>
      <c r="D236" s="42">
        <f t="shared" si="27"/>
        <v>2.4743892828999999E-3</v>
      </c>
      <c r="E236" s="40">
        <f t="shared" si="23"/>
        <v>-5.0623757005966372E-3</v>
      </c>
      <c r="F236" s="22"/>
      <c r="G236" s="23">
        <f t="shared" si="24"/>
        <v>5.6617472616203768E-6</v>
      </c>
      <c r="H236" s="23"/>
      <c r="I236" s="17"/>
      <c r="J236" s="18">
        <f t="shared" si="25"/>
        <v>2.8141053478280886E-5</v>
      </c>
      <c r="K236" s="18"/>
      <c r="L236" s="10">
        <f t="shared" si="26"/>
        <v>-1.2622501038612332E-5</v>
      </c>
      <c r="M236" s="11"/>
      <c r="N236" s="12"/>
    </row>
    <row r="237" spans="1:14">
      <c r="A237" s="35">
        <v>41790</v>
      </c>
      <c r="B237" s="32">
        <f t="shared" si="21"/>
        <v>5.2242677692706622E-2</v>
      </c>
      <c r="C237" s="32">
        <f t="shared" si="22"/>
        <v>0</v>
      </c>
      <c r="D237" s="42">
        <f t="shared" si="27"/>
        <v>0</v>
      </c>
      <c r="E237" s="40">
        <f t="shared" si="23"/>
        <v>0</v>
      </c>
      <c r="F237" s="22"/>
      <c r="G237" s="23">
        <f t="shared" si="24"/>
        <v>9.0148656136734644E-9</v>
      </c>
      <c r="H237" s="23"/>
      <c r="I237" s="17"/>
      <c r="J237" s="18">
        <f t="shared" si="25"/>
        <v>5.8776416019003168E-8</v>
      </c>
      <c r="K237" s="18"/>
      <c r="L237" s="10">
        <f t="shared" si="26"/>
        <v>2.3018720461065549E-8</v>
      </c>
      <c r="M237" s="11"/>
      <c r="N237" s="12"/>
    </row>
    <row r="238" spans="1:14">
      <c r="A238" s="35">
        <v>41791</v>
      </c>
      <c r="B238" s="32">
        <f t="shared" si="21"/>
        <v>4.0788883908561287E-2</v>
      </c>
      <c r="C238" s="32">
        <f t="shared" si="22"/>
        <v>0</v>
      </c>
      <c r="D238" s="42">
        <f t="shared" si="27"/>
        <v>0</v>
      </c>
      <c r="E238" s="40">
        <f t="shared" si="23"/>
        <v>0</v>
      </c>
      <c r="F238" s="22"/>
      <c r="G238" s="23">
        <f t="shared" si="24"/>
        <v>9.0148656136734644E-9</v>
      </c>
      <c r="H238" s="23"/>
      <c r="I238" s="17"/>
      <c r="J238" s="18">
        <f t="shared" si="25"/>
        <v>5.8776416019003168E-8</v>
      </c>
      <c r="K238" s="18"/>
      <c r="L238" s="10">
        <f t="shared" si="26"/>
        <v>2.3018720461065549E-8</v>
      </c>
      <c r="M238" s="11"/>
      <c r="N238" s="12"/>
    </row>
    <row r="239" spans="1:14">
      <c r="A239" s="35">
        <v>41792</v>
      </c>
      <c r="B239" s="32">
        <f t="shared" si="21"/>
        <v>0</v>
      </c>
      <c r="C239" s="32">
        <f t="shared" si="22"/>
        <v>4.1795384335816827E-3</v>
      </c>
      <c r="D239" s="42">
        <f t="shared" si="27"/>
        <v>0</v>
      </c>
      <c r="E239" s="40">
        <f t="shared" si="23"/>
        <v>0</v>
      </c>
      <c r="F239" s="22"/>
      <c r="G239" s="23">
        <f t="shared" si="24"/>
        <v>9.0148656136734644E-9</v>
      </c>
      <c r="H239" s="23"/>
      <c r="I239" s="17"/>
      <c r="J239" s="18">
        <f t="shared" si="25"/>
        <v>5.8776416019003168E-8</v>
      </c>
      <c r="K239" s="18"/>
      <c r="L239" s="10">
        <f t="shared" si="26"/>
        <v>2.3018720461065549E-8</v>
      </c>
      <c r="M239" s="11"/>
      <c r="N239" s="12"/>
    </row>
    <row r="240" spans="1:14">
      <c r="A240" s="35">
        <v>41793</v>
      </c>
      <c r="B240" s="32">
        <f t="shared" si="21"/>
        <v>0</v>
      </c>
      <c r="C240" s="32">
        <f t="shared" si="22"/>
        <v>-7.9623597538906986E-3</v>
      </c>
      <c r="D240" s="42">
        <f t="shared" si="27"/>
        <v>0</v>
      </c>
      <c r="E240" s="40">
        <f t="shared" si="23"/>
        <v>0</v>
      </c>
      <c r="F240" s="22"/>
      <c r="G240" s="23">
        <f t="shared" si="24"/>
        <v>9.0148656136734644E-9</v>
      </c>
      <c r="H240" s="23"/>
      <c r="I240" s="17"/>
      <c r="J240" s="18">
        <f t="shared" si="25"/>
        <v>5.8776416019003168E-8</v>
      </c>
      <c r="K240" s="18"/>
      <c r="L240" s="10">
        <f t="shared" si="26"/>
        <v>2.3018720461065549E-8</v>
      </c>
      <c r="M240" s="11"/>
      <c r="N240" s="12"/>
    </row>
    <row r="241" spans="1:14">
      <c r="A241" s="35">
        <v>41794</v>
      </c>
      <c r="B241" s="32">
        <f t="shared" si="21"/>
        <v>4.1803043353430956E-2</v>
      </c>
      <c r="C241" s="32">
        <f t="shared" si="22"/>
        <v>0</v>
      </c>
      <c r="D241" s="42">
        <f t="shared" si="27"/>
        <v>0</v>
      </c>
      <c r="E241" s="40">
        <f t="shared" si="23"/>
        <v>0</v>
      </c>
      <c r="F241" s="22"/>
      <c r="G241" s="23">
        <f t="shared" si="24"/>
        <v>9.0148656136734644E-9</v>
      </c>
      <c r="H241" s="23"/>
      <c r="I241" s="17"/>
      <c r="J241" s="18">
        <f t="shared" si="25"/>
        <v>5.8776416019003168E-8</v>
      </c>
      <c r="K241" s="18"/>
      <c r="L241" s="10">
        <f t="shared" si="26"/>
        <v>2.3018720461065549E-8</v>
      </c>
      <c r="M241" s="11"/>
      <c r="N241" s="12"/>
    </row>
    <row r="242" spans="1:14">
      <c r="A242" s="35">
        <v>41795</v>
      </c>
      <c r="B242" s="32">
        <f t="shared" si="21"/>
        <v>-2.461004244061072E-2</v>
      </c>
      <c r="C242" s="32">
        <f t="shared" si="22"/>
        <v>-6.7493615468807002E-3</v>
      </c>
      <c r="D242" s="42">
        <f t="shared" si="27"/>
        <v>-2.461004244061072E-2</v>
      </c>
      <c r="E242" s="40">
        <f t="shared" si="23"/>
        <v>-6.7493615468807002E-3</v>
      </c>
      <c r="F242" s="22"/>
      <c r="G242" s="23">
        <f t="shared" si="24"/>
        <v>6.1033648577658644E-4</v>
      </c>
      <c r="H242" s="23"/>
      <c r="I242" s="17"/>
      <c r="J242" s="18">
        <f t="shared" si="25"/>
        <v>4.8885267599574251E-5</v>
      </c>
      <c r="K242" s="18"/>
      <c r="L242" s="10">
        <f t="shared" si="26"/>
        <v>1.7273234333202387E-4</v>
      </c>
      <c r="M242" s="11"/>
      <c r="N242" s="12"/>
    </row>
    <row r="243" spans="1:14">
      <c r="A243" s="35">
        <v>41796</v>
      </c>
      <c r="B243" s="32">
        <f t="shared" si="21"/>
        <v>1.3632639222445083E-2</v>
      </c>
      <c r="C243" s="32">
        <f t="shared" si="22"/>
        <v>2.9384756657483929E-3</v>
      </c>
      <c r="D243" s="42">
        <f t="shared" si="27"/>
        <v>1.3632639222445083E-2</v>
      </c>
      <c r="E243" s="40">
        <f t="shared" si="23"/>
        <v>2.9384756657483929E-3</v>
      </c>
      <c r="F243" s="22"/>
      <c r="G243" s="23">
        <f t="shared" si="24"/>
        <v>1.8326912029048318E-4</v>
      </c>
      <c r="H243" s="23"/>
      <c r="I243" s="17"/>
      <c r="J243" s="18">
        <f t="shared" si="25"/>
        <v>7.2686165132290617E-6</v>
      </c>
      <c r="K243" s="18"/>
      <c r="L243" s="10">
        <f t="shared" si="26"/>
        <v>3.6498122610736697E-5</v>
      </c>
      <c r="M243" s="11"/>
      <c r="N243" s="12"/>
    </row>
    <row r="244" spans="1:14">
      <c r="A244" s="35">
        <v>41797</v>
      </c>
      <c r="B244" s="32">
        <f t="shared" si="21"/>
        <v>8.7664283424620758E-3</v>
      </c>
      <c r="C244" s="32">
        <f t="shared" si="22"/>
        <v>0</v>
      </c>
      <c r="D244" s="42">
        <f t="shared" si="27"/>
        <v>0</v>
      </c>
      <c r="E244" s="40">
        <f t="shared" si="23"/>
        <v>0</v>
      </c>
      <c r="F244" s="22"/>
      <c r="G244" s="23">
        <f t="shared" si="24"/>
        <v>9.0148656136734644E-9</v>
      </c>
      <c r="H244" s="23"/>
      <c r="I244" s="17"/>
      <c r="J244" s="18">
        <f t="shared" si="25"/>
        <v>5.8776416019003168E-8</v>
      </c>
      <c r="K244" s="18"/>
      <c r="L244" s="10">
        <f t="shared" si="26"/>
        <v>2.3018720461065549E-8</v>
      </c>
      <c r="M244" s="11"/>
      <c r="N244" s="12"/>
    </row>
    <row r="245" spans="1:14">
      <c r="A245" s="35">
        <v>41798</v>
      </c>
      <c r="B245" s="32">
        <f t="shared" si="21"/>
        <v>1.1301464492953944E-2</v>
      </c>
      <c r="C245" s="32">
        <f t="shared" si="22"/>
        <v>0</v>
      </c>
      <c r="D245" s="42">
        <f t="shared" si="27"/>
        <v>0</v>
      </c>
      <c r="E245" s="40">
        <f t="shared" si="23"/>
        <v>0</v>
      </c>
      <c r="F245" s="22"/>
      <c r="G245" s="23">
        <f t="shared" si="24"/>
        <v>9.0148656136734644E-9</v>
      </c>
      <c r="H245" s="23"/>
      <c r="I245" s="17"/>
      <c r="J245" s="18">
        <f t="shared" si="25"/>
        <v>5.8776416019003168E-8</v>
      </c>
      <c r="K245" s="18"/>
      <c r="L245" s="10">
        <f t="shared" si="26"/>
        <v>2.3018720461065549E-8</v>
      </c>
      <c r="M245" s="11"/>
      <c r="N245" s="12"/>
    </row>
    <row r="246" spans="1:14">
      <c r="A246" s="35">
        <v>41799</v>
      </c>
      <c r="B246" s="32">
        <f t="shared" si="21"/>
        <v>-1.1298122899532749E-2</v>
      </c>
      <c r="C246" s="32">
        <f t="shared" si="22"/>
        <v>3.1129829701519868E-3</v>
      </c>
      <c r="D246" s="42">
        <f t="shared" si="27"/>
        <v>-1.1298122899532749E-2</v>
      </c>
      <c r="E246" s="40">
        <f t="shared" si="23"/>
        <v>3.1129829701519868E-3</v>
      </c>
      <c r="F246" s="22"/>
      <c r="G246" s="23">
        <f t="shared" si="24"/>
        <v>1.2980203367258855E-4</v>
      </c>
      <c r="H246" s="23"/>
      <c r="I246" s="17"/>
      <c r="J246" s="18">
        <f t="shared" si="25"/>
        <v>8.2400256766400734E-6</v>
      </c>
      <c r="K246" s="18"/>
      <c r="L246" s="10">
        <f t="shared" si="26"/>
        <v>-3.2704313023548268E-5</v>
      </c>
      <c r="M246" s="11"/>
      <c r="N246" s="12"/>
    </row>
    <row r="247" spans="1:14">
      <c r="A247" s="35">
        <v>41800</v>
      </c>
      <c r="B247" s="32">
        <f t="shared" si="21"/>
        <v>-1.413549626231504E-2</v>
      </c>
      <c r="C247" s="32">
        <f t="shared" si="22"/>
        <v>-1.8254837531945966E-4</v>
      </c>
      <c r="D247" s="42">
        <f t="shared" si="27"/>
        <v>-1.413549626231504E-2</v>
      </c>
      <c r="E247" s="40">
        <f t="shared" si="23"/>
        <v>-1.8254837531945966E-4</v>
      </c>
      <c r="F247" s="22"/>
      <c r="G247" s="23">
        <f t="shared" si="24"/>
        <v>2.0250550537086415E-4</v>
      </c>
      <c r="H247" s="23"/>
      <c r="I247" s="17"/>
      <c r="J247" s="18">
        <f t="shared" si="25"/>
        <v>1.8061382620265677E-7</v>
      </c>
      <c r="K247" s="18"/>
      <c r="L247" s="10">
        <f t="shared" si="26"/>
        <v>6.0477511648657001E-6</v>
      </c>
      <c r="M247" s="11"/>
      <c r="N247" s="12"/>
    </row>
    <row r="248" spans="1:14">
      <c r="A248" s="35">
        <v>41801</v>
      </c>
      <c r="B248" s="32">
        <f t="shared" si="21"/>
        <v>-2.4807983405280903E-3</v>
      </c>
      <c r="C248" s="32">
        <f t="shared" si="22"/>
        <v>-3.2864706956362974E-3</v>
      </c>
      <c r="D248" s="42">
        <f t="shared" si="27"/>
        <v>-2.4807983405280903E-3</v>
      </c>
      <c r="E248" s="40">
        <f t="shared" si="23"/>
        <v>-3.2864706956362974E-3</v>
      </c>
      <c r="F248" s="22"/>
      <c r="G248" s="23">
        <f t="shared" si="24"/>
        <v>6.6344622363577117E-6</v>
      </c>
      <c r="H248" s="23"/>
      <c r="I248" s="17"/>
      <c r="J248" s="18">
        <f t="shared" si="25"/>
        <v>1.2453199961655677E-5</v>
      </c>
      <c r="K248" s="18"/>
      <c r="L248" s="10">
        <f t="shared" si="26"/>
        <v>9.0895701145552479E-6</v>
      </c>
      <c r="M248" s="11"/>
      <c r="N248" s="12"/>
    </row>
    <row r="249" spans="1:14">
      <c r="A249" s="35">
        <v>41802</v>
      </c>
      <c r="B249" s="32">
        <f t="shared" si="21"/>
        <v>-1.3741552036644259E-2</v>
      </c>
      <c r="C249" s="32">
        <f t="shared" si="22"/>
        <v>-5.1291445319655614E-3</v>
      </c>
      <c r="D249" s="42">
        <f t="shared" si="27"/>
        <v>-1.3741552036644259E-2</v>
      </c>
      <c r="E249" s="40">
        <f t="shared" si="23"/>
        <v>-5.1291445319655614E-3</v>
      </c>
      <c r="F249" s="22"/>
      <c r="G249" s="23">
        <f t="shared" si="24"/>
        <v>1.9144869579875451E-4</v>
      </c>
      <c r="H249" s="23"/>
      <c r="I249" s="17"/>
      <c r="J249" s="18">
        <f t="shared" si="25"/>
        <v>2.8853904041902929E-5</v>
      </c>
      <c r="K249" s="18"/>
      <c r="L249" s="10">
        <f t="shared" si="26"/>
        <v>7.4323901253397134E-5</v>
      </c>
      <c r="M249" s="11"/>
      <c r="N249" s="12"/>
    </row>
    <row r="250" spans="1:14">
      <c r="A250" s="35">
        <v>41803</v>
      </c>
      <c r="B250" s="32">
        <f t="shared" si="21"/>
        <v>-6.9850269969939982E-2</v>
      </c>
      <c r="C250" s="32">
        <f t="shared" si="22"/>
        <v>-4.7873319830602102E-3</v>
      </c>
      <c r="D250" s="42">
        <f t="shared" si="27"/>
        <v>-6.9850269969939982E-2</v>
      </c>
      <c r="E250" s="40">
        <f t="shared" si="23"/>
        <v>-4.7873319830602102E-3</v>
      </c>
      <c r="F250" s="22"/>
      <c r="G250" s="23">
        <f t="shared" si="24"/>
        <v>4.8923333274706752E-3</v>
      </c>
      <c r="H250" s="23"/>
      <c r="I250" s="17"/>
      <c r="J250" s="18">
        <f t="shared" si="25"/>
        <v>2.5298590899336423E-5</v>
      </c>
      <c r="K250" s="18"/>
      <c r="L250" s="10">
        <f t="shared" si="26"/>
        <v>3.5180838448631367E-4</v>
      </c>
      <c r="M250" s="11"/>
      <c r="N250" s="12"/>
    </row>
    <row r="251" spans="1:14">
      <c r="A251" s="35">
        <v>41804</v>
      </c>
      <c r="B251" s="32">
        <f t="shared" si="21"/>
        <v>-1.023127584622446E-2</v>
      </c>
      <c r="C251" s="32">
        <f t="shared" si="22"/>
        <v>0</v>
      </c>
      <c r="D251" s="42">
        <f t="shared" si="27"/>
        <v>0</v>
      </c>
      <c r="E251" s="40">
        <f t="shared" si="23"/>
        <v>0</v>
      </c>
      <c r="F251" s="22"/>
      <c r="G251" s="23">
        <f t="shared" si="24"/>
        <v>9.0148656136734644E-9</v>
      </c>
      <c r="H251" s="23"/>
      <c r="I251" s="17"/>
      <c r="J251" s="18">
        <f t="shared" si="25"/>
        <v>5.8776416019003168E-8</v>
      </c>
      <c r="K251" s="18"/>
      <c r="L251" s="10">
        <f t="shared" si="26"/>
        <v>2.3018720461065549E-8</v>
      </c>
      <c r="M251" s="11"/>
      <c r="N251" s="12"/>
    </row>
    <row r="252" spans="1:14">
      <c r="A252" s="35">
        <v>41805</v>
      </c>
      <c r="B252" s="32">
        <f t="shared" si="21"/>
        <v>-1.0383460740924199E-2</v>
      </c>
      <c r="C252" s="32">
        <f t="shared" si="22"/>
        <v>0</v>
      </c>
      <c r="D252" s="42">
        <f t="shared" si="27"/>
        <v>0</v>
      </c>
      <c r="E252" s="40">
        <f t="shared" si="23"/>
        <v>0</v>
      </c>
      <c r="F252" s="22"/>
      <c r="G252" s="23">
        <f t="shared" si="24"/>
        <v>9.0148656136734644E-9</v>
      </c>
      <c r="H252" s="23"/>
      <c r="I252" s="17"/>
      <c r="J252" s="18">
        <f t="shared" si="25"/>
        <v>5.8776416019003168E-8</v>
      </c>
      <c r="K252" s="18"/>
      <c r="L252" s="10">
        <f t="shared" si="26"/>
        <v>2.3018720461065549E-8</v>
      </c>
      <c r="M252" s="11"/>
      <c r="N252" s="12"/>
    </row>
    <row r="253" spans="1:14">
      <c r="A253" s="35">
        <v>41806</v>
      </c>
      <c r="B253" s="32">
        <f t="shared" si="21"/>
        <v>1.7216306234460747E-2</v>
      </c>
      <c r="C253" s="32">
        <f t="shared" si="22"/>
        <v>2.2201665124884367E-3</v>
      </c>
      <c r="D253" s="42">
        <f t="shared" si="27"/>
        <v>1.7216306234460747E-2</v>
      </c>
      <c r="E253" s="40">
        <f t="shared" si="23"/>
        <v>2.2201665124884367E-3</v>
      </c>
      <c r="F253" s="22"/>
      <c r="G253" s="23">
        <f t="shared" si="24"/>
        <v>2.9314095415250359E-4</v>
      </c>
      <c r="H253" s="23"/>
      <c r="I253" s="17"/>
      <c r="J253" s="18">
        <f t="shared" si="25"/>
        <v>3.9114081751054235E-6</v>
      </c>
      <c r="K253" s="18"/>
      <c r="L253" s="10">
        <f t="shared" si="26"/>
        <v>3.3861392832107582E-5</v>
      </c>
      <c r="M253" s="11"/>
      <c r="N253" s="12"/>
    </row>
    <row r="254" spans="1:14">
      <c r="A254" s="35">
        <v>41807</v>
      </c>
      <c r="B254" s="32">
        <f t="shared" si="21"/>
        <v>9.8690278546394779E-3</v>
      </c>
      <c r="C254" s="32">
        <f t="shared" si="22"/>
        <v>-3.507476462986893E-3</v>
      </c>
      <c r="D254" s="42">
        <f t="shared" si="27"/>
        <v>9.8690278546394779E-3</v>
      </c>
      <c r="E254" s="40">
        <f t="shared" si="23"/>
        <v>-3.507476462986893E-3</v>
      </c>
      <c r="F254" s="22"/>
      <c r="G254" s="23">
        <f t="shared" si="24"/>
        <v>9.5532663470297425E-5</v>
      </c>
      <c r="H254" s="23"/>
      <c r="I254" s="17"/>
      <c r="J254" s="18">
        <f t="shared" si="25"/>
        <v>1.4061862070886322E-5</v>
      </c>
      <c r="K254" s="18"/>
      <c r="L254" s="10">
        <f t="shared" si="26"/>
        <v>-3.6651973166307466E-5</v>
      </c>
      <c r="M254" s="11"/>
      <c r="N254" s="12"/>
    </row>
    <row r="255" spans="1:14">
      <c r="A255" s="35">
        <v>41808</v>
      </c>
      <c r="B255" s="32">
        <f t="shared" si="21"/>
        <v>3.446281243340333E-2</v>
      </c>
      <c r="C255" s="32">
        <f t="shared" si="22"/>
        <v>-2.9640607632456465E-3</v>
      </c>
      <c r="D255" s="42">
        <f t="shared" si="27"/>
        <v>3.446281243340333E-2</v>
      </c>
      <c r="E255" s="40">
        <f t="shared" si="23"/>
        <v>-2.9640607632456465E-3</v>
      </c>
      <c r="F255" s="22"/>
      <c r="G255" s="23">
        <f t="shared" si="24"/>
        <v>1.1811501987711863E-3</v>
      </c>
      <c r="H255" s="23"/>
      <c r="I255" s="17"/>
      <c r="J255" s="18">
        <f t="shared" si="25"/>
        <v>1.0281637389452842E-5</v>
      </c>
      <c r="K255" s="18"/>
      <c r="L255" s="10">
        <f t="shared" si="26"/>
        <v>-1.1020053559872333E-4</v>
      </c>
      <c r="M255" s="11"/>
      <c r="N255" s="12"/>
    </row>
    <row r="256" spans="1:14">
      <c r="A256" s="35">
        <v>41809</v>
      </c>
      <c r="B256" s="32">
        <f t="shared" si="21"/>
        <v>-8.6524029547661724E-3</v>
      </c>
      <c r="C256" s="32">
        <f t="shared" si="22"/>
        <v>7.246376811594203E-3</v>
      </c>
      <c r="D256" s="42">
        <f t="shared" si="27"/>
        <v>-8.6524029547661724E-3</v>
      </c>
      <c r="E256" s="40">
        <f t="shared" si="23"/>
        <v>7.246376811594203E-3</v>
      </c>
      <c r="F256" s="22"/>
      <c r="G256" s="23">
        <f t="shared" si="24"/>
        <v>7.6516125040513815E-5</v>
      </c>
      <c r="H256" s="23"/>
      <c r="I256" s="17"/>
      <c r="J256" s="18">
        <f t="shared" si="25"/>
        <v>4.9055152169117622E-5</v>
      </c>
      <c r="K256" s="18"/>
      <c r="L256" s="10">
        <f t="shared" si="26"/>
        <v>-6.1265897179863744E-5</v>
      </c>
      <c r="M256" s="11"/>
      <c r="N256" s="12"/>
    </row>
    <row r="257" spans="1:14">
      <c r="A257" s="35">
        <v>41810</v>
      </c>
      <c r="B257" s="32">
        <f t="shared" si="21"/>
        <v>-3.6203057740834342E-2</v>
      </c>
      <c r="C257" s="32">
        <f t="shared" si="22"/>
        <v>-7.563180225050729E-3</v>
      </c>
      <c r="D257" s="42">
        <f t="shared" si="27"/>
        <v>-3.6203057740834342E-2</v>
      </c>
      <c r="E257" s="40">
        <f t="shared" si="23"/>
        <v>-7.563180225050729E-3</v>
      </c>
      <c r="F257" s="22"/>
      <c r="G257" s="23">
        <f t="shared" si="24"/>
        <v>1.3175451224769763E-3</v>
      </c>
      <c r="H257" s="23"/>
      <c r="I257" s="17"/>
      <c r="J257" s="18">
        <f t="shared" si="25"/>
        <v>6.092768335042414E-5</v>
      </c>
      <c r="K257" s="18"/>
      <c r="L257" s="10">
        <f t="shared" si="26"/>
        <v>2.8332838195664942E-4</v>
      </c>
      <c r="M257" s="11"/>
      <c r="N257" s="12"/>
    </row>
    <row r="258" spans="1:14">
      <c r="A258" s="35">
        <v>41811</v>
      </c>
      <c r="B258" s="32">
        <f t="shared" si="21"/>
        <v>-9.1173707474087248E-3</v>
      </c>
      <c r="C258" s="32">
        <f t="shared" si="22"/>
        <v>0</v>
      </c>
      <c r="D258" s="42">
        <f t="shared" si="27"/>
        <v>0</v>
      </c>
      <c r="E258" s="40">
        <f t="shared" si="23"/>
        <v>0</v>
      </c>
      <c r="F258" s="22"/>
      <c r="G258" s="23">
        <f t="shared" si="24"/>
        <v>9.0148656136734644E-9</v>
      </c>
      <c r="H258" s="23"/>
      <c r="I258" s="17"/>
      <c r="J258" s="18">
        <f t="shared" si="25"/>
        <v>5.8776416019003168E-8</v>
      </c>
      <c r="K258" s="18"/>
      <c r="L258" s="10">
        <f t="shared" si="26"/>
        <v>2.3018720461065549E-8</v>
      </c>
      <c r="M258" s="11"/>
      <c r="N258" s="12"/>
    </row>
    <row r="259" spans="1:14">
      <c r="A259" s="35">
        <v>41812</v>
      </c>
      <c r="B259" s="32">
        <f t="shared" ref="B259:B322" si="28">IF(ISNA(VLOOKUP(A259,aud_bitcoin_with_returns, 7, FALSE)),0,VLOOKUP(A259,aud_bitcoin_with_returns, 7, FALSE))</f>
        <v>1.8340353440370643E-2</v>
      </c>
      <c r="C259" s="32">
        <f t="shared" ref="C259:C322" si="29">IF(ISNA(VLOOKUP(A259,asx_spi200_with_returns, 3, FALSE)),0,VLOOKUP(A259,asx_spi200_with_returns, 3, FALSE))</f>
        <v>0</v>
      </c>
      <c r="D259" s="42">
        <f t="shared" si="27"/>
        <v>0</v>
      </c>
      <c r="E259" s="40">
        <f t="shared" ref="E259:E322" si="30">IF(OR(B259=0, C259=0),0,C259)</f>
        <v>0</v>
      </c>
      <c r="F259" s="22"/>
      <c r="G259" s="23">
        <f t="shared" ref="G259:G322" si="31">(D259-$F$3)^2</f>
        <v>9.0148656136734644E-9</v>
      </c>
      <c r="H259" s="23"/>
      <c r="I259" s="17"/>
      <c r="J259" s="18">
        <f t="shared" ref="J259:J322" si="32">(E259-$I$3)^2</f>
        <v>5.8776416019003168E-8</v>
      </c>
      <c r="K259" s="18"/>
      <c r="L259" s="10">
        <f t="shared" ref="L259:L322" si="33">(D259-$F$3)*(E259-$I$3)</f>
        <v>2.3018720461065549E-8</v>
      </c>
      <c r="M259" s="11"/>
      <c r="N259" s="12"/>
    </row>
    <row r="260" spans="1:14">
      <c r="A260" s="35">
        <v>41813</v>
      </c>
      <c r="B260" s="32">
        <f t="shared" si="28"/>
        <v>4.2888322471343358E-3</v>
      </c>
      <c r="C260" s="32">
        <f t="shared" si="29"/>
        <v>5.390334572490706E-3</v>
      </c>
      <c r="D260" s="42">
        <f t="shared" ref="D260:D323" si="34">IF(OR(ISNA(B260), ISNA(C260), B260=0, C260=0),0,B260)</f>
        <v>4.2888322471343358E-3</v>
      </c>
      <c r="E260" s="40">
        <f t="shared" si="30"/>
        <v>5.390334572490706E-3</v>
      </c>
      <c r="F260" s="22"/>
      <c r="G260" s="23">
        <f t="shared" si="31"/>
        <v>1.7588676434208222E-5</v>
      </c>
      <c r="H260" s="23"/>
      <c r="I260" s="17"/>
      <c r="J260" s="18">
        <f t="shared" si="32"/>
        <v>2.650083419109321E-5</v>
      </c>
      <c r="K260" s="18"/>
      <c r="L260" s="10">
        <f t="shared" si="33"/>
        <v>2.158968730259289E-5</v>
      </c>
      <c r="M260" s="11"/>
      <c r="N260" s="12"/>
    </row>
    <row r="261" spans="1:14">
      <c r="A261" s="35">
        <v>41814</v>
      </c>
      <c r="B261" s="32">
        <f t="shared" si="28"/>
        <v>-5.5775075987841323E-3</v>
      </c>
      <c r="C261" s="32">
        <f t="shared" si="29"/>
        <v>-3.8824181919023849E-3</v>
      </c>
      <c r="D261" s="42">
        <f t="shared" si="34"/>
        <v>-5.5775075987841323E-3</v>
      </c>
      <c r="E261" s="40">
        <f t="shared" si="30"/>
        <v>-3.8824181919023849E-3</v>
      </c>
      <c r="F261" s="22"/>
      <c r="G261" s="23">
        <f t="shared" si="31"/>
        <v>3.2176737160784046E-5</v>
      </c>
      <c r="H261" s="23"/>
      <c r="I261" s="17"/>
      <c r="J261" s="18">
        <f t="shared" si="32"/>
        <v>1.7014442554112653E-5</v>
      </c>
      <c r="K261" s="18"/>
      <c r="L261" s="10">
        <f t="shared" si="33"/>
        <v>2.3398060731627781E-5</v>
      </c>
      <c r="M261" s="11"/>
      <c r="N261" s="12"/>
    </row>
    <row r="262" spans="1:14">
      <c r="A262" s="35">
        <v>41815</v>
      </c>
      <c r="B262" s="32">
        <f t="shared" si="28"/>
        <v>-2.2710253236134691E-2</v>
      </c>
      <c r="C262" s="32">
        <f t="shared" si="29"/>
        <v>-6.4959168522642913E-3</v>
      </c>
      <c r="D262" s="42">
        <f t="shared" si="34"/>
        <v>-2.2710253236134691E-2</v>
      </c>
      <c r="E262" s="40">
        <f t="shared" si="30"/>
        <v>-6.4959168522642913E-3</v>
      </c>
      <c r="F262" s="22"/>
      <c r="G262" s="23">
        <f t="shared" si="31"/>
        <v>5.2007714167060708E-4</v>
      </c>
      <c r="H262" s="23"/>
      <c r="I262" s="17"/>
      <c r="J262" s="18">
        <f t="shared" si="32"/>
        <v>4.5405432568131288E-5</v>
      </c>
      <c r="K262" s="18"/>
      <c r="L262" s="10">
        <f t="shared" si="33"/>
        <v>1.5366954020348733E-4</v>
      </c>
      <c r="M262" s="11"/>
      <c r="N262" s="12"/>
    </row>
    <row r="263" spans="1:14">
      <c r="A263" s="35">
        <v>41816</v>
      </c>
      <c r="B263" s="32">
        <f t="shared" si="28"/>
        <v>-1.5919433280685666E-2</v>
      </c>
      <c r="C263" s="32">
        <f t="shared" si="29"/>
        <v>1.3637212777881562E-2</v>
      </c>
      <c r="D263" s="42">
        <f t="shared" si="34"/>
        <v>-1.5919433280685666E-2</v>
      </c>
      <c r="E263" s="40">
        <f t="shared" si="30"/>
        <v>1.3637212777881562E-2</v>
      </c>
      <c r="F263" s="22"/>
      <c r="G263" s="23">
        <f t="shared" si="31"/>
        <v>2.5646036444079088E-4</v>
      </c>
      <c r="H263" s="23"/>
      <c r="I263" s="17"/>
      <c r="J263" s="18">
        <f t="shared" si="32"/>
        <v>1.7941997852244395E-4</v>
      </c>
      <c r="K263" s="18"/>
      <c r="L263" s="10">
        <f t="shared" si="33"/>
        <v>-2.1450900465906983E-4</v>
      </c>
      <c r="M263" s="11"/>
      <c r="N263" s="12"/>
    </row>
    <row r="264" spans="1:14">
      <c r="A264" s="35">
        <v>41817</v>
      </c>
      <c r="B264" s="32">
        <f t="shared" si="28"/>
        <v>-4.4017861399354543E-3</v>
      </c>
      <c r="C264" s="32">
        <f t="shared" si="29"/>
        <v>-1.8429782528566164E-3</v>
      </c>
      <c r="D264" s="42">
        <f t="shared" si="34"/>
        <v>-4.4017861399354543E-3</v>
      </c>
      <c r="E264" s="40">
        <f t="shared" si="30"/>
        <v>-1.8429782528566164E-3</v>
      </c>
      <c r="F264" s="22"/>
      <c r="G264" s="23">
        <f t="shared" si="31"/>
        <v>2.0220605749386716E-5</v>
      </c>
      <c r="H264" s="23"/>
      <c r="I264" s="17"/>
      <c r="J264" s="18">
        <f t="shared" si="32"/>
        <v>4.3489629448122415E-6</v>
      </c>
      <c r="K264" s="18"/>
      <c r="L264" s="10">
        <f t="shared" si="33"/>
        <v>9.3775617900251767E-6</v>
      </c>
      <c r="M264" s="11"/>
      <c r="N264" s="12"/>
    </row>
    <row r="265" spans="1:14">
      <c r="A265" s="35">
        <v>41818</v>
      </c>
      <c r="B265" s="32">
        <f t="shared" si="28"/>
        <v>1.5226968013790403E-2</v>
      </c>
      <c r="C265" s="32">
        <f t="shared" si="29"/>
        <v>0</v>
      </c>
      <c r="D265" s="42">
        <f t="shared" si="34"/>
        <v>0</v>
      </c>
      <c r="E265" s="40">
        <f t="shared" si="30"/>
        <v>0</v>
      </c>
      <c r="F265" s="22"/>
      <c r="G265" s="23">
        <f t="shared" si="31"/>
        <v>9.0148656136734644E-9</v>
      </c>
      <c r="H265" s="23"/>
      <c r="I265" s="17"/>
      <c r="J265" s="18">
        <f t="shared" si="32"/>
        <v>5.8776416019003168E-8</v>
      </c>
      <c r="K265" s="18"/>
      <c r="L265" s="10">
        <f t="shared" si="33"/>
        <v>2.3018720461065549E-8</v>
      </c>
      <c r="M265" s="11"/>
      <c r="N265" s="12"/>
    </row>
    <row r="266" spans="1:14">
      <c r="A266" s="35">
        <v>41819</v>
      </c>
      <c r="B266" s="32">
        <f t="shared" si="28"/>
        <v>-4.7322579630852298E-3</v>
      </c>
      <c r="C266" s="32">
        <f t="shared" si="29"/>
        <v>0</v>
      </c>
      <c r="D266" s="42">
        <f t="shared" si="34"/>
        <v>0</v>
      </c>
      <c r="E266" s="40">
        <f t="shared" si="30"/>
        <v>0</v>
      </c>
      <c r="F266" s="22"/>
      <c r="G266" s="23">
        <f t="shared" si="31"/>
        <v>9.0148656136734644E-9</v>
      </c>
      <c r="H266" s="23"/>
      <c r="I266" s="17"/>
      <c r="J266" s="18">
        <f t="shared" si="32"/>
        <v>5.8776416019003168E-8</v>
      </c>
      <c r="K266" s="18"/>
      <c r="L266" s="10">
        <f t="shared" si="33"/>
        <v>2.3018720461065549E-8</v>
      </c>
      <c r="M266" s="11"/>
      <c r="N266" s="12"/>
    </row>
    <row r="267" spans="1:14">
      <c r="A267" s="35">
        <v>41820</v>
      </c>
      <c r="B267" s="32">
        <f t="shared" si="28"/>
        <v>2.4595213648211121E-2</v>
      </c>
      <c r="C267" s="32">
        <f t="shared" si="29"/>
        <v>-1.1447562776957163E-2</v>
      </c>
      <c r="D267" s="42">
        <f t="shared" si="34"/>
        <v>2.4595213648211121E-2</v>
      </c>
      <c r="E267" s="40">
        <f t="shared" si="30"/>
        <v>-1.1447562776957163E-2</v>
      </c>
      <c r="F267" s="22"/>
      <c r="G267" s="23">
        <f t="shared" si="31"/>
        <v>6.0026308317266176E-4</v>
      </c>
      <c r="H267" s="23"/>
      <c r="I267" s="17"/>
      <c r="J267" s="18">
        <f t="shared" si="32"/>
        <v>1.3665612936038254E-4</v>
      </c>
      <c r="K267" s="18"/>
      <c r="L267" s="10">
        <f t="shared" si="33"/>
        <v>-2.8640815202138597E-4</v>
      </c>
      <c r="M267" s="11"/>
      <c r="N267" s="12"/>
    </row>
    <row r="268" spans="1:14">
      <c r="A268" s="35">
        <v>41821</v>
      </c>
      <c r="B268" s="32">
        <f t="shared" si="28"/>
        <v>5.5749128919860579E-2</v>
      </c>
      <c r="C268" s="32">
        <f t="shared" si="29"/>
        <v>-2.6148673888681359E-3</v>
      </c>
      <c r="D268" s="42">
        <f t="shared" si="34"/>
        <v>5.5749128919860579E-2</v>
      </c>
      <c r="E268" s="40">
        <f t="shared" si="30"/>
        <v>-2.6148673888681359E-3</v>
      </c>
      <c r="F268" s="22"/>
      <c r="G268" s="23">
        <f t="shared" si="31"/>
        <v>3.0973880045562564E-3</v>
      </c>
      <c r="H268" s="23"/>
      <c r="I268" s="17"/>
      <c r="J268" s="18">
        <f t="shared" si="32"/>
        <v>8.1641968216010418E-6</v>
      </c>
      <c r="K268" s="18"/>
      <c r="L268" s="10">
        <f t="shared" si="33"/>
        <v>-1.5902102157282029E-4</v>
      </c>
      <c r="M268" s="11"/>
      <c r="N268" s="12"/>
    </row>
    <row r="269" spans="1:14">
      <c r="A269" s="35">
        <v>41822</v>
      </c>
      <c r="B269" s="32">
        <f t="shared" si="28"/>
        <v>-1.1828616489966783E-3</v>
      </c>
      <c r="C269" s="32">
        <f t="shared" si="29"/>
        <v>1.3483146067415731E-2</v>
      </c>
      <c r="D269" s="42">
        <f t="shared" si="34"/>
        <v>-1.1828616489966783E-3</v>
      </c>
      <c r="E269" s="40">
        <f t="shared" si="30"/>
        <v>1.3483146067415731E-2</v>
      </c>
      <c r="F269" s="22"/>
      <c r="G269" s="23">
        <f t="shared" si="31"/>
        <v>1.6327940391260137E-6</v>
      </c>
      <c r="H269" s="23"/>
      <c r="I269" s="17"/>
      <c r="J269" s="18">
        <f t="shared" si="32"/>
        <v>1.7531633744634445E-4</v>
      </c>
      <c r="K269" s="18"/>
      <c r="L269" s="10">
        <f t="shared" si="33"/>
        <v>-1.6919085990200415E-5</v>
      </c>
      <c r="M269" s="11"/>
      <c r="N269" s="12"/>
    </row>
    <row r="270" spans="1:14">
      <c r="A270" s="35">
        <v>41823</v>
      </c>
      <c r="B270" s="32">
        <f t="shared" si="28"/>
        <v>9.4887202655087339E-3</v>
      </c>
      <c r="C270" s="32">
        <f t="shared" si="29"/>
        <v>7.575757575757576E-3</v>
      </c>
      <c r="D270" s="42">
        <f t="shared" si="34"/>
        <v>9.4887202655087339E-3</v>
      </c>
      <c r="E270" s="40">
        <f t="shared" si="30"/>
        <v>7.575757575757576E-3</v>
      </c>
      <c r="F270" s="22"/>
      <c r="G270" s="23">
        <f t="shared" si="31"/>
        <v>8.8242982811904532E-5</v>
      </c>
      <c r="H270" s="23"/>
      <c r="I270" s="17"/>
      <c r="J270" s="18">
        <f t="shared" si="32"/>
        <v>5.3777568977314323E-5</v>
      </c>
      <c r="K270" s="18"/>
      <c r="L270" s="10">
        <f t="shared" si="33"/>
        <v>6.8887539475083291E-5</v>
      </c>
      <c r="M270" s="11"/>
      <c r="N270" s="12"/>
    </row>
    <row r="271" spans="1:14">
      <c r="A271" s="35">
        <v>41824</v>
      </c>
      <c r="B271" s="32">
        <f t="shared" si="28"/>
        <v>-3.5628421631956034E-3</v>
      </c>
      <c r="C271" s="32">
        <f t="shared" si="29"/>
        <v>5.3181734824867049E-3</v>
      </c>
      <c r="D271" s="42">
        <f t="shared" si="34"/>
        <v>-3.5628421631956034E-3</v>
      </c>
      <c r="E271" s="40">
        <f t="shared" si="30"/>
        <v>5.3181734824867049E-3</v>
      </c>
      <c r="F271" s="22"/>
      <c r="G271" s="23">
        <f t="shared" si="31"/>
        <v>1.3379418973717687E-5</v>
      </c>
      <c r="H271" s="23"/>
      <c r="I271" s="17"/>
      <c r="J271" s="18">
        <f t="shared" si="32"/>
        <v>2.5763085827312461E-5</v>
      </c>
      <c r="K271" s="18"/>
      <c r="L271" s="10">
        <f t="shared" si="33"/>
        <v>-1.8565966695528181E-5</v>
      </c>
      <c r="M271" s="11"/>
      <c r="N271" s="12"/>
    </row>
    <row r="272" spans="1:14">
      <c r="A272" s="35">
        <v>41825</v>
      </c>
      <c r="B272" s="32">
        <f t="shared" si="28"/>
        <v>3.1831395348838002E-3</v>
      </c>
      <c r="C272" s="32">
        <f t="shared" si="29"/>
        <v>0</v>
      </c>
      <c r="D272" s="42">
        <f t="shared" si="34"/>
        <v>0</v>
      </c>
      <c r="E272" s="40">
        <f t="shared" si="30"/>
        <v>0</v>
      </c>
      <c r="F272" s="22"/>
      <c r="G272" s="23">
        <f t="shared" si="31"/>
        <v>9.0148656136734644E-9</v>
      </c>
      <c r="H272" s="23"/>
      <c r="I272" s="17"/>
      <c r="J272" s="18">
        <f t="shared" si="32"/>
        <v>5.8776416019003168E-8</v>
      </c>
      <c r="K272" s="18"/>
      <c r="L272" s="10">
        <f t="shared" si="33"/>
        <v>2.3018720461065549E-8</v>
      </c>
      <c r="M272" s="11"/>
      <c r="N272" s="12"/>
    </row>
    <row r="273" spans="1:14">
      <c r="A273" s="35">
        <v>41826</v>
      </c>
      <c r="B273" s="32">
        <f t="shared" si="28"/>
        <v>-7.0415392862835068E-3</v>
      </c>
      <c r="C273" s="32">
        <f t="shared" si="29"/>
        <v>0</v>
      </c>
      <c r="D273" s="42">
        <f t="shared" si="34"/>
        <v>0</v>
      </c>
      <c r="E273" s="40">
        <f t="shared" si="30"/>
        <v>0</v>
      </c>
      <c r="F273" s="22"/>
      <c r="G273" s="23">
        <f t="shared" si="31"/>
        <v>9.0148656136734644E-9</v>
      </c>
      <c r="H273" s="23"/>
      <c r="I273" s="17"/>
      <c r="J273" s="18">
        <f t="shared" si="32"/>
        <v>5.8776416019003168E-8</v>
      </c>
      <c r="K273" s="18"/>
      <c r="L273" s="10">
        <f t="shared" si="33"/>
        <v>2.3018720461065549E-8</v>
      </c>
      <c r="M273" s="11"/>
      <c r="N273" s="12"/>
    </row>
    <row r="274" spans="1:14">
      <c r="A274" s="35">
        <v>41827</v>
      </c>
      <c r="B274" s="32">
        <f t="shared" si="28"/>
        <v>2.5797790845286137E-2</v>
      </c>
      <c r="C274" s="32">
        <f t="shared" si="29"/>
        <v>-7.2966070777088653E-4</v>
      </c>
      <c r="D274" s="42">
        <f t="shared" si="34"/>
        <v>2.5797790845286137E-2</v>
      </c>
      <c r="E274" s="40">
        <f t="shared" si="30"/>
        <v>-7.2966070777088653E-4</v>
      </c>
      <c r="F274" s="22"/>
      <c r="G274" s="23">
        <f t="shared" si="31"/>
        <v>6.6063619992546142E-4</v>
      </c>
      <c r="H274" s="23"/>
      <c r="I274" s="17"/>
      <c r="J274" s="18">
        <f t="shared" si="32"/>
        <v>9.4497682859651582E-7</v>
      </c>
      <c r="K274" s="18"/>
      <c r="L274" s="10">
        <f t="shared" si="33"/>
        <v>-2.4985713939401778E-5</v>
      </c>
      <c r="M274" s="11"/>
      <c r="N274" s="12"/>
    </row>
    <row r="275" spans="1:14">
      <c r="A275" s="35">
        <v>41828</v>
      </c>
      <c r="B275" s="32">
        <f t="shared" si="28"/>
        <v>-2.9544387704300054E-2</v>
      </c>
      <c r="C275" s="32">
        <f t="shared" si="29"/>
        <v>-1.0952902519167579E-3</v>
      </c>
      <c r="D275" s="42">
        <f t="shared" si="34"/>
        <v>-2.9544387704300054E-2</v>
      </c>
      <c r="E275" s="40">
        <f t="shared" si="30"/>
        <v>-1.0952902519167579E-3</v>
      </c>
      <c r="F275" s="22"/>
      <c r="G275" s="23">
        <f t="shared" si="31"/>
        <v>8.7849014073731275E-4</v>
      </c>
      <c r="H275" s="23"/>
      <c r="I275" s="17"/>
      <c r="J275" s="18">
        <f t="shared" si="32"/>
        <v>1.789518157074154E-6</v>
      </c>
      <c r="K275" s="18"/>
      <c r="L275" s="10">
        <f t="shared" si="33"/>
        <v>3.9649389120893784E-5</v>
      </c>
      <c r="M275" s="11"/>
      <c r="N275" s="12"/>
    </row>
    <row r="276" spans="1:14">
      <c r="A276" s="35">
        <v>41829</v>
      </c>
      <c r="B276" s="32">
        <f t="shared" si="28"/>
        <v>-1.6211303939962562E-2</v>
      </c>
      <c r="C276" s="32">
        <f t="shared" si="29"/>
        <v>-1.0599415204678362E-2</v>
      </c>
      <c r="D276" s="42">
        <f t="shared" si="34"/>
        <v>-1.6211303939962562E-2</v>
      </c>
      <c r="E276" s="40">
        <f t="shared" si="30"/>
        <v>-1.0599415204678362E-2</v>
      </c>
      <c r="F276" s="22"/>
      <c r="G276" s="23">
        <f t="shared" si="31"/>
        <v>2.6589380817684555E-4</v>
      </c>
      <c r="H276" s="23"/>
      <c r="I276" s="17"/>
      <c r="J276" s="18">
        <f t="shared" si="32"/>
        <v>1.1754579129467533E-4</v>
      </c>
      <c r="K276" s="18"/>
      <c r="L276" s="10">
        <f t="shared" si="33"/>
        <v>1.7678998298122528E-4</v>
      </c>
      <c r="M276" s="11"/>
      <c r="N276" s="12"/>
    </row>
    <row r="277" spans="1:14">
      <c r="A277" s="35">
        <v>41830</v>
      </c>
      <c r="B277" s="32">
        <f t="shared" si="28"/>
        <v>-4.6187311898446158E-3</v>
      </c>
      <c r="C277" s="32">
        <f t="shared" si="29"/>
        <v>1.1082379017362395E-3</v>
      </c>
      <c r="D277" s="42">
        <f t="shared" si="34"/>
        <v>-4.6187311898446158E-3</v>
      </c>
      <c r="E277" s="40">
        <f t="shared" si="30"/>
        <v>1.1082379017362395E-3</v>
      </c>
      <c r="F277" s="22"/>
      <c r="G277" s="23">
        <f t="shared" si="31"/>
        <v>2.2218758741474414E-5</v>
      </c>
      <c r="H277" s="23"/>
      <c r="I277" s="17"/>
      <c r="J277" s="18">
        <f t="shared" si="32"/>
        <v>7.4960864069906772E-7</v>
      </c>
      <c r="K277" s="18"/>
      <c r="L277" s="10">
        <f t="shared" si="33"/>
        <v>-4.0810995501478717E-6</v>
      </c>
      <c r="M277" s="11"/>
      <c r="N277" s="12"/>
    </row>
    <row r="278" spans="1:14">
      <c r="A278" s="35">
        <v>41831</v>
      </c>
      <c r="B278" s="32">
        <f t="shared" si="28"/>
        <v>-2.0162256017243484E-2</v>
      </c>
      <c r="C278" s="32">
        <f t="shared" si="29"/>
        <v>6.2730627306273063E-3</v>
      </c>
      <c r="D278" s="42">
        <f t="shared" si="34"/>
        <v>-2.0162256017243484E-2</v>
      </c>
      <c r="E278" s="40">
        <f t="shared" si="30"/>
        <v>6.2730627306273063E-3</v>
      </c>
      <c r="F278" s="22"/>
      <c r="G278" s="23">
        <f t="shared" si="31"/>
        <v>4.103542597454846E-4</v>
      </c>
      <c r="H278" s="23"/>
      <c r="I278" s="17"/>
      <c r="J278" s="18">
        <f t="shared" si="32"/>
        <v>3.6368428866326053E-5</v>
      </c>
      <c r="K278" s="18"/>
      <c r="L278" s="10">
        <f t="shared" si="33"/>
        <v>-1.2216357765532058E-4</v>
      </c>
      <c r="M278" s="11"/>
      <c r="N278" s="12"/>
    </row>
    <row r="279" spans="1:14">
      <c r="A279" s="35">
        <v>41832</v>
      </c>
      <c r="B279" s="32">
        <f t="shared" si="28"/>
        <v>3.0170635951177038E-2</v>
      </c>
      <c r="C279" s="32">
        <f t="shared" si="29"/>
        <v>0</v>
      </c>
      <c r="D279" s="42">
        <f t="shared" si="34"/>
        <v>0</v>
      </c>
      <c r="E279" s="40">
        <f t="shared" si="30"/>
        <v>0</v>
      </c>
      <c r="F279" s="22"/>
      <c r="G279" s="23">
        <f t="shared" si="31"/>
        <v>9.0148656136734644E-9</v>
      </c>
      <c r="H279" s="23"/>
      <c r="I279" s="17"/>
      <c r="J279" s="18">
        <f t="shared" si="32"/>
        <v>5.8776416019003168E-8</v>
      </c>
      <c r="K279" s="18"/>
      <c r="L279" s="10">
        <f t="shared" si="33"/>
        <v>2.3018720461065549E-8</v>
      </c>
      <c r="M279" s="11"/>
      <c r="N279" s="12"/>
    </row>
    <row r="280" spans="1:14">
      <c r="A280" s="35">
        <v>41833</v>
      </c>
      <c r="B280" s="32">
        <f t="shared" si="28"/>
        <v>-5.634972418292832E-4</v>
      </c>
      <c r="C280" s="32">
        <f t="shared" si="29"/>
        <v>0</v>
      </c>
      <c r="D280" s="42">
        <f t="shared" si="34"/>
        <v>0</v>
      </c>
      <c r="E280" s="40">
        <f t="shared" si="30"/>
        <v>0</v>
      </c>
      <c r="F280" s="22"/>
      <c r="G280" s="23">
        <f t="shared" si="31"/>
        <v>9.0148656136734644E-9</v>
      </c>
      <c r="H280" s="23"/>
      <c r="I280" s="17"/>
      <c r="J280" s="18">
        <f t="shared" si="32"/>
        <v>5.8776416019003168E-8</v>
      </c>
      <c r="K280" s="18"/>
      <c r="L280" s="10">
        <f t="shared" si="33"/>
        <v>2.3018720461065549E-8</v>
      </c>
      <c r="M280" s="11"/>
      <c r="N280" s="12"/>
    </row>
    <row r="281" spans="1:14">
      <c r="A281" s="35">
        <v>41834</v>
      </c>
      <c r="B281" s="32">
        <f t="shared" si="28"/>
        <v>7.166384759191559E-3</v>
      </c>
      <c r="C281" s="32">
        <f t="shared" si="29"/>
        <v>3.1169783645031168E-3</v>
      </c>
      <c r="D281" s="42">
        <f t="shared" si="34"/>
        <v>7.166384759191559E-3</v>
      </c>
      <c r="E281" s="40">
        <f t="shared" si="30"/>
        <v>3.1169783645031168E-3</v>
      </c>
      <c r="F281" s="22"/>
      <c r="G281" s="23">
        <f t="shared" si="31"/>
        <v>5.0005236986685484E-5</v>
      </c>
      <c r="H281" s="23"/>
      <c r="I281" s="17"/>
      <c r="J281" s="18">
        <f t="shared" si="32"/>
        <v>8.2629795543066578E-6</v>
      </c>
      <c r="K281" s="18"/>
      <c r="L281" s="10">
        <f t="shared" si="33"/>
        <v>2.0327130905005782E-5</v>
      </c>
      <c r="M281" s="11"/>
      <c r="N281" s="12"/>
    </row>
    <row r="282" spans="1:14">
      <c r="A282" s="35">
        <v>41835</v>
      </c>
      <c r="B282" s="32">
        <f t="shared" si="28"/>
        <v>-1.0650992177486933E-2</v>
      </c>
      <c r="C282" s="32">
        <f t="shared" si="29"/>
        <v>-1.8278194114421495E-3</v>
      </c>
      <c r="D282" s="42">
        <f t="shared" si="34"/>
        <v>-1.0650992177486933E-2</v>
      </c>
      <c r="E282" s="40">
        <f t="shared" si="30"/>
        <v>-1.8278194114421495E-3</v>
      </c>
      <c r="F282" s="22"/>
      <c r="G282" s="23">
        <f t="shared" si="31"/>
        <v>1.1547520120118228E-4</v>
      </c>
      <c r="H282" s="23"/>
      <c r="I282" s="17"/>
      <c r="J282" s="18">
        <f t="shared" si="32"/>
        <v>4.2859677322477448E-6</v>
      </c>
      <c r="K282" s="18"/>
      <c r="L282" s="10">
        <f t="shared" si="33"/>
        <v>2.2246864638035699E-5</v>
      </c>
      <c r="M282" s="11"/>
      <c r="N282" s="12"/>
    </row>
    <row r="283" spans="1:14">
      <c r="A283" s="35">
        <v>41836</v>
      </c>
      <c r="B283" s="32">
        <f t="shared" si="28"/>
        <v>6.7155067155067012E-3</v>
      </c>
      <c r="C283" s="32">
        <f t="shared" si="29"/>
        <v>2.3805163889397546E-3</v>
      </c>
      <c r="D283" s="42">
        <f t="shared" si="34"/>
        <v>6.7155067155067012E-3</v>
      </c>
      <c r="E283" s="40">
        <f t="shared" si="30"/>
        <v>2.3805163889397546E-3</v>
      </c>
      <c r="F283" s="22"/>
      <c r="G283" s="23">
        <f t="shared" si="31"/>
        <v>4.3831815632062196E-5</v>
      </c>
      <c r="H283" s="23"/>
      <c r="I283" s="17"/>
      <c r="J283" s="18">
        <f t="shared" si="32"/>
        <v>4.5713771496851954E-6</v>
      </c>
      <c r="K283" s="18"/>
      <c r="L283" s="10">
        <f t="shared" si="33"/>
        <v>1.4155273236840872E-5</v>
      </c>
      <c r="M283" s="11"/>
      <c r="N283" s="12"/>
    </row>
    <row r="284" spans="1:14">
      <c r="A284" s="35">
        <v>41837</v>
      </c>
      <c r="B284" s="32">
        <f t="shared" si="28"/>
        <v>-2.3414042509133457E-2</v>
      </c>
      <c r="C284" s="32">
        <f t="shared" si="29"/>
        <v>1.6441359152356595E-3</v>
      </c>
      <c r="D284" s="42">
        <f t="shared" si="34"/>
        <v>-2.3414042509133457E-2</v>
      </c>
      <c r="E284" s="40">
        <f t="shared" si="30"/>
        <v>1.6441359152356595E-3</v>
      </c>
      <c r="F284" s="22"/>
      <c r="G284" s="23">
        <f t="shared" si="31"/>
        <v>5.5267257110287369E-4</v>
      </c>
      <c r="H284" s="23"/>
      <c r="I284" s="17"/>
      <c r="J284" s="18">
        <f t="shared" si="32"/>
        <v>1.9647557032169541E-6</v>
      </c>
      <c r="K284" s="18"/>
      <c r="L284" s="10">
        <f t="shared" si="33"/>
        <v>-3.2952489831360978E-5</v>
      </c>
      <c r="M284" s="11"/>
      <c r="N284" s="12"/>
    </row>
    <row r="285" spans="1:14">
      <c r="A285" s="35">
        <v>41838</v>
      </c>
      <c r="B285" s="32">
        <f t="shared" si="28"/>
        <v>1.6902432375124902E-2</v>
      </c>
      <c r="C285" s="32">
        <f t="shared" si="29"/>
        <v>3.6476381542950939E-4</v>
      </c>
      <c r="D285" s="42">
        <f t="shared" si="34"/>
        <v>1.6902432375124902E-2</v>
      </c>
      <c r="E285" s="40">
        <f t="shared" si="30"/>
        <v>3.6476381542950939E-4</v>
      </c>
      <c r="F285" s="22"/>
      <c r="G285" s="23">
        <f t="shared" si="31"/>
        <v>2.8249157652995345E-4</v>
      </c>
      <c r="H285" s="23"/>
      <c r="I285" s="17"/>
      <c r="J285" s="18">
        <f t="shared" si="32"/>
        <v>1.4963487973376573E-8</v>
      </c>
      <c r="K285" s="18"/>
      <c r="L285" s="10">
        <f t="shared" si="33"/>
        <v>2.0559813491338256E-6</v>
      </c>
      <c r="M285" s="11"/>
      <c r="N285" s="12"/>
    </row>
    <row r="286" spans="1:14">
      <c r="A286" s="35">
        <v>41839</v>
      </c>
      <c r="B286" s="32">
        <f t="shared" si="28"/>
        <v>6.1362485478538096E-3</v>
      </c>
      <c r="C286" s="32">
        <f t="shared" si="29"/>
        <v>0</v>
      </c>
      <c r="D286" s="42">
        <f t="shared" si="34"/>
        <v>0</v>
      </c>
      <c r="E286" s="40">
        <f t="shared" si="30"/>
        <v>0</v>
      </c>
      <c r="F286" s="22"/>
      <c r="G286" s="23">
        <f t="shared" si="31"/>
        <v>9.0148656136734644E-9</v>
      </c>
      <c r="H286" s="23"/>
      <c r="I286" s="17"/>
      <c r="J286" s="18">
        <f t="shared" si="32"/>
        <v>5.8776416019003168E-8</v>
      </c>
      <c r="K286" s="18"/>
      <c r="L286" s="10">
        <f t="shared" si="33"/>
        <v>2.3018720461065549E-8</v>
      </c>
      <c r="M286" s="11"/>
      <c r="N286" s="12"/>
    </row>
    <row r="287" spans="1:14">
      <c r="A287" s="35">
        <v>41840</v>
      </c>
      <c r="B287" s="32">
        <f t="shared" si="28"/>
        <v>-8.2896645646437736E-4</v>
      </c>
      <c r="C287" s="32">
        <f t="shared" si="29"/>
        <v>0</v>
      </c>
      <c r="D287" s="42">
        <f t="shared" si="34"/>
        <v>0</v>
      </c>
      <c r="E287" s="40">
        <f t="shared" si="30"/>
        <v>0</v>
      </c>
      <c r="F287" s="22"/>
      <c r="G287" s="23">
        <f t="shared" si="31"/>
        <v>9.0148656136734644E-9</v>
      </c>
      <c r="H287" s="23"/>
      <c r="I287" s="17"/>
      <c r="J287" s="18">
        <f t="shared" si="32"/>
        <v>5.8776416019003168E-8</v>
      </c>
      <c r="K287" s="18"/>
      <c r="L287" s="10">
        <f t="shared" si="33"/>
        <v>2.3018720461065549E-8</v>
      </c>
      <c r="M287" s="11"/>
      <c r="N287" s="12"/>
    </row>
    <row r="288" spans="1:14">
      <c r="A288" s="35">
        <v>41841</v>
      </c>
      <c r="B288" s="32">
        <f t="shared" si="28"/>
        <v>-2.2400663723369588E-2</v>
      </c>
      <c r="C288" s="32">
        <f t="shared" si="29"/>
        <v>2.7347310847766638E-3</v>
      </c>
      <c r="D288" s="42">
        <f t="shared" si="34"/>
        <v>-2.2400663723369588E-2</v>
      </c>
      <c r="E288" s="40">
        <f t="shared" si="30"/>
        <v>2.7347310847766638E-3</v>
      </c>
      <c r="F288" s="22"/>
      <c r="G288" s="23">
        <f t="shared" si="31"/>
        <v>5.060524858968913E-4</v>
      </c>
      <c r="H288" s="23"/>
      <c r="I288" s="17"/>
      <c r="J288" s="18">
        <f t="shared" si="32"/>
        <v>6.2115224336399759E-6</v>
      </c>
      <c r="K288" s="18"/>
      <c r="L288" s="10">
        <f t="shared" si="33"/>
        <v>-5.6065643390117427E-5</v>
      </c>
      <c r="M288" s="11"/>
      <c r="N288" s="12"/>
    </row>
    <row r="289" spans="1:14">
      <c r="A289" s="35">
        <v>41842</v>
      </c>
      <c r="B289" s="32">
        <f t="shared" si="28"/>
        <v>2.0049707513715057E-2</v>
      </c>
      <c r="C289" s="32">
        <f t="shared" si="29"/>
        <v>-9.0909090909090909E-4</v>
      </c>
      <c r="D289" s="42">
        <f t="shared" si="34"/>
        <v>2.0049707513715057E-2</v>
      </c>
      <c r="E289" s="40">
        <f t="shared" si="30"/>
        <v>-9.0909090909090909E-4</v>
      </c>
      <c r="F289" s="22"/>
      <c r="G289" s="23">
        <f t="shared" si="31"/>
        <v>3.9819248128201257E-4</v>
      </c>
      <c r="H289" s="23"/>
      <c r="I289" s="17"/>
      <c r="J289" s="18">
        <f t="shared" si="32"/>
        <v>1.3260199312530978E-6</v>
      </c>
      <c r="K289" s="18"/>
      <c r="L289" s="10">
        <f t="shared" si="33"/>
        <v>-2.2978493568009952E-5</v>
      </c>
      <c r="M289" s="11"/>
      <c r="N289" s="12"/>
    </row>
    <row r="290" spans="1:14">
      <c r="A290" s="35">
        <v>41843</v>
      </c>
      <c r="B290" s="32">
        <f t="shared" si="28"/>
        <v>-7.428427104854954E-5</v>
      </c>
      <c r="C290" s="32">
        <f t="shared" si="29"/>
        <v>5.8234758871701549E-3</v>
      </c>
      <c r="D290" s="42">
        <f t="shared" si="34"/>
        <v>-7.428427104854954E-5</v>
      </c>
      <c r="E290" s="40">
        <f t="shared" si="30"/>
        <v>5.8234758871701549E-3</v>
      </c>
      <c r="F290" s="22"/>
      <c r="G290" s="23">
        <f t="shared" si="31"/>
        <v>2.8639103333260328E-8</v>
      </c>
      <c r="H290" s="23"/>
      <c r="I290" s="17"/>
      <c r="J290" s="18">
        <f t="shared" si="32"/>
        <v>3.1147978553255393E-5</v>
      </c>
      <c r="K290" s="18"/>
      <c r="L290" s="10">
        <f t="shared" si="33"/>
        <v>-9.4448407948935685E-7</v>
      </c>
      <c r="M290" s="11"/>
      <c r="N290" s="12"/>
    </row>
    <row r="291" spans="1:14">
      <c r="A291" s="35">
        <v>41844</v>
      </c>
      <c r="B291" s="32">
        <f t="shared" si="28"/>
        <v>-1.3639605372637512E-2</v>
      </c>
      <c r="C291" s="32">
        <f t="shared" si="29"/>
        <v>9.046499004885109E-4</v>
      </c>
      <c r="D291" s="42">
        <f t="shared" si="34"/>
        <v>-1.3639605372637512E-2</v>
      </c>
      <c r="E291" s="40">
        <f t="shared" si="30"/>
        <v>9.046499004885109E-4</v>
      </c>
      <c r="F291" s="22"/>
      <c r="G291" s="23">
        <f t="shared" si="31"/>
        <v>1.8863791915656893E-4</v>
      </c>
      <c r="H291" s="23"/>
      <c r="I291" s="17"/>
      <c r="J291" s="18">
        <f t="shared" si="32"/>
        <v>4.3852396697061905E-7</v>
      </c>
      <c r="K291" s="18"/>
      <c r="L291" s="10">
        <f t="shared" si="33"/>
        <v>-9.0951772181536703E-6</v>
      </c>
      <c r="M291" s="11"/>
      <c r="N291" s="12"/>
    </row>
    <row r="292" spans="1:14">
      <c r="A292" s="35">
        <v>41845</v>
      </c>
      <c r="B292" s="32">
        <f t="shared" si="28"/>
        <v>-1.9085349320639832E-2</v>
      </c>
      <c r="C292" s="32">
        <f t="shared" si="29"/>
        <v>-3.6153289949385393E-4</v>
      </c>
      <c r="D292" s="42">
        <f t="shared" si="34"/>
        <v>-1.9085349320639832E-2</v>
      </c>
      <c r="E292" s="40">
        <f t="shared" si="30"/>
        <v>-3.6153289949385393E-4</v>
      </c>
      <c r="F292" s="22"/>
      <c r="G292" s="23">
        <f t="shared" si="31"/>
        <v>3.6788375337335936E-4</v>
      </c>
      <c r="H292" s="23"/>
      <c r="I292" s="17"/>
      <c r="J292" s="18">
        <f t="shared" si="32"/>
        <v>3.6478142583839892E-7</v>
      </c>
      <c r="K292" s="18"/>
      <c r="L292" s="10">
        <f t="shared" si="33"/>
        <v>1.1584349791780113E-5</v>
      </c>
      <c r="M292" s="11"/>
      <c r="N292" s="12"/>
    </row>
    <row r="293" spans="1:14">
      <c r="A293" s="35">
        <v>41846</v>
      </c>
      <c r="B293" s="32">
        <f t="shared" si="28"/>
        <v>1.2454122452740213E-2</v>
      </c>
      <c r="C293" s="32">
        <f t="shared" si="29"/>
        <v>0</v>
      </c>
      <c r="D293" s="42">
        <f t="shared" si="34"/>
        <v>0</v>
      </c>
      <c r="E293" s="40">
        <f t="shared" si="30"/>
        <v>0</v>
      </c>
      <c r="F293" s="22"/>
      <c r="G293" s="23">
        <f t="shared" si="31"/>
        <v>9.0148656136734644E-9</v>
      </c>
      <c r="H293" s="23"/>
      <c r="I293" s="17"/>
      <c r="J293" s="18">
        <f t="shared" si="32"/>
        <v>5.8776416019003168E-8</v>
      </c>
      <c r="K293" s="18"/>
      <c r="L293" s="10">
        <f t="shared" si="33"/>
        <v>2.3018720461065549E-8</v>
      </c>
      <c r="M293" s="11"/>
      <c r="N293" s="12"/>
    </row>
    <row r="294" spans="1:14">
      <c r="A294" s="35">
        <v>41847</v>
      </c>
      <c r="B294" s="32">
        <f t="shared" si="28"/>
        <v>1.8201122402548847E-4</v>
      </c>
      <c r="C294" s="32">
        <f t="shared" si="29"/>
        <v>0</v>
      </c>
      <c r="D294" s="42">
        <f t="shared" si="34"/>
        <v>0</v>
      </c>
      <c r="E294" s="40">
        <f t="shared" si="30"/>
        <v>0</v>
      </c>
      <c r="F294" s="22"/>
      <c r="G294" s="23">
        <f t="shared" si="31"/>
        <v>9.0148656136734644E-9</v>
      </c>
      <c r="H294" s="23"/>
      <c r="I294" s="17"/>
      <c r="J294" s="18">
        <f t="shared" si="32"/>
        <v>5.8776416019003168E-8</v>
      </c>
      <c r="K294" s="18"/>
      <c r="L294" s="10">
        <f t="shared" si="33"/>
        <v>2.3018720461065549E-8</v>
      </c>
      <c r="M294" s="11"/>
      <c r="N294" s="12"/>
    </row>
    <row r="295" spans="1:14">
      <c r="A295" s="35">
        <v>41848</v>
      </c>
      <c r="B295" s="32">
        <f t="shared" si="28"/>
        <v>-3.8018258469564067E-2</v>
      </c>
      <c r="C295" s="32">
        <f t="shared" si="29"/>
        <v>-1.8083182640144665E-4</v>
      </c>
      <c r="D295" s="42">
        <f t="shared" si="34"/>
        <v>-3.8018258469564067E-2</v>
      </c>
      <c r="E295" s="40">
        <f t="shared" si="30"/>
        <v>-1.8083182640144665E-4</v>
      </c>
      <c r="F295" s="22"/>
      <c r="G295" s="23">
        <f t="shared" si="31"/>
        <v>1.4526164041919068E-3</v>
      </c>
      <c r="H295" s="23"/>
      <c r="I295" s="17"/>
      <c r="J295" s="18">
        <f t="shared" si="32"/>
        <v>1.7915775129351337E-7</v>
      </c>
      <c r="K295" s="18"/>
      <c r="L295" s="10">
        <f t="shared" si="33"/>
        <v>1.6132187962799446E-5</v>
      </c>
      <c r="M295" s="11"/>
      <c r="N295" s="12"/>
    </row>
    <row r="296" spans="1:14">
      <c r="A296" s="35">
        <v>41849</v>
      </c>
      <c r="B296" s="32">
        <f t="shared" si="28"/>
        <v>6.2741388823205138E-3</v>
      </c>
      <c r="C296" s="32">
        <f t="shared" si="29"/>
        <v>1.8086453246518358E-3</v>
      </c>
      <c r="D296" s="42">
        <f t="shared" si="34"/>
        <v>6.2741388823205138E-3</v>
      </c>
      <c r="E296" s="40">
        <f t="shared" si="30"/>
        <v>1.8086453246518358E-3</v>
      </c>
      <c r="F296" s="22"/>
      <c r="G296" s="23">
        <f t="shared" si="31"/>
        <v>3.8182416691644956E-5</v>
      </c>
      <c r="H296" s="23"/>
      <c r="I296" s="17"/>
      <c r="J296" s="18">
        <f t="shared" si="32"/>
        <v>2.4530038838888546E-6</v>
      </c>
      <c r="K296" s="18"/>
      <c r="L296" s="10">
        <f t="shared" si="33"/>
        <v>9.677893181931061E-6</v>
      </c>
      <c r="M296" s="11"/>
      <c r="N296" s="12"/>
    </row>
    <row r="297" spans="1:14">
      <c r="A297" s="35">
        <v>41850</v>
      </c>
      <c r="B297" s="32">
        <f t="shared" si="28"/>
        <v>3.3368320461203381E-3</v>
      </c>
      <c r="C297" s="32">
        <f t="shared" si="29"/>
        <v>7.040982126737678E-3</v>
      </c>
      <c r="D297" s="42">
        <f t="shared" si="34"/>
        <v>3.3368320461203381E-3</v>
      </c>
      <c r="E297" s="40">
        <f t="shared" si="30"/>
        <v>7.040982126737678E-3</v>
      </c>
      <c r="F297" s="22"/>
      <c r="G297" s="23">
        <f t="shared" si="31"/>
        <v>1.0509820946590684E-5</v>
      </c>
      <c r="H297" s="23"/>
      <c r="I297" s="17"/>
      <c r="J297" s="18">
        <f t="shared" si="32"/>
        <v>4.6220195732461009E-5</v>
      </c>
      <c r="K297" s="18"/>
      <c r="L297" s="10">
        <f t="shared" si="33"/>
        <v>2.2040099393254561E-5</v>
      </c>
      <c r="M297" s="11"/>
      <c r="N297" s="12"/>
    </row>
    <row r="298" spans="1:14">
      <c r="A298" s="35">
        <v>41851</v>
      </c>
      <c r="B298" s="32">
        <f t="shared" si="28"/>
        <v>1.1085782094118644E-3</v>
      </c>
      <c r="C298" s="32">
        <f t="shared" si="29"/>
        <v>0</v>
      </c>
      <c r="D298" s="42">
        <f t="shared" si="34"/>
        <v>0</v>
      </c>
      <c r="E298" s="40">
        <f t="shared" si="30"/>
        <v>0</v>
      </c>
      <c r="F298" s="22"/>
      <c r="G298" s="23">
        <f t="shared" si="31"/>
        <v>9.0148656136734644E-9</v>
      </c>
      <c r="H298" s="23"/>
      <c r="I298" s="17"/>
      <c r="J298" s="18">
        <f t="shared" si="32"/>
        <v>5.8776416019003168E-8</v>
      </c>
      <c r="K298" s="18"/>
      <c r="L298" s="10">
        <f t="shared" si="33"/>
        <v>2.3018720461065549E-8</v>
      </c>
      <c r="M298" s="11"/>
      <c r="N298" s="12"/>
    </row>
    <row r="299" spans="1:14">
      <c r="A299" s="35">
        <v>41852</v>
      </c>
      <c r="B299" s="32">
        <f t="shared" si="28"/>
        <v>0</v>
      </c>
      <c r="C299" s="32">
        <f t="shared" si="29"/>
        <v>-1.4162782359268555E-2</v>
      </c>
      <c r="D299" s="42">
        <f t="shared" si="34"/>
        <v>0</v>
      </c>
      <c r="E299" s="40">
        <f t="shared" si="30"/>
        <v>0</v>
      </c>
      <c r="F299" s="22"/>
      <c r="G299" s="23">
        <f t="shared" si="31"/>
        <v>9.0148656136734644E-9</v>
      </c>
      <c r="H299" s="23"/>
      <c r="I299" s="17"/>
      <c r="J299" s="18">
        <f t="shared" si="32"/>
        <v>5.8776416019003168E-8</v>
      </c>
      <c r="K299" s="18"/>
      <c r="L299" s="10">
        <f t="shared" si="33"/>
        <v>2.3018720461065549E-8</v>
      </c>
      <c r="M299" s="11"/>
      <c r="N299" s="12"/>
    </row>
    <row r="300" spans="1:14">
      <c r="A300" s="35">
        <v>41853</v>
      </c>
      <c r="B300" s="32">
        <f t="shared" si="28"/>
        <v>8.593664706708035E-3</v>
      </c>
      <c r="C300" s="32">
        <f t="shared" si="29"/>
        <v>0</v>
      </c>
      <c r="D300" s="42">
        <f t="shared" si="34"/>
        <v>0</v>
      </c>
      <c r="E300" s="40">
        <f t="shared" si="30"/>
        <v>0</v>
      </c>
      <c r="F300" s="22"/>
      <c r="G300" s="23">
        <f t="shared" si="31"/>
        <v>9.0148656136734644E-9</v>
      </c>
      <c r="H300" s="23"/>
      <c r="I300" s="17"/>
      <c r="J300" s="18">
        <f t="shared" si="32"/>
        <v>5.8776416019003168E-8</v>
      </c>
      <c r="K300" s="18"/>
      <c r="L300" s="10">
        <f t="shared" si="33"/>
        <v>2.3018720461065549E-8</v>
      </c>
      <c r="M300" s="11"/>
      <c r="N300" s="12"/>
    </row>
    <row r="301" spans="1:14">
      <c r="A301" s="35">
        <v>41854</v>
      </c>
      <c r="B301" s="32">
        <f t="shared" si="28"/>
        <v>0</v>
      </c>
      <c r="C301" s="32">
        <f t="shared" si="29"/>
        <v>0</v>
      </c>
      <c r="D301" s="42">
        <f t="shared" si="34"/>
        <v>0</v>
      </c>
      <c r="E301" s="40">
        <f t="shared" si="30"/>
        <v>0</v>
      </c>
      <c r="F301" s="22"/>
      <c r="G301" s="23">
        <f t="shared" si="31"/>
        <v>9.0148656136734644E-9</v>
      </c>
      <c r="H301" s="23"/>
      <c r="I301" s="17"/>
      <c r="J301" s="18">
        <f t="shared" si="32"/>
        <v>5.8776416019003168E-8</v>
      </c>
      <c r="K301" s="18"/>
      <c r="L301" s="10">
        <f t="shared" si="33"/>
        <v>2.3018720461065549E-8</v>
      </c>
      <c r="M301" s="11"/>
      <c r="N301" s="12"/>
    </row>
    <row r="302" spans="1:14">
      <c r="A302" s="35">
        <v>41855</v>
      </c>
      <c r="B302" s="32">
        <f t="shared" si="28"/>
        <v>2.1649038164161565E-2</v>
      </c>
      <c r="C302" s="32">
        <f t="shared" si="29"/>
        <v>0</v>
      </c>
      <c r="D302" s="42">
        <f t="shared" si="34"/>
        <v>0</v>
      </c>
      <c r="E302" s="40">
        <f t="shared" si="30"/>
        <v>0</v>
      </c>
      <c r="F302" s="22"/>
      <c r="G302" s="23">
        <f t="shared" si="31"/>
        <v>9.0148656136734644E-9</v>
      </c>
      <c r="H302" s="23"/>
      <c r="I302" s="17"/>
      <c r="J302" s="18">
        <f t="shared" si="32"/>
        <v>5.8776416019003168E-8</v>
      </c>
      <c r="K302" s="18"/>
      <c r="L302" s="10">
        <f t="shared" si="33"/>
        <v>2.3018720461065549E-8</v>
      </c>
      <c r="M302" s="11"/>
      <c r="N302" s="12"/>
    </row>
    <row r="303" spans="1:14">
      <c r="A303" s="35">
        <v>41856</v>
      </c>
      <c r="B303" s="32">
        <f t="shared" si="28"/>
        <v>0</v>
      </c>
      <c r="C303" s="32">
        <f t="shared" si="29"/>
        <v>-4.5462811420258226E-3</v>
      </c>
      <c r="D303" s="42">
        <f t="shared" si="34"/>
        <v>0</v>
      </c>
      <c r="E303" s="40">
        <f t="shared" si="30"/>
        <v>0</v>
      </c>
      <c r="F303" s="22"/>
      <c r="G303" s="23">
        <f t="shared" si="31"/>
        <v>9.0148656136734644E-9</v>
      </c>
      <c r="H303" s="23"/>
      <c r="I303" s="17"/>
      <c r="J303" s="18">
        <f t="shared" si="32"/>
        <v>5.8776416019003168E-8</v>
      </c>
      <c r="K303" s="18"/>
      <c r="L303" s="10">
        <f t="shared" si="33"/>
        <v>2.3018720461065549E-8</v>
      </c>
      <c r="M303" s="11"/>
      <c r="N303" s="12"/>
    </row>
    <row r="304" spans="1:14">
      <c r="A304" s="35">
        <v>41857</v>
      </c>
      <c r="B304" s="32">
        <f t="shared" si="28"/>
        <v>-2.8682569473875302E-2</v>
      </c>
      <c r="C304" s="32">
        <f t="shared" si="29"/>
        <v>-2.9229082937522835E-3</v>
      </c>
      <c r="D304" s="42">
        <f t="shared" si="34"/>
        <v>-2.8682569473875302E-2</v>
      </c>
      <c r="E304" s="40">
        <f t="shared" si="30"/>
        <v>-2.9229082937522835E-3</v>
      </c>
      <c r="F304" s="22"/>
      <c r="G304" s="23">
        <f t="shared" si="31"/>
        <v>8.2814543403787364E-4</v>
      </c>
      <c r="H304" s="23"/>
      <c r="I304" s="17"/>
      <c r="J304" s="18">
        <f t="shared" si="32"/>
        <v>1.0019420190717953E-5</v>
      </c>
      <c r="K304" s="18"/>
      <c r="L304" s="10">
        <f t="shared" si="33"/>
        <v>9.1090817773527278E-5</v>
      </c>
      <c r="M304" s="11"/>
      <c r="N304" s="12"/>
    </row>
    <row r="305" spans="1:14">
      <c r="A305" s="35">
        <v>41858</v>
      </c>
      <c r="B305" s="32">
        <f t="shared" si="28"/>
        <v>-1.9650008570582665E-2</v>
      </c>
      <c r="C305" s="32">
        <f t="shared" si="29"/>
        <v>-1.6489556614144375E-3</v>
      </c>
      <c r="D305" s="42">
        <f t="shared" si="34"/>
        <v>-1.9650008570582665E-2</v>
      </c>
      <c r="E305" s="40">
        <f t="shared" si="30"/>
        <v>-1.6489556614144375E-3</v>
      </c>
      <c r="F305" s="22"/>
      <c r="G305" s="23">
        <f t="shared" si="31"/>
        <v>3.8986325651047487E-4</v>
      </c>
      <c r="H305" s="23"/>
      <c r="I305" s="17"/>
      <c r="J305" s="18">
        <f t="shared" si="32"/>
        <v>3.5773717937634684E-6</v>
      </c>
      <c r="K305" s="18"/>
      <c r="L305" s="10">
        <f t="shared" si="33"/>
        <v>3.7345492596367561E-5</v>
      </c>
      <c r="M305" s="11"/>
      <c r="N305" s="12"/>
    </row>
    <row r="306" spans="1:14">
      <c r="A306" s="35">
        <v>41859</v>
      </c>
      <c r="B306" s="32">
        <f t="shared" si="28"/>
        <v>2.6751653102746759E-2</v>
      </c>
      <c r="C306" s="32">
        <f t="shared" si="29"/>
        <v>-1.3396953569462286E-2</v>
      </c>
      <c r="D306" s="42">
        <f t="shared" si="34"/>
        <v>2.6751653102746759E-2</v>
      </c>
      <c r="E306" s="40">
        <f t="shared" si="30"/>
        <v>-1.3396953569462286E-2</v>
      </c>
      <c r="F306" s="22"/>
      <c r="G306" s="23">
        <f t="shared" si="31"/>
        <v>7.1057999911357727E-4</v>
      </c>
      <c r="H306" s="23"/>
      <c r="I306" s="17"/>
      <c r="J306" s="18">
        <f t="shared" si="32"/>
        <v>1.8603301544710879E-4</v>
      </c>
      <c r="K306" s="18"/>
      <c r="L306" s="10">
        <f t="shared" si="33"/>
        <v>-3.6358127007796024E-4</v>
      </c>
      <c r="M306" s="11"/>
      <c r="N306" s="12"/>
    </row>
    <row r="307" spans="1:14">
      <c r="A307" s="35">
        <v>41860</v>
      </c>
      <c r="B307" s="32">
        <f t="shared" si="28"/>
        <v>-2.941404133447706E-4</v>
      </c>
      <c r="C307" s="32">
        <f t="shared" si="29"/>
        <v>0</v>
      </c>
      <c r="D307" s="42">
        <f t="shared" si="34"/>
        <v>0</v>
      </c>
      <c r="E307" s="40">
        <f t="shared" si="30"/>
        <v>0</v>
      </c>
      <c r="F307" s="22"/>
      <c r="G307" s="23">
        <f t="shared" si="31"/>
        <v>9.0148656136734644E-9</v>
      </c>
      <c r="H307" s="23"/>
      <c r="I307" s="17"/>
      <c r="J307" s="18">
        <f t="shared" si="32"/>
        <v>5.8776416019003168E-8</v>
      </c>
      <c r="K307" s="18"/>
      <c r="L307" s="10">
        <f t="shared" si="33"/>
        <v>2.3018720461065549E-8</v>
      </c>
      <c r="M307" s="11"/>
      <c r="N307" s="12"/>
    </row>
    <row r="308" spans="1:14">
      <c r="A308" s="35">
        <v>41861</v>
      </c>
      <c r="B308" s="32">
        <f t="shared" si="28"/>
        <v>2.8942641228939629E-2</v>
      </c>
      <c r="C308" s="32">
        <f t="shared" si="29"/>
        <v>0</v>
      </c>
      <c r="D308" s="42">
        <f t="shared" si="34"/>
        <v>0</v>
      </c>
      <c r="E308" s="40">
        <f t="shared" si="30"/>
        <v>0</v>
      </c>
      <c r="F308" s="22"/>
      <c r="G308" s="23">
        <f t="shared" si="31"/>
        <v>9.0148656136734644E-9</v>
      </c>
      <c r="H308" s="23"/>
      <c r="I308" s="17"/>
      <c r="J308" s="18">
        <f t="shared" si="32"/>
        <v>5.8776416019003168E-8</v>
      </c>
      <c r="K308" s="18"/>
      <c r="L308" s="10">
        <f t="shared" si="33"/>
        <v>2.3018720461065549E-8</v>
      </c>
      <c r="M308" s="11"/>
      <c r="N308" s="12"/>
    </row>
    <row r="309" spans="1:14">
      <c r="A309" s="35">
        <v>41862</v>
      </c>
      <c r="B309" s="32">
        <f t="shared" si="28"/>
        <v>-1.881255173451727E-2</v>
      </c>
      <c r="C309" s="32">
        <f t="shared" si="29"/>
        <v>3.3482142857142855E-3</v>
      </c>
      <c r="D309" s="42">
        <f t="shared" si="34"/>
        <v>-1.881255173451727E-2</v>
      </c>
      <c r="E309" s="40">
        <f t="shared" si="30"/>
        <v>3.3482142857142855E-3</v>
      </c>
      <c r="F309" s="22"/>
      <c r="G309" s="23">
        <f t="shared" si="31"/>
        <v>3.5749349501464474E-4</v>
      </c>
      <c r="H309" s="23"/>
      <c r="I309" s="17"/>
      <c r="J309" s="18">
        <f t="shared" si="32"/>
        <v>9.6458433626072519E-6</v>
      </c>
      <c r="K309" s="18"/>
      <c r="L309" s="10">
        <f t="shared" si="33"/>
        <v>-5.8722451039293992E-5</v>
      </c>
      <c r="M309" s="11"/>
      <c r="N309" s="12"/>
    </row>
    <row r="310" spans="1:14">
      <c r="A310" s="35">
        <v>41863</v>
      </c>
      <c r="B310" s="32">
        <f t="shared" si="28"/>
        <v>-1.6105529565150701E-2</v>
      </c>
      <c r="C310" s="32">
        <f t="shared" si="29"/>
        <v>1.4089729328883945E-2</v>
      </c>
      <c r="D310" s="42">
        <f t="shared" si="34"/>
        <v>-1.6105529565150701E-2</v>
      </c>
      <c r="E310" s="40">
        <f t="shared" si="30"/>
        <v>1.4089729328883945E-2</v>
      </c>
      <c r="F310" s="22"/>
      <c r="G310" s="23">
        <f t="shared" si="31"/>
        <v>2.6245542947267079E-4</v>
      </c>
      <c r="H310" s="23"/>
      <c r="I310" s="17"/>
      <c r="J310" s="18">
        <f t="shared" si="32"/>
        <v>1.9174746388589639E-4</v>
      </c>
      <c r="K310" s="18"/>
      <c r="L310" s="10">
        <f t="shared" si="33"/>
        <v>-2.2433270600710092E-4</v>
      </c>
      <c r="M310" s="11"/>
      <c r="N310" s="12"/>
    </row>
    <row r="311" spans="1:14">
      <c r="A311" s="35">
        <v>41864</v>
      </c>
      <c r="B311" s="32">
        <f t="shared" si="28"/>
        <v>-2.5068204848390428E-2</v>
      </c>
      <c r="C311" s="32">
        <f t="shared" si="29"/>
        <v>-2.1937842778793418E-3</v>
      </c>
      <c r="D311" s="42">
        <f t="shared" si="34"/>
        <v>-2.5068204848390428E-2</v>
      </c>
      <c r="E311" s="40">
        <f t="shared" si="30"/>
        <v>-2.1937842778793418E-3</v>
      </c>
      <c r="F311" s="22"/>
      <c r="G311" s="23">
        <f t="shared" si="31"/>
        <v>6.3318419313680523E-4</v>
      </c>
      <c r="H311" s="23"/>
      <c r="I311" s="17"/>
      <c r="J311" s="18">
        <f t="shared" si="32"/>
        <v>5.9351813203245309E-6</v>
      </c>
      <c r="K311" s="18"/>
      <c r="L311" s="10">
        <f t="shared" si="33"/>
        <v>6.1303042301588318E-5</v>
      </c>
      <c r="M311" s="11"/>
      <c r="N311" s="12"/>
    </row>
    <row r="312" spans="1:14">
      <c r="A312" s="35">
        <v>41865</v>
      </c>
      <c r="B312" s="32">
        <f t="shared" si="28"/>
        <v>-3.2940499224459158E-2</v>
      </c>
      <c r="C312" s="32">
        <f t="shared" si="29"/>
        <v>6.5958226456577498E-3</v>
      </c>
      <c r="D312" s="42">
        <f t="shared" si="34"/>
        <v>-3.2940499224459158E-2</v>
      </c>
      <c r="E312" s="40">
        <f t="shared" si="30"/>
        <v>6.5958226456577498E-3</v>
      </c>
      <c r="F312" s="22"/>
      <c r="G312" s="23">
        <f t="shared" si="31"/>
        <v>1.0913406838694397E-3</v>
      </c>
      <c r="H312" s="23"/>
      <c r="I312" s="17"/>
      <c r="J312" s="18">
        <f t="shared" si="32"/>
        <v>4.036549037125565E-5</v>
      </c>
      <c r="K312" s="18"/>
      <c r="L312" s="10">
        <f t="shared" si="33"/>
        <v>-2.0988687873826561E-4</v>
      </c>
      <c r="M312" s="11"/>
      <c r="N312" s="12"/>
    </row>
    <row r="313" spans="1:14">
      <c r="A313" s="35">
        <v>41866</v>
      </c>
      <c r="B313" s="32">
        <f t="shared" si="28"/>
        <v>-3.8626254609190294E-2</v>
      </c>
      <c r="C313" s="32">
        <f t="shared" si="29"/>
        <v>2.1842009464870769E-3</v>
      </c>
      <c r="D313" s="42">
        <f t="shared" si="34"/>
        <v>-3.8626254609190294E-2</v>
      </c>
      <c r="E313" s="40">
        <f t="shared" si="30"/>
        <v>2.1842009464870769E-3</v>
      </c>
      <c r="F313" s="22"/>
      <c r="G313" s="23">
        <f t="shared" si="31"/>
        <v>1.4993314266559714E-3</v>
      </c>
      <c r="H313" s="23"/>
      <c r="I313" s="17"/>
      <c r="J313" s="18">
        <f t="shared" si="32"/>
        <v>3.7704414807888952E-6</v>
      </c>
      <c r="K313" s="18"/>
      <c r="L313" s="10">
        <f t="shared" si="33"/>
        <v>-7.5187375300073269E-5</v>
      </c>
      <c r="M313" s="11"/>
      <c r="N313" s="12"/>
    </row>
    <row r="314" spans="1:14">
      <c r="A314" s="35">
        <v>41867</v>
      </c>
      <c r="B314" s="32">
        <f t="shared" si="28"/>
        <v>-2.8327686142309065E-2</v>
      </c>
      <c r="C314" s="32">
        <f t="shared" si="29"/>
        <v>0</v>
      </c>
      <c r="D314" s="42">
        <f t="shared" si="34"/>
        <v>0</v>
      </c>
      <c r="E314" s="40">
        <f t="shared" si="30"/>
        <v>0</v>
      </c>
      <c r="F314" s="22"/>
      <c r="G314" s="23">
        <f t="shared" si="31"/>
        <v>9.0148656136734644E-9</v>
      </c>
      <c r="H314" s="23"/>
      <c r="I314" s="17"/>
      <c r="J314" s="18">
        <f t="shared" si="32"/>
        <v>5.8776416019003168E-8</v>
      </c>
      <c r="K314" s="18"/>
      <c r="L314" s="10">
        <f t="shared" si="33"/>
        <v>2.3018720461065549E-8</v>
      </c>
      <c r="M314" s="11"/>
      <c r="N314" s="12"/>
    </row>
    <row r="315" spans="1:14">
      <c r="A315" s="35">
        <v>41868</v>
      </c>
      <c r="B315" s="32">
        <f t="shared" si="28"/>
        <v>2.9967784189471356E-2</v>
      </c>
      <c r="C315" s="32">
        <f t="shared" si="29"/>
        <v>0</v>
      </c>
      <c r="D315" s="42">
        <f t="shared" si="34"/>
        <v>0</v>
      </c>
      <c r="E315" s="40">
        <f t="shared" si="30"/>
        <v>0</v>
      </c>
      <c r="F315" s="22"/>
      <c r="G315" s="23">
        <f t="shared" si="31"/>
        <v>9.0148656136734644E-9</v>
      </c>
      <c r="H315" s="23"/>
      <c r="I315" s="17"/>
      <c r="J315" s="18">
        <f t="shared" si="32"/>
        <v>5.8776416019003168E-8</v>
      </c>
      <c r="K315" s="18"/>
      <c r="L315" s="10">
        <f t="shared" si="33"/>
        <v>2.3018720461065549E-8</v>
      </c>
      <c r="M315" s="11"/>
      <c r="N315" s="12"/>
    </row>
    <row r="316" spans="1:14">
      <c r="A316" s="35">
        <v>41869</v>
      </c>
      <c r="B316" s="32">
        <f t="shared" si="28"/>
        <v>-1.1566157389107564E-2</v>
      </c>
      <c r="C316" s="32">
        <f t="shared" si="29"/>
        <v>4.1772611696331277E-3</v>
      </c>
      <c r="D316" s="42">
        <f t="shared" si="34"/>
        <v>-1.1566157389107564E-2</v>
      </c>
      <c r="E316" s="40">
        <f t="shared" si="30"/>
        <v>4.1772611696331277E-3</v>
      </c>
      <c r="F316" s="22"/>
      <c r="G316" s="23">
        <f t="shared" si="31"/>
        <v>1.3598134732092094E-4</v>
      </c>
      <c r="H316" s="23"/>
      <c r="I316" s="17"/>
      <c r="J316" s="18">
        <f t="shared" si="32"/>
        <v>1.5482829608033219E-5</v>
      </c>
      <c r="K316" s="18"/>
      <c r="L316" s="10">
        <f t="shared" si="33"/>
        <v>-4.5884376757678681E-5</v>
      </c>
      <c r="M316" s="11"/>
      <c r="N316" s="12"/>
    </row>
    <row r="317" spans="1:14">
      <c r="A317" s="35">
        <v>41870</v>
      </c>
      <c r="B317" s="32">
        <f t="shared" si="28"/>
        <v>-7.0139444309211721E-2</v>
      </c>
      <c r="C317" s="32">
        <f t="shared" si="29"/>
        <v>9.7666847531199131E-3</v>
      </c>
      <c r="D317" s="42">
        <f t="shared" si="34"/>
        <v>-7.0139444309211721E-2</v>
      </c>
      <c r="E317" s="40">
        <f t="shared" si="30"/>
        <v>9.7666847531199131E-3</v>
      </c>
      <c r="F317" s="22"/>
      <c r="G317" s="23">
        <f t="shared" si="31"/>
        <v>4.9328696728695174E-3</v>
      </c>
      <c r="H317" s="23"/>
      <c r="I317" s="17"/>
      <c r="J317" s="18">
        <f t="shared" si="32"/>
        <v>9.0711267093262484E-5</v>
      </c>
      <c r="K317" s="18"/>
      <c r="L317" s="10">
        <f t="shared" si="33"/>
        <v>-6.6892963638332035E-4</v>
      </c>
      <c r="M317" s="11"/>
      <c r="N317" s="12"/>
    </row>
    <row r="318" spans="1:14">
      <c r="A318" s="35">
        <v>41871</v>
      </c>
      <c r="B318" s="32">
        <f t="shared" si="28"/>
        <v>-8.750934928945308E-3</v>
      </c>
      <c r="C318" s="32">
        <f t="shared" si="29"/>
        <v>4.1196489342647325E-3</v>
      </c>
      <c r="D318" s="42">
        <f t="shared" si="34"/>
        <v>-8.750934928945308E-3</v>
      </c>
      <c r="E318" s="40">
        <f t="shared" si="30"/>
        <v>4.1196489342647325E-3</v>
      </c>
      <c r="F318" s="22"/>
      <c r="G318" s="23">
        <f t="shared" si="31"/>
        <v>7.8249620840474627E-5</v>
      </c>
      <c r="H318" s="23"/>
      <c r="I318" s="17"/>
      <c r="J318" s="18">
        <f t="shared" si="32"/>
        <v>1.5032760915706836E-5</v>
      </c>
      <c r="K318" s="18"/>
      <c r="L318" s="10">
        <f t="shared" si="33"/>
        <v>-3.4297344530438013E-5</v>
      </c>
      <c r="M318" s="11"/>
      <c r="N318" s="12"/>
    </row>
    <row r="319" spans="1:14">
      <c r="A319" s="35">
        <v>41872</v>
      </c>
      <c r="B319" s="32">
        <f t="shared" si="28"/>
        <v>5.6213687466988523E-2</v>
      </c>
      <c r="C319" s="32">
        <f t="shared" si="29"/>
        <v>-1.7838030681412772E-4</v>
      </c>
      <c r="D319" s="42">
        <f t="shared" si="34"/>
        <v>5.6213687466988523E-2</v>
      </c>
      <c r="E319" s="40">
        <f t="shared" si="30"/>
        <v>-1.7838030681412772E-4</v>
      </c>
      <c r="F319" s="22"/>
      <c r="G319" s="23">
        <f t="shared" si="31"/>
        <v>3.1493130713173109E-3</v>
      </c>
      <c r="H319" s="23"/>
      <c r="I319" s="17"/>
      <c r="J319" s="18">
        <f t="shared" si="32"/>
        <v>1.7708845035377347E-7</v>
      </c>
      <c r="K319" s="18"/>
      <c r="L319" s="10">
        <f t="shared" si="33"/>
        <v>-2.3615820364291083E-5</v>
      </c>
      <c r="M319" s="11"/>
      <c r="N319" s="12"/>
    </row>
    <row r="320" spans="1:14">
      <c r="A320" s="35">
        <v>41873</v>
      </c>
      <c r="B320" s="32">
        <f t="shared" si="28"/>
        <v>1.7056008001143142E-2</v>
      </c>
      <c r="C320" s="32">
        <f t="shared" si="29"/>
        <v>7.136485280999108E-4</v>
      </c>
      <c r="D320" s="42">
        <f t="shared" si="34"/>
        <v>1.7056008001143142E-2</v>
      </c>
      <c r="E320" s="40">
        <f t="shared" si="30"/>
        <v>7.136485280999108E-4</v>
      </c>
      <c r="F320" s="22"/>
      <c r="G320" s="23">
        <f t="shared" si="31"/>
        <v>2.876776022881026E-4</v>
      </c>
      <c r="H320" s="23"/>
      <c r="I320" s="17"/>
      <c r="J320" s="18">
        <f t="shared" si="32"/>
        <v>2.2203891052984429E-7</v>
      </c>
      <c r="K320" s="18"/>
      <c r="L320" s="10">
        <f t="shared" si="33"/>
        <v>7.9922225567039949E-6</v>
      </c>
      <c r="M320" s="11"/>
      <c r="N320" s="12"/>
    </row>
    <row r="321" spans="1:14">
      <c r="A321" s="35">
        <v>41874</v>
      </c>
      <c r="B321" s="32">
        <f t="shared" si="28"/>
        <v>-7.8845242067185437E-3</v>
      </c>
      <c r="C321" s="32">
        <f t="shared" si="29"/>
        <v>0</v>
      </c>
      <c r="D321" s="42">
        <f t="shared" si="34"/>
        <v>0</v>
      </c>
      <c r="E321" s="40">
        <f t="shared" si="30"/>
        <v>0</v>
      </c>
      <c r="F321" s="22"/>
      <c r="G321" s="23">
        <f t="shared" si="31"/>
        <v>9.0148656136734644E-9</v>
      </c>
      <c r="H321" s="23"/>
      <c r="I321" s="17"/>
      <c r="J321" s="18">
        <f t="shared" si="32"/>
        <v>5.8776416019003168E-8</v>
      </c>
      <c r="K321" s="18"/>
      <c r="L321" s="10">
        <f t="shared" si="33"/>
        <v>2.3018720461065549E-8</v>
      </c>
      <c r="M321" s="11"/>
      <c r="N321" s="12"/>
    </row>
    <row r="322" spans="1:14">
      <c r="A322" s="35">
        <v>41875</v>
      </c>
      <c r="B322" s="32">
        <f t="shared" si="28"/>
        <v>-2.131048886686248E-2</v>
      </c>
      <c r="C322" s="32">
        <f t="shared" si="29"/>
        <v>0</v>
      </c>
      <c r="D322" s="42">
        <f t="shared" si="34"/>
        <v>0</v>
      </c>
      <c r="E322" s="40">
        <f t="shared" si="30"/>
        <v>0</v>
      </c>
      <c r="F322" s="22"/>
      <c r="G322" s="23">
        <f t="shared" si="31"/>
        <v>9.0148656136734644E-9</v>
      </c>
      <c r="H322" s="23"/>
      <c r="I322" s="17"/>
      <c r="J322" s="18">
        <f t="shared" si="32"/>
        <v>5.8776416019003168E-8</v>
      </c>
      <c r="K322" s="18"/>
      <c r="L322" s="10">
        <f t="shared" si="33"/>
        <v>2.3018720461065549E-8</v>
      </c>
      <c r="M322" s="11"/>
      <c r="N322" s="12"/>
    </row>
    <row r="323" spans="1:14">
      <c r="A323" s="35">
        <v>41876</v>
      </c>
      <c r="B323" s="32">
        <f t="shared" ref="B323:B386" si="35">IF(ISNA(VLOOKUP(A323,aud_bitcoin_with_returns, 7, FALSE)),0,VLOOKUP(A323,aud_bitcoin_with_returns, 7, FALSE))</f>
        <v>-2.6946865844395575E-3</v>
      </c>
      <c r="C323" s="32">
        <f t="shared" ref="C323:C386" si="36">IF(ISNA(VLOOKUP(A323,asx_spi200_with_returns, 3, FALSE)),0,VLOOKUP(A323,asx_spi200_with_returns, 3, FALSE))</f>
        <v>-1.6045640934212871E-3</v>
      </c>
      <c r="D323" s="42">
        <f t="shared" si="34"/>
        <v>-2.6946865844395575E-3</v>
      </c>
      <c r="E323" s="40">
        <f t="shared" ref="E323:E386" si="37">IF(OR(B323=0, C323=0),0,C323)</f>
        <v>-1.6045640934212871E-3</v>
      </c>
      <c r="F323" s="22"/>
      <c r="G323" s="23">
        <f t="shared" ref="G323:G386" si="38">(D323-$F$3)^2</f>
        <v>7.7820535611666385E-6</v>
      </c>
      <c r="H323" s="23"/>
      <c r="I323" s="17"/>
      <c r="J323" s="18">
        <f t="shared" ref="J323:J386" si="39">(E323-$I$3)^2</f>
        <v>3.411418501915052E-6</v>
      </c>
      <c r="K323" s="18"/>
      <c r="L323" s="10">
        <f t="shared" ref="L323:L386" si="40">(D323-$F$3)*(E323-$I$3)</f>
        <v>5.15245975253158E-6</v>
      </c>
      <c r="M323" s="11"/>
      <c r="N323" s="12"/>
    </row>
    <row r="324" spans="1:14">
      <c r="A324" s="35">
        <v>41877</v>
      </c>
      <c r="B324" s="32">
        <f t="shared" si="35"/>
        <v>7.9245625170006415E-3</v>
      </c>
      <c r="C324" s="32">
        <f t="shared" si="36"/>
        <v>-7.1428571428571429E-4</v>
      </c>
      <c r="D324" s="42">
        <f t="shared" ref="D324:D387" si="41">IF(OR(ISNA(B324), ISNA(C324), B324=0, C324=0),0,B324)</f>
        <v>7.9245625170006415E-3</v>
      </c>
      <c r="E324" s="40">
        <f t="shared" si="37"/>
        <v>-7.1428571428571429E-4</v>
      </c>
      <c r="F324" s="22"/>
      <c r="G324" s="23">
        <f t="shared" si="38"/>
        <v>6.1302884685196645E-5</v>
      </c>
      <c r="H324" s="23"/>
      <c r="I324" s="17"/>
      <c r="J324" s="18">
        <f t="shared" si="39"/>
        <v>9.1532118169922381E-7</v>
      </c>
      <c r="K324" s="18"/>
      <c r="L324" s="10">
        <f t="shared" si="40"/>
        <v>-7.4907829264787426E-6</v>
      </c>
      <c r="M324" s="11"/>
      <c r="N324" s="12"/>
    </row>
    <row r="325" spans="1:14">
      <c r="A325" s="35">
        <v>41878</v>
      </c>
      <c r="B325" s="32">
        <f t="shared" si="35"/>
        <v>1.9448742398618157E-2</v>
      </c>
      <c r="C325" s="32">
        <f t="shared" si="36"/>
        <v>5.8970693352394564E-3</v>
      </c>
      <c r="D325" s="42">
        <f t="shared" si="41"/>
        <v>1.9448742398618157E-2</v>
      </c>
      <c r="E325" s="40">
        <f t="shared" si="37"/>
        <v>5.8970693352394564E-3</v>
      </c>
      <c r="F325" s="22"/>
      <c r="G325" s="23">
        <f t="shared" si="38"/>
        <v>3.7456941002855207E-4</v>
      </c>
      <c r="H325" s="23"/>
      <c r="I325" s="17"/>
      <c r="J325" s="18">
        <f t="shared" si="39"/>
        <v>3.1974850122220655E-5</v>
      </c>
      <c r="K325" s="18"/>
      <c r="L325" s="10">
        <f t="shared" si="40"/>
        <v>1.0943857065053238E-4</v>
      </c>
      <c r="M325" s="11"/>
      <c r="N325" s="12"/>
    </row>
    <row r="326" spans="1:14">
      <c r="A326" s="35">
        <v>41879</v>
      </c>
      <c r="B326" s="32">
        <f t="shared" si="35"/>
        <v>-6.5827788856926356E-3</v>
      </c>
      <c r="C326" s="32">
        <f t="shared" si="36"/>
        <v>-3.5530289571860012E-3</v>
      </c>
      <c r="D326" s="42">
        <f t="shared" si="41"/>
        <v>-6.5827788856926356E-3</v>
      </c>
      <c r="E326" s="40">
        <f t="shared" si="37"/>
        <v>-3.5530289571860012E-3</v>
      </c>
      <c r="F326" s="22"/>
      <c r="G326" s="23">
        <f t="shared" si="38"/>
        <v>4.4592018278520342E-5</v>
      </c>
      <c r="H326" s="23"/>
      <c r="I326" s="17"/>
      <c r="J326" s="18">
        <f t="shared" si="39"/>
        <v>1.4405573057882909E-5</v>
      </c>
      <c r="K326" s="18"/>
      <c r="L326" s="10">
        <f t="shared" si="40"/>
        <v>2.5345089802754197E-5</v>
      </c>
      <c r="M326" s="11"/>
      <c r="N326" s="12"/>
    </row>
    <row r="327" spans="1:14">
      <c r="A327" s="35">
        <v>41880</v>
      </c>
      <c r="B327" s="32">
        <f t="shared" si="35"/>
        <v>-2.540415704387902E-3</v>
      </c>
      <c r="C327" s="32">
        <f t="shared" si="36"/>
        <v>1.0697093956141914E-3</v>
      </c>
      <c r="D327" s="42">
        <f t="shared" si="41"/>
        <v>-2.540415704387902E-3</v>
      </c>
      <c r="E327" s="40">
        <f t="shared" si="37"/>
        <v>1.0697093956141914E-3</v>
      </c>
      <c r="F327" s="22"/>
      <c r="G327" s="23">
        <f t="shared" si="38"/>
        <v>6.9451347185921359E-6</v>
      </c>
      <c r="H327" s="23"/>
      <c r="I327" s="17"/>
      <c r="J327" s="18">
        <f t="shared" si="39"/>
        <v>6.8437716975150102E-7</v>
      </c>
      <c r="K327" s="18"/>
      <c r="L327" s="10">
        <f t="shared" si="40"/>
        <v>-2.1801586277729822E-6</v>
      </c>
      <c r="M327" s="11"/>
      <c r="N327" s="12"/>
    </row>
    <row r="328" spans="1:14">
      <c r="A328" s="35">
        <v>41881</v>
      </c>
      <c r="B328" s="32">
        <f t="shared" si="35"/>
        <v>5.3074963933959392E-3</v>
      </c>
      <c r="C328" s="32">
        <f t="shared" si="36"/>
        <v>0</v>
      </c>
      <c r="D328" s="42">
        <f t="shared" si="41"/>
        <v>0</v>
      </c>
      <c r="E328" s="40">
        <f t="shared" si="37"/>
        <v>0</v>
      </c>
      <c r="F328" s="22"/>
      <c r="G328" s="23">
        <f t="shared" si="38"/>
        <v>9.0148656136734644E-9</v>
      </c>
      <c r="H328" s="23"/>
      <c r="I328" s="17"/>
      <c r="J328" s="18">
        <f t="shared" si="39"/>
        <v>5.8776416019003168E-8</v>
      </c>
      <c r="K328" s="18"/>
      <c r="L328" s="10">
        <f t="shared" si="40"/>
        <v>2.3018720461065549E-8</v>
      </c>
      <c r="M328" s="11"/>
      <c r="N328" s="12"/>
    </row>
    <row r="329" spans="1:14">
      <c r="A329" s="35">
        <v>41882</v>
      </c>
      <c r="B329" s="32">
        <f t="shared" si="35"/>
        <v>-2.0834440605899531E-2</v>
      </c>
      <c r="C329" s="32">
        <f t="shared" si="36"/>
        <v>0</v>
      </c>
      <c r="D329" s="42">
        <f t="shared" si="41"/>
        <v>0</v>
      </c>
      <c r="E329" s="40">
        <f t="shared" si="37"/>
        <v>0</v>
      </c>
      <c r="F329" s="22"/>
      <c r="G329" s="23">
        <f t="shared" si="38"/>
        <v>9.0148656136734644E-9</v>
      </c>
      <c r="H329" s="23"/>
      <c r="I329" s="17"/>
      <c r="J329" s="18">
        <f t="shared" si="39"/>
        <v>5.8776416019003168E-8</v>
      </c>
      <c r="K329" s="18"/>
      <c r="L329" s="10">
        <f t="shared" si="40"/>
        <v>2.3018720461065549E-8</v>
      </c>
      <c r="M329" s="11"/>
      <c r="N329" s="12"/>
    </row>
    <row r="330" spans="1:14">
      <c r="A330" s="35">
        <v>41883</v>
      </c>
      <c r="B330" s="32">
        <f t="shared" si="35"/>
        <v>-3.2984132153648552E-2</v>
      </c>
      <c r="C330" s="32">
        <f t="shared" si="36"/>
        <v>-1.0685663401602849E-3</v>
      </c>
      <c r="D330" s="42">
        <f t="shared" si="41"/>
        <v>-3.2984132153648552E-2</v>
      </c>
      <c r="E330" s="40">
        <f t="shared" si="37"/>
        <v>-1.0685663401602849E-3</v>
      </c>
      <c r="F330" s="22"/>
      <c r="G330" s="23">
        <f t="shared" si="38"/>
        <v>1.0942254542427733E-3</v>
      </c>
      <c r="H330" s="23"/>
      <c r="I330" s="17"/>
      <c r="J330" s="18">
        <f t="shared" si="39"/>
        <v>1.7187336354243956E-6</v>
      </c>
      <c r="K330" s="18"/>
      <c r="L330" s="10">
        <f t="shared" si="40"/>
        <v>4.3366831714394267E-5</v>
      </c>
      <c r="M330" s="11"/>
      <c r="N330" s="12"/>
    </row>
    <row r="331" spans="1:14">
      <c r="A331" s="35">
        <v>41884</v>
      </c>
      <c r="B331" s="32">
        <f t="shared" si="35"/>
        <v>5.2950641769261069E-3</v>
      </c>
      <c r="C331" s="32">
        <f t="shared" si="36"/>
        <v>6.596541272954181E-3</v>
      </c>
      <c r="D331" s="42">
        <f t="shared" si="41"/>
        <v>5.2950641769261069E-3</v>
      </c>
      <c r="E331" s="40">
        <f t="shared" si="37"/>
        <v>6.596541272954181E-3</v>
      </c>
      <c r="F331" s="22"/>
      <c r="G331" s="23">
        <f t="shared" si="38"/>
        <v>2.7041222333964947E-5</v>
      </c>
      <c r="H331" s="23"/>
      <c r="I331" s="17"/>
      <c r="J331" s="18">
        <f t="shared" si="39"/>
        <v>4.0374622318254827E-5</v>
      </c>
      <c r="K331" s="18"/>
      <c r="L331" s="10">
        <f t="shared" si="40"/>
        <v>3.3042081332110297E-5</v>
      </c>
      <c r="M331" s="11"/>
      <c r="N331" s="12"/>
    </row>
    <row r="332" spans="1:14">
      <c r="A332" s="35">
        <v>41885</v>
      </c>
      <c r="B332" s="32">
        <f t="shared" si="35"/>
        <v>-1.7867445885834297E-2</v>
      </c>
      <c r="C332" s="32">
        <f t="shared" si="36"/>
        <v>5.3134962805526033E-4</v>
      </c>
      <c r="D332" s="42">
        <f t="shared" si="41"/>
        <v>-1.7867445885834297E-2</v>
      </c>
      <c r="E332" s="40">
        <f t="shared" si="37"/>
        <v>5.3134962805526033E-4</v>
      </c>
      <c r="F332" s="22"/>
      <c r="G332" s="23">
        <f t="shared" si="38"/>
        <v>3.2264754547280908E-4</v>
      </c>
      <c r="H332" s="23"/>
      <c r="I332" s="17"/>
      <c r="J332" s="18">
        <f t="shared" si="39"/>
        <v>8.3469652144755377E-8</v>
      </c>
      <c r="K332" s="18"/>
      <c r="L332" s="10">
        <f t="shared" si="40"/>
        <v>-5.1895354691893685E-6</v>
      </c>
      <c r="M332" s="11"/>
      <c r="N332" s="12"/>
    </row>
    <row r="333" spans="1:14">
      <c r="A333" s="35">
        <v>41886</v>
      </c>
      <c r="B333" s="32">
        <f t="shared" si="35"/>
        <v>-1.7984043661998537E-2</v>
      </c>
      <c r="C333" s="32">
        <f t="shared" si="36"/>
        <v>-2.8323597096831295E-3</v>
      </c>
      <c r="D333" s="42">
        <f t="shared" si="41"/>
        <v>-1.7984043661998537E-2</v>
      </c>
      <c r="E333" s="40">
        <f t="shared" si="37"/>
        <v>-2.8323597096831295E-3</v>
      </c>
      <c r="F333" s="22"/>
      <c r="G333" s="23">
        <f t="shared" si="38"/>
        <v>3.2684989056185076E-4</v>
      </c>
      <c r="H333" s="23"/>
      <c r="I333" s="17"/>
      <c r="J333" s="18">
        <f t="shared" si="39"/>
        <v>9.4543839001039006E-6</v>
      </c>
      <c r="K333" s="18"/>
      <c r="L333" s="10">
        <f t="shared" si="40"/>
        <v>5.5589246649677522E-5</v>
      </c>
      <c r="M333" s="11"/>
      <c r="N333" s="12"/>
    </row>
    <row r="334" spans="1:14">
      <c r="A334" s="35">
        <v>41887</v>
      </c>
      <c r="B334" s="32">
        <f t="shared" si="35"/>
        <v>1.5399459668081636E-2</v>
      </c>
      <c r="C334" s="32">
        <f t="shared" si="36"/>
        <v>-6.92348659684005E-3</v>
      </c>
      <c r="D334" s="42">
        <f t="shared" si="41"/>
        <v>1.5399459668081636E-2</v>
      </c>
      <c r="E334" s="40">
        <f t="shared" si="37"/>
        <v>-6.92348659684005E-3</v>
      </c>
      <c r="F334" s="22"/>
      <c r="G334" s="23">
        <f t="shared" si="38"/>
        <v>2.3422811883871034E-4</v>
      </c>
      <c r="H334" s="23"/>
      <c r="I334" s="17"/>
      <c r="J334" s="18">
        <f t="shared" si="39"/>
        <v>5.1350482190164067E-5</v>
      </c>
      <c r="K334" s="18"/>
      <c r="L334" s="10">
        <f t="shared" si="40"/>
        <v>-1.0967099363488428E-4</v>
      </c>
      <c r="M334" s="11"/>
      <c r="N334" s="12"/>
    </row>
    <row r="335" spans="1:14">
      <c r="A335" s="35">
        <v>41888</v>
      </c>
      <c r="B335" s="32">
        <f t="shared" si="35"/>
        <v>1.121289292637561E-3</v>
      </c>
      <c r="C335" s="32">
        <f t="shared" si="36"/>
        <v>0</v>
      </c>
      <c r="D335" s="42">
        <f t="shared" si="41"/>
        <v>0</v>
      </c>
      <c r="E335" s="40">
        <f t="shared" si="37"/>
        <v>0</v>
      </c>
      <c r="F335" s="22"/>
      <c r="G335" s="23">
        <f t="shared" si="38"/>
        <v>9.0148656136734644E-9</v>
      </c>
      <c r="H335" s="23"/>
      <c r="I335" s="17"/>
      <c r="J335" s="18">
        <f t="shared" si="39"/>
        <v>5.8776416019003168E-8</v>
      </c>
      <c r="K335" s="18"/>
      <c r="L335" s="10">
        <f t="shared" si="40"/>
        <v>2.3018720461065549E-8</v>
      </c>
      <c r="M335" s="11"/>
      <c r="N335" s="12"/>
    </row>
    <row r="336" spans="1:14">
      <c r="A336" s="35">
        <v>41889</v>
      </c>
      <c r="B336" s="32">
        <f t="shared" si="35"/>
        <v>-6.5113806784743815E-3</v>
      </c>
      <c r="C336" s="32">
        <f t="shared" si="36"/>
        <v>0</v>
      </c>
      <c r="D336" s="42">
        <f t="shared" si="41"/>
        <v>0</v>
      </c>
      <c r="E336" s="40">
        <f t="shared" si="37"/>
        <v>0</v>
      </c>
      <c r="F336" s="22"/>
      <c r="G336" s="23">
        <f t="shared" si="38"/>
        <v>9.0148656136734644E-9</v>
      </c>
      <c r="H336" s="23"/>
      <c r="I336" s="17"/>
      <c r="J336" s="18">
        <f t="shared" si="39"/>
        <v>5.8776416019003168E-8</v>
      </c>
      <c r="K336" s="18"/>
      <c r="L336" s="10">
        <f t="shared" si="40"/>
        <v>2.3018720461065549E-8</v>
      </c>
      <c r="M336" s="11"/>
      <c r="N336" s="12"/>
    </row>
    <row r="337" spans="1:14">
      <c r="A337" s="35">
        <v>41890</v>
      </c>
      <c r="B337" s="32">
        <f t="shared" si="35"/>
        <v>1.4006191003936116E-2</v>
      </c>
      <c r="C337" s="32">
        <f t="shared" si="36"/>
        <v>-2.3239184840900965E-3</v>
      </c>
      <c r="D337" s="42">
        <f t="shared" si="41"/>
        <v>1.4006191003936116E-2</v>
      </c>
      <c r="E337" s="40">
        <f t="shared" si="37"/>
        <v>-2.3239184840900965E-3</v>
      </c>
      <c r="F337" s="22"/>
      <c r="G337" s="23">
        <f t="shared" si="38"/>
        <v>1.9352271958224997E-4</v>
      </c>
      <c r="H337" s="23"/>
      <c r="I337" s="17"/>
      <c r="J337" s="18">
        <f t="shared" si="39"/>
        <v>6.5861880611453859E-6</v>
      </c>
      <c r="K337" s="18"/>
      <c r="L337" s="10">
        <f t="shared" si="40"/>
        <v>-3.5701218820552907E-5</v>
      </c>
      <c r="M337" s="11"/>
      <c r="N337" s="12"/>
    </row>
    <row r="338" spans="1:14">
      <c r="A338" s="35">
        <v>41891</v>
      </c>
      <c r="B338" s="32">
        <f t="shared" si="35"/>
        <v>0</v>
      </c>
      <c r="C338" s="32">
        <f t="shared" si="36"/>
        <v>3.9419458878337211E-3</v>
      </c>
      <c r="D338" s="42">
        <f t="shared" si="41"/>
        <v>0</v>
      </c>
      <c r="E338" s="40">
        <f t="shared" si="37"/>
        <v>0</v>
      </c>
      <c r="F338" s="22"/>
      <c r="G338" s="23">
        <f t="shared" si="38"/>
        <v>9.0148656136734644E-9</v>
      </c>
      <c r="H338" s="23"/>
      <c r="I338" s="17"/>
      <c r="J338" s="18">
        <f t="shared" si="39"/>
        <v>5.8776416019003168E-8</v>
      </c>
      <c r="K338" s="18"/>
      <c r="L338" s="10">
        <f t="shared" si="40"/>
        <v>2.3018720461065549E-8</v>
      </c>
      <c r="M338" s="11"/>
      <c r="N338" s="12"/>
    </row>
    <row r="339" spans="1:14">
      <c r="A339" s="35">
        <v>41892</v>
      </c>
      <c r="B339" s="32">
        <f t="shared" si="35"/>
        <v>-1.9710931463998198E-2</v>
      </c>
      <c r="C339" s="32">
        <f t="shared" si="36"/>
        <v>-4.6403712296983757E-3</v>
      </c>
      <c r="D339" s="42">
        <f t="shared" si="41"/>
        <v>-1.9710931463998198E-2</v>
      </c>
      <c r="E339" s="40">
        <f t="shared" si="37"/>
        <v>-4.6403712296983757E-3</v>
      </c>
      <c r="F339" s="22"/>
      <c r="G339" s="23">
        <f t="shared" si="38"/>
        <v>3.9227280771374304E-4</v>
      </c>
      <c r="H339" s="23"/>
      <c r="I339" s="17"/>
      <c r="J339" s="18">
        <f t="shared" si="39"/>
        <v>2.3841830649731159E-5</v>
      </c>
      <c r="K339" s="18"/>
      <c r="L339" s="10">
        <f t="shared" si="40"/>
        <v>9.6708333922189023E-5</v>
      </c>
      <c r="M339" s="11"/>
      <c r="N339" s="12"/>
    </row>
    <row r="340" spans="1:14">
      <c r="A340" s="35">
        <v>41893</v>
      </c>
      <c r="B340" s="32">
        <f t="shared" si="35"/>
        <v>1.6531785240576182E-3</v>
      </c>
      <c r="C340" s="32">
        <f t="shared" si="36"/>
        <v>-5.3792361484669175E-3</v>
      </c>
      <c r="D340" s="42">
        <f t="shared" si="41"/>
        <v>1.6531785240576182E-3</v>
      </c>
      <c r="E340" s="40">
        <f t="shared" si="37"/>
        <v>-5.3792361484669175E-3</v>
      </c>
      <c r="F340" s="22"/>
      <c r="G340" s="23">
        <f t="shared" si="38"/>
        <v>2.4280865853514611E-6</v>
      </c>
      <c r="H340" s="23"/>
      <c r="I340" s="17"/>
      <c r="J340" s="18">
        <f t="shared" si="39"/>
        <v>3.1603225615231008E-5</v>
      </c>
      <c r="K340" s="18"/>
      <c r="L340" s="10">
        <f t="shared" si="40"/>
        <v>-8.7598726115268414E-6</v>
      </c>
      <c r="M340" s="11"/>
      <c r="N340" s="12"/>
    </row>
    <row r="341" spans="1:14">
      <c r="A341" s="35">
        <v>41894</v>
      </c>
      <c r="B341" s="32">
        <f t="shared" si="35"/>
        <v>5.0473065039246074E-3</v>
      </c>
      <c r="C341" s="32">
        <f t="shared" si="36"/>
        <v>-1.6224986479177934E-3</v>
      </c>
      <c r="D341" s="42">
        <f t="shared" si="41"/>
        <v>5.0473065039246074E-3</v>
      </c>
      <c r="E341" s="40">
        <f t="shared" si="37"/>
        <v>-1.6224986479177934E-3</v>
      </c>
      <c r="F341" s="22"/>
      <c r="G341" s="23">
        <f t="shared" si="38"/>
        <v>2.4525868160973469E-5</v>
      </c>
      <c r="H341" s="23"/>
      <c r="I341" s="17"/>
      <c r="J341" s="18">
        <f t="shared" si="39"/>
        <v>3.4779904867346143E-6</v>
      </c>
      <c r="K341" s="18"/>
      <c r="L341" s="10">
        <f t="shared" si="40"/>
        <v>-9.2358397638099533E-6</v>
      </c>
      <c r="M341" s="11"/>
      <c r="N341" s="12"/>
    </row>
    <row r="342" spans="1:14">
      <c r="A342" s="35">
        <v>41895</v>
      </c>
      <c r="B342" s="32">
        <f t="shared" si="35"/>
        <v>2.6160015275921197E-2</v>
      </c>
      <c r="C342" s="32">
        <f t="shared" si="36"/>
        <v>0</v>
      </c>
      <c r="D342" s="42">
        <f t="shared" si="41"/>
        <v>0</v>
      </c>
      <c r="E342" s="40">
        <f t="shared" si="37"/>
        <v>0</v>
      </c>
      <c r="F342" s="22"/>
      <c r="G342" s="23">
        <f t="shared" si="38"/>
        <v>9.0148656136734644E-9</v>
      </c>
      <c r="H342" s="23"/>
      <c r="I342" s="17"/>
      <c r="J342" s="18">
        <f t="shared" si="39"/>
        <v>5.8776416019003168E-8</v>
      </c>
      <c r="K342" s="18"/>
      <c r="L342" s="10">
        <f t="shared" si="40"/>
        <v>2.3018720461065549E-8</v>
      </c>
      <c r="M342" s="11"/>
      <c r="N342" s="12"/>
    </row>
    <row r="343" spans="1:14">
      <c r="A343" s="35">
        <v>41896</v>
      </c>
      <c r="B343" s="32">
        <f t="shared" si="35"/>
        <v>-1.1537030145143368E-3</v>
      </c>
      <c r="C343" s="32">
        <f t="shared" si="36"/>
        <v>0</v>
      </c>
      <c r="D343" s="42">
        <f t="shared" si="41"/>
        <v>0</v>
      </c>
      <c r="E343" s="40">
        <f t="shared" si="37"/>
        <v>0</v>
      </c>
      <c r="F343" s="22"/>
      <c r="G343" s="23">
        <f t="shared" si="38"/>
        <v>9.0148656136734644E-9</v>
      </c>
      <c r="H343" s="23"/>
      <c r="I343" s="17"/>
      <c r="J343" s="18">
        <f t="shared" si="39"/>
        <v>5.8776416019003168E-8</v>
      </c>
      <c r="K343" s="18"/>
      <c r="L343" s="10">
        <f t="shared" si="40"/>
        <v>2.3018720461065549E-8</v>
      </c>
      <c r="M343" s="11"/>
      <c r="N343" s="12"/>
    </row>
    <row r="344" spans="1:14">
      <c r="A344" s="35">
        <v>41897</v>
      </c>
      <c r="B344" s="32">
        <f t="shared" si="35"/>
        <v>6.5203621595439475E-3</v>
      </c>
      <c r="C344" s="32">
        <f t="shared" si="36"/>
        <v>-1.1737089201877934E-2</v>
      </c>
      <c r="D344" s="42">
        <f t="shared" si="41"/>
        <v>6.5203621595439475E-3</v>
      </c>
      <c r="E344" s="40">
        <f t="shared" si="37"/>
        <v>-1.1737089201877934E-2</v>
      </c>
      <c r="F344" s="22"/>
      <c r="G344" s="23">
        <f t="shared" si="38"/>
        <v>4.1285964519862398E-5</v>
      </c>
      <c r="H344" s="23"/>
      <c r="I344" s="17"/>
      <c r="J344" s="18">
        <f t="shared" si="39"/>
        <v>1.4350908345292659E-4</v>
      </c>
      <c r="K344" s="18"/>
      <c r="L344" s="10">
        <f t="shared" si="40"/>
        <v>-7.6973443002866253E-5</v>
      </c>
      <c r="M344" s="11"/>
      <c r="N344" s="12"/>
    </row>
    <row r="345" spans="1:14">
      <c r="A345" s="35">
        <v>41898</v>
      </c>
      <c r="B345" s="32">
        <f t="shared" si="35"/>
        <v>-8.5881394832308926E-3</v>
      </c>
      <c r="C345" s="32">
        <f t="shared" si="36"/>
        <v>-5.6641695596564958E-3</v>
      </c>
      <c r="D345" s="42">
        <f t="shared" si="41"/>
        <v>-8.5881394832308926E-3</v>
      </c>
      <c r="E345" s="40">
        <f t="shared" si="37"/>
        <v>-5.6641695596564958E-3</v>
      </c>
      <c r="F345" s="22"/>
      <c r="G345" s="23">
        <f t="shared" si="38"/>
        <v>7.5395984730113334E-5</v>
      </c>
      <c r="H345" s="23"/>
      <c r="I345" s="17"/>
      <c r="J345" s="18">
        <f t="shared" si="39"/>
        <v>3.4888018520352239E-5</v>
      </c>
      <c r="K345" s="18"/>
      <c r="L345" s="10">
        <f t="shared" si="40"/>
        <v>5.1287586330654993E-5</v>
      </c>
      <c r="M345" s="11"/>
      <c r="N345" s="12"/>
    </row>
    <row r="346" spans="1:14">
      <c r="A346" s="35">
        <v>41899</v>
      </c>
      <c r="B346" s="32">
        <f t="shared" si="35"/>
        <v>-3.6535732954969639E-2</v>
      </c>
      <c r="C346" s="32">
        <f t="shared" si="36"/>
        <v>-7.3502388827636897E-3</v>
      </c>
      <c r="D346" s="42">
        <f t="shared" si="41"/>
        <v>-3.6535732954969639E-2</v>
      </c>
      <c r="E346" s="40">
        <f t="shared" si="37"/>
        <v>-7.3502388827636897E-3</v>
      </c>
      <c r="F346" s="22"/>
      <c r="G346" s="23">
        <f t="shared" si="38"/>
        <v>1.3418066880393192E-3</v>
      </c>
      <c r="H346" s="23"/>
      <c r="I346" s="17"/>
      <c r="J346" s="18">
        <f t="shared" si="39"/>
        <v>5.7648749517307378E-5</v>
      </c>
      <c r="K346" s="18"/>
      <c r="L346" s="10">
        <f t="shared" si="40"/>
        <v>2.7812493174727524E-4</v>
      </c>
      <c r="M346" s="11"/>
      <c r="N346" s="12"/>
    </row>
    <row r="347" spans="1:14">
      <c r="A347" s="35">
        <v>41900</v>
      </c>
      <c r="B347" s="32">
        <f t="shared" si="35"/>
        <v>-2.1082411300792626E-2</v>
      </c>
      <c r="C347" s="32">
        <f t="shared" si="36"/>
        <v>1.8511662347278786E-4</v>
      </c>
      <c r="D347" s="42">
        <f t="shared" si="41"/>
        <v>-2.1082411300792626E-2</v>
      </c>
      <c r="E347" s="40">
        <f t="shared" si="37"/>
        <v>1.8511662347278786E-4</v>
      </c>
      <c r="F347" s="22"/>
      <c r="G347" s="23">
        <f t="shared" si="38"/>
        <v>4.4848048961260834E-4</v>
      </c>
      <c r="H347" s="23"/>
      <c r="I347" s="17"/>
      <c r="J347" s="18">
        <f t="shared" si="39"/>
        <v>3.2857951019711702E-9</v>
      </c>
      <c r="K347" s="18"/>
      <c r="L347" s="10">
        <f t="shared" si="40"/>
        <v>1.2139254491519406E-6</v>
      </c>
      <c r="M347" s="11"/>
      <c r="N347" s="12"/>
    </row>
    <row r="348" spans="1:14">
      <c r="A348" s="35">
        <v>41901</v>
      </c>
      <c r="B348" s="32">
        <f t="shared" si="35"/>
        <v>-5.44349650626497E-2</v>
      </c>
      <c r="C348" s="32">
        <f t="shared" si="36"/>
        <v>4.256894317971497E-3</v>
      </c>
      <c r="D348" s="42">
        <f t="shared" si="41"/>
        <v>-5.44349650626497E-2</v>
      </c>
      <c r="E348" s="40">
        <f t="shared" si="37"/>
        <v>4.256894317971497E-3</v>
      </c>
      <c r="F348" s="22"/>
      <c r="G348" s="23">
        <f t="shared" si="38"/>
        <v>2.9735112709686523E-3</v>
      </c>
      <c r="H348" s="23"/>
      <c r="I348" s="17"/>
      <c r="J348" s="18">
        <f t="shared" si="39"/>
        <v>1.611585568439079E-5</v>
      </c>
      <c r="K348" s="18"/>
      <c r="L348" s="10">
        <f t="shared" si="40"/>
        <v>-2.1890792246705059E-4</v>
      </c>
      <c r="M348" s="11"/>
      <c r="N348" s="12"/>
    </row>
    <row r="349" spans="1:14">
      <c r="A349" s="35">
        <v>41902</v>
      </c>
      <c r="B349" s="32">
        <f t="shared" si="35"/>
        <v>-2.1959848437271053E-2</v>
      </c>
      <c r="C349" s="32">
        <f t="shared" si="36"/>
        <v>0</v>
      </c>
      <c r="D349" s="42">
        <f t="shared" si="41"/>
        <v>0</v>
      </c>
      <c r="E349" s="40">
        <f t="shared" si="37"/>
        <v>0</v>
      </c>
      <c r="F349" s="22"/>
      <c r="G349" s="23">
        <f t="shared" si="38"/>
        <v>9.0148656136734644E-9</v>
      </c>
      <c r="H349" s="23"/>
      <c r="I349" s="17"/>
      <c r="J349" s="18">
        <f t="shared" si="39"/>
        <v>5.8776416019003168E-8</v>
      </c>
      <c r="K349" s="18"/>
      <c r="L349" s="10">
        <f t="shared" si="40"/>
        <v>2.3018720461065549E-8</v>
      </c>
      <c r="M349" s="11"/>
      <c r="N349" s="12"/>
    </row>
    <row r="350" spans="1:14">
      <c r="A350" s="35">
        <v>41903</v>
      </c>
      <c r="B350" s="32">
        <f t="shared" si="35"/>
        <v>-3.0629280821917813E-2</v>
      </c>
      <c r="C350" s="32">
        <f t="shared" si="36"/>
        <v>0</v>
      </c>
      <c r="D350" s="42">
        <f t="shared" si="41"/>
        <v>0</v>
      </c>
      <c r="E350" s="40">
        <f t="shared" si="37"/>
        <v>0</v>
      </c>
      <c r="F350" s="22"/>
      <c r="G350" s="23">
        <f t="shared" si="38"/>
        <v>9.0148656136734644E-9</v>
      </c>
      <c r="H350" s="23"/>
      <c r="I350" s="17"/>
      <c r="J350" s="18">
        <f t="shared" si="39"/>
        <v>5.8776416019003168E-8</v>
      </c>
      <c r="K350" s="18"/>
      <c r="L350" s="10">
        <f t="shared" si="40"/>
        <v>2.3018720461065549E-8</v>
      </c>
      <c r="M350" s="11"/>
      <c r="N350" s="12"/>
    </row>
    <row r="351" spans="1:14">
      <c r="A351" s="35">
        <v>41904</v>
      </c>
      <c r="B351" s="32">
        <f t="shared" si="35"/>
        <v>1.9916536024200224E-2</v>
      </c>
      <c r="C351" s="32">
        <f t="shared" si="36"/>
        <v>-1.2163656468853668E-2</v>
      </c>
      <c r="D351" s="42">
        <f t="shared" si="41"/>
        <v>1.9916536024200224E-2</v>
      </c>
      <c r="E351" s="40">
        <f t="shared" si="37"/>
        <v>-1.2163656468853668E-2</v>
      </c>
      <c r="F351" s="22"/>
      <c r="G351" s="23">
        <f t="shared" si="38"/>
        <v>3.9289540547233825E-4</v>
      </c>
      <c r="H351" s="23"/>
      <c r="I351" s="17"/>
      <c r="J351" s="18">
        <f t="shared" si="39"/>
        <v>1.5391119185102404E-4</v>
      </c>
      <c r="K351" s="18"/>
      <c r="L351" s="10">
        <f t="shared" si="40"/>
        <v>-2.4590851983824984E-4</v>
      </c>
      <c r="M351" s="11"/>
      <c r="N351" s="12"/>
    </row>
    <row r="352" spans="1:14">
      <c r="A352" s="35">
        <v>41905</v>
      </c>
      <c r="B352" s="32">
        <f t="shared" si="35"/>
        <v>1.0478231690156036E-2</v>
      </c>
      <c r="C352" s="32">
        <f t="shared" si="36"/>
        <v>8.5820895522388061E-3</v>
      </c>
      <c r="D352" s="42">
        <f t="shared" si="41"/>
        <v>1.0478231690156036E-2</v>
      </c>
      <c r="E352" s="40">
        <f t="shared" si="37"/>
        <v>8.5820895522388061E-3</v>
      </c>
      <c r="F352" s="22"/>
      <c r="G352" s="23">
        <f t="shared" si="38"/>
        <v>1.0781260830523908E-4</v>
      </c>
      <c r="H352" s="23"/>
      <c r="I352" s="17"/>
      <c r="J352" s="18">
        <f t="shared" si="39"/>
        <v>6.9549780026153662E-5</v>
      </c>
      <c r="K352" s="18"/>
      <c r="L352" s="10">
        <f t="shared" si="40"/>
        <v>8.6592974262784421E-5</v>
      </c>
      <c r="M352" s="11"/>
      <c r="N352" s="12"/>
    </row>
    <row r="353" spans="1:14">
      <c r="A353" s="35">
        <v>41906</v>
      </c>
      <c r="B353" s="32">
        <f t="shared" si="35"/>
        <v>6.7680771290840866E-2</v>
      </c>
      <c r="C353" s="32">
        <f t="shared" si="36"/>
        <v>-4.9944506104328528E-3</v>
      </c>
      <c r="D353" s="42">
        <f t="shared" si="41"/>
        <v>6.7680771290840866E-2</v>
      </c>
      <c r="E353" s="40">
        <f t="shared" si="37"/>
        <v>-4.9944506104328528E-3</v>
      </c>
      <c r="F353" s="22"/>
      <c r="G353" s="23">
        <f t="shared" si="38"/>
        <v>4.5678436929039419E-3</v>
      </c>
      <c r="H353" s="23"/>
      <c r="I353" s="17"/>
      <c r="J353" s="18">
        <f t="shared" si="39"/>
        <v>2.7425007333274845E-5</v>
      </c>
      <c r="K353" s="18"/>
      <c r="L353" s="10">
        <f t="shared" si="40"/>
        <v>-3.5393946767087707E-4</v>
      </c>
      <c r="M353" s="11"/>
      <c r="N353" s="12"/>
    </row>
    <row r="354" spans="1:14">
      <c r="A354" s="35">
        <v>41907</v>
      </c>
      <c r="B354" s="32">
        <f t="shared" si="35"/>
        <v>-2.9036400850824682E-2</v>
      </c>
      <c r="C354" s="32">
        <f t="shared" si="36"/>
        <v>-1.4872652909462725E-3</v>
      </c>
      <c r="D354" s="42">
        <f t="shared" si="41"/>
        <v>-2.9036400850824682E-2</v>
      </c>
      <c r="E354" s="40">
        <f t="shared" si="37"/>
        <v>-1.4872652909462725E-3</v>
      </c>
      <c r="F354" s="22"/>
      <c r="G354" s="23">
        <f t="shared" si="38"/>
        <v>8.4863540698904515E-4</v>
      </c>
      <c r="H354" s="23"/>
      <c r="I354" s="17"/>
      <c r="J354" s="18">
        <f t="shared" si="39"/>
        <v>2.9918751311896555E-6</v>
      </c>
      <c r="K354" s="18"/>
      <c r="L354" s="10">
        <f t="shared" si="40"/>
        <v>5.0388601584262446E-5</v>
      </c>
      <c r="M354" s="11"/>
      <c r="N354" s="12"/>
    </row>
    <row r="355" spans="1:14">
      <c r="A355" s="35">
        <v>41908</v>
      </c>
      <c r="B355" s="32">
        <f t="shared" si="35"/>
        <v>-1.8827370988075336E-2</v>
      </c>
      <c r="C355" s="32">
        <f t="shared" si="36"/>
        <v>-1.2474399553155838E-2</v>
      </c>
      <c r="D355" s="42">
        <f t="shared" si="41"/>
        <v>-1.8827370988075336E-2</v>
      </c>
      <c r="E355" s="40">
        <f t="shared" si="37"/>
        <v>-1.2474399553155838E-2</v>
      </c>
      <c r="F355" s="22"/>
      <c r="G355" s="23">
        <f t="shared" si="38"/>
        <v>3.5805410465022415E-4</v>
      </c>
      <c r="H355" s="23"/>
      <c r="I355" s="17"/>
      <c r="J355" s="18">
        <f t="shared" si="39"/>
        <v>1.6171796953184529E-4</v>
      </c>
      <c r="K355" s="18"/>
      <c r="L355" s="10">
        <f t="shared" si="40"/>
        <v>2.4063204854419764E-4</v>
      </c>
      <c r="M355" s="11"/>
      <c r="N355" s="12"/>
    </row>
    <row r="356" spans="1:14">
      <c r="A356" s="35">
        <v>41909</v>
      </c>
      <c r="B356" s="32">
        <f t="shared" si="35"/>
        <v>-1.0531637037661135E-3</v>
      </c>
      <c r="C356" s="32">
        <f t="shared" si="36"/>
        <v>0</v>
      </c>
      <c r="D356" s="42">
        <f t="shared" si="41"/>
        <v>0</v>
      </c>
      <c r="E356" s="40">
        <f t="shared" si="37"/>
        <v>0</v>
      </c>
      <c r="F356" s="22"/>
      <c r="G356" s="23">
        <f t="shared" si="38"/>
        <v>9.0148656136734644E-9</v>
      </c>
      <c r="H356" s="23"/>
      <c r="I356" s="17"/>
      <c r="J356" s="18">
        <f t="shared" si="39"/>
        <v>5.8776416019003168E-8</v>
      </c>
      <c r="K356" s="18"/>
      <c r="L356" s="10">
        <f t="shared" si="40"/>
        <v>2.3018720461065549E-8</v>
      </c>
      <c r="M356" s="11"/>
      <c r="N356" s="12"/>
    </row>
    <row r="357" spans="1:14">
      <c r="A357" s="35">
        <v>41910</v>
      </c>
      <c r="B357" s="32">
        <f t="shared" si="35"/>
        <v>0</v>
      </c>
      <c r="C357" s="32">
        <f t="shared" si="36"/>
        <v>0</v>
      </c>
      <c r="D357" s="42">
        <f t="shared" si="41"/>
        <v>0</v>
      </c>
      <c r="E357" s="40">
        <f t="shared" si="37"/>
        <v>0</v>
      </c>
      <c r="F357" s="22"/>
      <c r="G357" s="23">
        <f t="shared" si="38"/>
        <v>9.0148656136734644E-9</v>
      </c>
      <c r="H357" s="23"/>
      <c r="I357" s="17"/>
      <c r="J357" s="18">
        <f t="shared" si="39"/>
        <v>5.8776416019003168E-8</v>
      </c>
      <c r="K357" s="18"/>
      <c r="L357" s="10">
        <f t="shared" si="40"/>
        <v>2.3018720461065549E-8</v>
      </c>
      <c r="M357" s="11"/>
      <c r="N357" s="12"/>
    </row>
    <row r="358" spans="1:14">
      <c r="A358" s="35">
        <v>41911</v>
      </c>
      <c r="B358" s="32">
        <f t="shared" si="35"/>
        <v>-1.9229958250748545E-2</v>
      </c>
      <c r="C358" s="32">
        <f t="shared" si="36"/>
        <v>0</v>
      </c>
      <c r="D358" s="42">
        <f t="shared" si="41"/>
        <v>0</v>
      </c>
      <c r="E358" s="40">
        <f t="shared" si="37"/>
        <v>0</v>
      </c>
      <c r="F358" s="22"/>
      <c r="G358" s="23">
        <f t="shared" si="38"/>
        <v>9.0148656136734644E-9</v>
      </c>
      <c r="H358" s="23"/>
      <c r="I358" s="17"/>
      <c r="J358" s="18">
        <f t="shared" si="39"/>
        <v>5.8776416019003168E-8</v>
      </c>
      <c r="K358" s="18"/>
      <c r="L358" s="10">
        <f t="shared" si="40"/>
        <v>2.3018720461065549E-8</v>
      </c>
      <c r="M358" s="11"/>
      <c r="N358" s="12"/>
    </row>
    <row r="359" spans="1:14">
      <c r="A359" s="35">
        <v>41912</v>
      </c>
      <c r="B359" s="32">
        <f t="shared" si="35"/>
        <v>-9.8765962935890267E-2</v>
      </c>
      <c r="C359" s="32">
        <f t="shared" si="36"/>
        <v>-3.9592760180995473E-3</v>
      </c>
      <c r="D359" s="42">
        <f t="shared" si="41"/>
        <v>-9.8765962935890267E-2</v>
      </c>
      <c r="E359" s="40">
        <f t="shared" si="37"/>
        <v>-3.9592760180995473E-3</v>
      </c>
      <c r="F359" s="22"/>
      <c r="G359" s="23">
        <f t="shared" si="38"/>
        <v>9.7734794433868219E-3</v>
      </c>
      <c r="H359" s="23"/>
      <c r="I359" s="17"/>
      <c r="J359" s="18">
        <f t="shared" si="39"/>
        <v>1.7654404713735626E-5</v>
      </c>
      <c r="K359" s="18"/>
      <c r="L359" s="10">
        <f t="shared" si="40"/>
        <v>4.1538531697079347E-4</v>
      </c>
      <c r="M359" s="11"/>
      <c r="N359" s="12"/>
    </row>
    <row r="360" spans="1:14">
      <c r="A360" s="35">
        <v>41913</v>
      </c>
      <c r="B360" s="32">
        <f t="shared" si="35"/>
        <v>7.8411259541984746E-2</v>
      </c>
      <c r="C360" s="32">
        <f t="shared" si="36"/>
        <v>7.3821692220329355E-3</v>
      </c>
      <c r="D360" s="42">
        <f t="shared" si="41"/>
        <v>7.8411259541984746E-2</v>
      </c>
      <c r="E360" s="40">
        <f t="shared" si="37"/>
        <v>7.3821692220329355E-3</v>
      </c>
      <c r="F360" s="22"/>
      <c r="G360" s="23">
        <f t="shared" si="38"/>
        <v>6.1334448655994949E-3</v>
      </c>
      <c r="H360" s="23"/>
      <c r="I360" s="17"/>
      <c r="J360" s="18">
        <f t="shared" si="39"/>
        <v>5.097575508539006E-5</v>
      </c>
      <c r="K360" s="18"/>
      <c r="L360" s="10">
        <f t="shared" si="40"/>
        <v>5.5915738687648843E-4</v>
      </c>
      <c r="M360" s="11"/>
      <c r="N360" s="12"/>
    </row>
    <row r="361" spans="1:14">
      <c r="A361" s="35">
        <v>41914</v>
      </c>
      <c r="B361" s="32">
        <f t="shared" si="35"/>
        <v>-1.617006215851528E-2</v>
      </c>
      <c r="C361" s="32">
        <f t="shared" si="36"/>
        <v>-7.328072153325817E-3</v>
      </c>
      <c r="D361" s="42">
        <f t="shared" si="41"/>
        <v>-1.617006215851528E-2</v>
      </c>
      <c r="E361" s="40">
        <f t="shared" si="37"/>
        <v>-7.328072153325817E-3</v>
      </c>
      <c r="F361" s="22"/>
      <c r="G361" s="23">
        <f t="shared" si="38"/>
        <v>2.6455051141558897E-4</v>
      </c>
      <c r="H361" s="23"/>
      <c r="I361" s="17"/>
      <c r="J361" s="18">
        <f t="shared" si="39"/>
        <v>5.7312631231634186E-5</v>
      </c>
      <c r="K361" s="18"/>
      <c r="L361" s="10">
        <f t="shared" si="40"/>
        <v>1.2313442208782189E-4</v>
      </c>
      <c r="M361" s="11"/>
      <c r="N361" s="12"/>
    </row>
    <row r="362" spans="1:14">
      <c r="A362" s="35">
        <v>41915</v>
      </c>
      <c r="B362" s="32">
        <f t="shared" si="35"/>
        <v>-1.0027880205054365E-2</v>
      </c>
      <c r="C362" s="32">
        <f t="shared" si="36"/>
        <v>6.8143100511073255E-3</v>
      </c>
      <c r="D362" s="42">
        <f t="shared" si="41"/>
        <v>-1.0027880205054365E-2</v>
      </c>
      <c r="E362" s="40">
        <f t="shared" si="37"/>
        <v>6.8143100511073255E-3</v>
      </c>
      <c r="F362" s="22"/>
      <c r="G362" s="23">
        <f t="shared" si="38"/>
        <v>1.0247162345930843E-4</v>
      </c>
      <c r="H362" s="23"/>
      <c r="I362" s="17"/>
      <c r="J362" s="18">
        <f t="shared" si="39"/>
        <v>4.3189495962463511E-5</v>
      </c>
      <c r="K362" s="18"/>
      <c r="L362" s="10">
        <f t="shared" si="40"/>
        <v>-6.6525918014431661E-5</v>
      </c>
      <c r="M362" s="11"/>
      <c r="N362" s="12"/>
    </row>
    <row r="363" spans="1:14">
      <c r="A363" s="35">
        <v>41916</v>
      </c>
      <c r="B363" s="32">
        <f t="shared" si="35"/>
        <v>-3.3091074267544839E-2</v>
      </c>
      <c r="C363" s="32">
        <f t="shared" si="36"/>
        <v>0</v>
      </c>
      <c r="D363" s="42">
        <f t="shared" si="41"/>
        <v>0</v>
      </c>
      <c r="E363" s="40">
        <f t="shared" si="37"/>
        <v>0</v>
      </c>
      <c r="F363" s="22"/>
      <c r="G363" s="23">
        <f t="shared" si="38"/>
        <v>9.0148656136734644E-9</v>
      </c>
      <c r="H363" s="23"/>
      <c r="I363" s="17"/>
      <c r="J363" s="18">
        <f t="shared" si="39"/>
        <v>5.8776416019003168E-8</v>
      </c>
      <c r="K363" s="18"/>
      <c r="L363" s="10">
        <f t="shared" si="40"/>
        <v>2.3018720461065549E-8</v>
      </c>
      <c r="M363" s="11"/>
      <c r="N363" s="12"/>
    </row>
    <row r="364" spans="1:14">
      <c r="A364" s="35">
        <v>41917</v>
      </c>
      <c r="B364" s="32">
        <f t="shared" si="35"/>
        <v>-6.6708946985178472E-2</v>
      </c>
      <c r="C364" s="32">
        <f t="shared" si="36"/>
        <v>0</v>
      </c>
      <c r="D364" s="42">
        <f t="shared" si="41"/>
        <v>0</v>
      </c>
      <c r="E364" s="40">
        <f t="shared" si="37"/>
        <v>0</v>
      </c>
      <c r="F364" s="22"/>
      <c r="G364" s="23">
        <f t="shared" si="38"/>
        <v>9.0148656136734644E-9</v>
      </c>
      <c r="H364" s="23"/>
      <c r="I364" s="17"/>
      <c r="J364" s="18">
        <f t="shared" si="39"/>
        <v>5.8776416019003168E-8</v>
      </c>
      <c r="K364" s="18"/>
      <c r="L364" s="10">
        <f t="shared" si="40"/>
        <v>2.3018720461065549E-8</v>
      </c>
      <c r="M364" s="11"/>
      <c r="N364" s="12"/>
    </row>
    <row r="365" spans="1:14">
      <c r="A365" s="35">
        <v>41918</v>
      </c>
      <c r="B365" s="32">
        <f t="shared" si="35"/>
        <v>-4.7894697103163547E-2</v>
      </c>
      <c r="C365" s="32">
        <f t="shared" si="36"/>
        <v>-7.5202105658958452E-3</v>
      </c>
      <c r="D365" s="42">
        <f t="shared" si="41"/>
        <v>-4.7894697103163547E-2</v>
      </c>
      <c r="E365" s="40">
        <f t="shared" si="37"/>
        <v>-7.5202105658958452E-3</v>
      </c>
      <c r="F365" s="22"/>
      <c r="G365" s="23">
        <f t="shared" si="38"/>
        <v>2.3030059071852908E-3</v>
      </c>
      <c r="H365" s="23"/>
      <c r="I365" s="17"/>
      <c r="J365" s="18">
        <f t="shared" si="39"/>
        <v>6.0258720191634266E-5</v>
      </c>
      <c r="K365" s="18"/>
      <c r="L365" s="10">
        <f t="shared" si="40"/>
        <v>3.7252676220744097E-4</v>
      </c>
      <c r="M365" s="11"/>
      <c r="N365" s="12"/>
    </row>
    <row r="366" spans="1:14">
      <c r="A366" s="35">
        <v>41919</v>
      </c>
      <c r="B366" s="32">
        <f t="shared" si="35"/>
        <v>9.9735659529473858E-2</v>
      </c>
      <c r="C366" s="32">
        <f t="shared" si="36"/>
        <v>-3.9780261413146431E-3</v>
      </c>
      <c r="D366" s="42">
        <f t="shared" si="41"/>
        <v>9.9735659529473858E-2</v>
      </c>
      <c r="E366" s="40">
        <f t="shared" si="37"/>
        <v>-3.9780261413146431E-3</v>
      </c>
      <c r="F366" s="22"/>
      <c r="G366" s="23">
        <f t="shared" si="38"/>
        <v>9.9282716638985115E-3</v>
      </c>
      <c r="H366" s="23"/>
      <c r="I366" s="17"/>
      <c r="J366" s="18">
        <f t="shared" si="39"/>
        <v>1.7812321609920497E-5</v>
      </c>
      <c r="K366" s="18"/>
      <c r="L366" s="10">
        <f t="shared" si="40"/>
        <v>-4.2053010345041979E-4</v>
      </c>
      <c r="M366" s="11"/>
      <c r="N366" s="12"/>
    </row>
    <row r="367" spans="1:14">
      <c r="A367" s="35">
        <v>41920</v>
      </c>
      <c r="B367" s="32">
        <f t="shared" si="35"/>
        <v>-1.2451025166454223E-2</v>
      </c>
      <c r="C367" s="32">
        <f t="shared" si="36"/>
        <v>-6.2761506276150627E-3</v>
      </c>
      <c r="D367" s="42">
        <f t="shared" si="41"/>
        <v>-1.2451025166454223E-2</v>
      </c>
      <c r="E367" s="40">
        <f t="shared" si="37"/>
        <v>-6.2761506276150627E-3</v>
      </c>
      <c r="F367" s="22"/>
      <c r="G367" s="23">
        <f t="shared" si="38"/>
        <v>1.5740140872246678E-4</v>
      </c>
      <c r="H367" s="23"/>
      <c r="I367" s="17"/>
      <c r="J367" s="18">
        <f t="shared" si="39"/>
        <v>4.2492003938707222E-5</v>
      </c>
      <c r="K367" s="18"/>
      <c r="L367" s="10">
        <f t="shared" si="40"/>
        <v>8.1782035187399947E-5</v>
      </c>
      <c r="M367" s="11"/>
      <c r="N367" s="12"/>
    </row>
    <row r="368" spans="1:14">
      <c r="A368" s="35">
        <v>41921</v>
      </c>
      <c r="B368" s="32">
        <f t="shared" si="35"/>
        <v>4.5345016429353763E-2</v>
      </c>
      <c r="C368" s="32">
        <f t="shared" si="36"/>
        <v>1.0334928229665072E-2</v>
      </c>
      <c r="D368" s="42">
        <f t="shared" si="41"/>
        <v>4.5345016429353763E-2</v>
      </c>
      <c r="E368" s="40">
        <f t="shared" si="37"/>
        <v>1.0334928229665072E-2</v>
      </c>
      <c r="F368" s="22"/>
      <c r="G368" s="23">
        <f t="shared" si="38"/>
        <v>2.0475688153855061E-3</v>
      </c>
      <c r="H368" s="23"/>
      <c r="I368" s="17"/>
      <c r="J368" s="18">
        <f t="shared" si="39"/>
        <v>1.0185834937064442E-4</v>
      </c>
      <c r="K368" s="18"/>
      <c r="L368" s="10">
        <f t="shared" si="40"/>
        <v>4.5668586551148417E-4</v>
      </c>
      <c r="M368" s="11"/>
      <c r="N368" s="12"/>
    </row>
    <row r="369" spans="1:14">
      <c r="A369" s="35">
        <v>41922</v>
      </c>
      <c r="B369" s="32">
        <f t="shared" si="35"/>
        <v>1.2410356710440495E-2</v>
      </c>
      <c r="C369" s="32">
        <f t="shared" si="36"/>
        <v>-2.2921007766622467E-2</v>
      </c>
      <c r="D369" s="42">
        <f t="shared" si="41"/>
        <v>1.2410356710440495E-2</v>
      </c>
      <c r="E369" s="40">
        <f t="shared" si="37"/>
        <v>-2.2921007766622467E-2</v>
      </c>
      <c r="F369" s="22"/>
      <c r="G369" s="23">
        <f t="shared" si="38"/>
        <v>1.5166932505181698E-4</v>
      </c>
      <c r="H369" s="23"/>
      <c r="I369" s="17"/>
      <c r="J369" s="18">
        <f t="shared" si="39"/>
        <v>5.3654524196611872E-4</v>
      </c>
      <c r="K369" s="18"/>
      <c r="L369" s="10">
        <f t="shared" si="40"/>
        <v>-2.8526733901511591E-4</v>
      </c>
      <c r="M369" s="11"/>
      <c r="N369" s="12"/>
    </row>
    <row r="370" spans="1:14">
      <c r="A370" s="35">
        <v>41923</v>
      </c>
      <c r="B370" s="32">
        <f t="shared" si="35"/>
        <v>3.3669878797635715E-2</v>
      </c>
      <c r="C370" s="32">
        <f t="shared" si="36"/>
        <v>0</v>
      </c>
      <c r="D370" s="42">
        <f t="shared" si="41"/>
        <v>0</v>
      </c>
      <c r="E370" s="40">
        <f t="shared" si="37"/>
        <v>0</v>
      </c>
      <c r="F370" s="22"/>
      <c r="G370" s="23">
        <f t="shared" si="38"/>
        <v>9.0148656136734644E-9</v>
      </c>
      <c r="H370" s="23"/>
      <c r="I370" s="17"/>
      <c r="J370" s="18">
        <f t="shared" si="39"/>
        <v>5.8776416019003168E-8</v>
      </c>
      <c r="K370" s="18"/>
      <c r="L370" s="10">
        <f t="shared" si="40"/>
        <v>2.3018720461065549E-8</v>
      </c>
      <c r="M370" s="11"/>
      <c r="N370" s="12"/>
    </row>
    <row r="371" spans="1:14">
      <c r="A371" s="35">
        <v>41924</v>
      </c>
      <c r="B371" s="32">
        <f t="shared" si="35"/>
        <v>1.9490488374680145E-2</v>
      </c>
      <c r="C371" s="32">
        <f t="shared" si="36"/>
        <v>0</v>
      </c>
      <c r="D371" s="42">
        <f t="shared" si="41"/>
        <v>0</v>
      </c>
      <c r="E371" s="40">
        <f t="shared" si="37"/>
        <v>0</v>
      </c>
      <c r="F371" s="22"/>
      <c r="G371" s="23">
        <f t="shared" si="38"/>
        <v>9.0148656136734644E-9</v>
      </c>
      <c r="H371" s="23"/>
      <c r="I371" s="17"/>
      <c r="J371" s="18">
        <f t="shared" si="39"/>
        <v>5.8776416019003168E-8</v>
      </c>
      <c r="K371" s="18"/>
      <c r="L371" s="10">
        <f t="shared" si="40"/>
        <v>2.3018720461065549E-8</v>
      </c>
      <c r="M371" s="11"/>
      <c r="N371" s="12"/>
    </row>
    <row r="372" spans="1:14">
      <c r="A372" s="35">
        <v>41925</v>
      </c>
      <c r="B372" s="32">
        <f t="shared" si="35"/>
        <v>-8.1185482638964027E-3</v>
      </c>
      <c r="C372" s="32">
        <f t="shared" si="36"/>
        <v>-4.0713454827452497E-3</v>
      </c>
      <c r="D372" s="42">
        <f t="shared" si="41"/>
        <v>-8.1185482638964027E-3</v>
      </c>
      <c r="E372" s="40">
        <f t="shared" si="37"/>
        <v>-4.0713454827452497E-3</v>
      </c>
      <c r="F372" s="22"/>
      <c r="G372" s="23">
        <f t="shared" si="38"/>
        <v>6.7461498637231871E-5</v>
      </c>
      <c r="H372" s="23"/>
      <c r="I372" s="17"/>
      <c r="J372" s="18">
        <f t="shared" si="39"/>
        <v>1.8608732067172299E-5</v>
      </c>
      <c r="K372" s="18"/>
      <c r="L372" s="10">
        <f t="shared" si="40"/>
        <v>3.5431242611432036E-5</v>
      </c>
      <c r="M372" s="11"/>
      <c r="N372" s="12"/>
    </row>
    <row r="373" spans="1:14">
      <c r="A373" s="35">
        <v>41926</v>
      </c>
      <c r="B373" s="32">
        <f t="shared" si="35"/>
        <v>9.9232106316970589E-2</v>
      </c>
      <c r="C373" s="32">
        <f t="shared" si="36"/>
        <v>8.1759781973914734E-3</v>
      </c>
      <c r="D373" s="42">
        <f t="shared" si="41"/>
        <v>9.9232106316970589E-2</v>
      </c>
      <c r="E373" s="40">
        <f t="shared" si="37"/>
        <v>8.1759781973914734E-3</v>
      </c>
      <c r="F373" s="22"/>
      <c r="G373" s="23">
        <f t="shared" si="38"/>
        <v>9.828176427599299E-3</v>
      </c>
      <c r="H373" s="23"/>
      <c r="I373" s="17"/>
      <c r="J373" s="18">
        <f t="shared" si="39"/>
        <v>6.2941052465940154E-5</v>
      </c>
      <c r="K373" s="18"/>
      <c r="L373" s="10">
        <f t="shared" si="40"/>
        <v>7.8650859383355991E-4</v>
      </c>
      <c r="M373" s="11"/>
      <c r="N373" s="12"/>
    </row>
    <row r="374" spans="1:14">
      <c r="A374" s="35">
        <v>41927</v>
      </c>
      <c r="B374" s="32">
        <f t="shared" si="35"/>
        <v>-3.4388198322624457E-2</v>
      </c>
      <c r="C374" s="32">
        <f t="shared" si="36"/>
        <v>8.1096736821780271E-3</v>
      </c>
      <c r="D374" s="42">
        <f t="shared" si="41"/>
        <v>-3.4388198322624457E-2</v>
      </c>
      <c r="E374" s="40">
        <f t="shared" si="37"/>
        <v>8.1096736821780271E-3</v>
      </c>
      <c r="F374" s="22"/>
      <c r="G374" s="23">
        <f t="shared" si="38"/>
        <v>1.1890872869369849E-3</v>
      </c>
      <c r="H374" s="23"/>
      <c r="I374" s="17"/>
      <c r="J374" s="18">
        <f t="shared" si="39"/>
        <v>6.1893389744746593E-5</v>
      </c>
      <c r="K374" s="18"/>
      <c r="L374" s="10">
        <f t="shared" si="40"/>
        <v>-2.7128701202032163E-4</v>
      </c>
      <c r="M374" s="11"/>
      <c r="N374" s="12"/>
    </row>
    <row r="375" spans="1:14">
      <c r="A375" s="35">
        <v>41928</v>
      </c>
      <c r="B375" s="32">
        <f t="shared" si="35"/>
        <v>-1.7184552559026595E-2</v>
      </c>
      <c r="C375" s="32">
        <f t="shared" si="36"/>
        <v>2.1068760773798123E-3</v>
      </c>
      <c r="D375" s="42">
        <f t="shared" si="41"/>
        <v>-1.7184552559026595E-2</v>
      </c>
      <c r="E375" s="40">
        <f t="shared" si="37"/>
        <v>2.1068760773798123E-3</v>
      </c>
      <c r="F375" s="22"/>
      <c r="G375" s="23">
        <f t="shared" si="38"/>
        <v>2.9858109278143289E-4</v>
      </c>
      <c r="H375" s="23"/>
      <c r="I375" s="17"/>
      <c r="J375" s="18">
        <f t="shared" si="39"/>
        <v>3.4761275588738956E-6</v>
      </c>
      <c r="K375" s="18"/>
      <c r="L375" s="10">
        <f t="shared" si="40"/>
        <v>-3.2216548002171532E-5</v>
      </c>
      <c r="M375" s="11"/>
      <c r="N375" s="12"/>
    </row>
    <row r="376" spans="1:14">
      <c r="A376" s="35">
        <v>41929</v>
      </c>
      <c r="B376" s="32">
        <f t="shared" si="35"/>
        <v>0</v>
      </c>
      <c r="C376" s="32">
        <f t="shared" si="36"/>
        <v>9.5565749235474004E-4</v>
      </c>
      <c r="D376" s="42">
        <f t="shared" si="41"/>
        <v>0</v>
      </c>
      <c r="E376" s="40">
        <f t="shared" si="37"/>
        <v>0</v>
      </c>
      <c r="F376" s="22"/>
      <c r="G376" s="23">
        <f t="shared" si="38"/>
        <v>9.0148656136734644E-9</v>
      </c>
      <c r="H376" s="23"/>
      <c r="I376" s="17"/>
      <c r="J376" s="18">
        <f t="shared" si="39"/>
        <v>5.8776416019003168E-8</v>
      </c>
      <c r="K376" s="18"/>
      <c r="L376" s="10">
        <f t="shared" si="40"/>
        <v>2.3018720461065549E-8</v>
      </c>
      <c r="M376" s="11"/>
      <c r="N376" s="12"/>
    </row>
    <row r="377" spans="1:14">
      <c r="A377" s="35">
        <v>41930</v>
      </c>
      <c r="B377" s="32">
        <f t="shared" si="35"/>
        <v>-1.5164937146713907E-2</v>
      </c>
      <c r="C377" s="32">
        <f t="shared" si="36"/>
        <v>0</v>
      </c>
      <c r="D377" s="42">
        <f t="shared" si="41"/>
        <v>0</v>
      </c>
      <c r="E377" s="40">
        <f t="shared" si="37"/>
        <v>0</v>
      </c>
      <c r="F377" s="22"/>
      <c r="G377" s="23">
        <f t="shared" si="38"/>
        <v>9.0148656136734644E-9</v>
      </c>
      <c r="H377" s="23"/>
      <c r="I377" s="17"/>
      <c r="J377" s="18">
        <f t="shared" si="39"/>
        <v>5.8776416019003168E-8</v>
      </c>
      <c r="K377" s="18"/>
      <c r="L377" s="10">
        <f t="shared" si="40"/>
        <v>2.3018720461065549E-8</v>
      </c>
      <c r="M377" s="11"/>
      <c r="N377" s="12"/>
    </row>
    <row r="378" spans="1:14">
      <c r="A378" s="35">
        <v>41931</v>
      </c>
      <c r="B378" s="32">
        <f t="shared" si="35"/>
        <v>1.7133189128991498E-2</v>
      </c>
      <c r="C378" s="32">
        <f t="shared" si="36"/>
        <v>0</v>
      </c>
      <c r="D378" s="42">
        <f t="shared" si="41"/>
        <v>0</v>
      </c>
      <c r="E378" s="40">
        <f t="shared" si="37"/>
        <v>0</v>
      </c>
      <c r="F378" s="22"/>
      <c r="G378" s="23">
        <f t="shared" si="38"/>
        <v>9.0148656136734644E-9</v>
      </c>
      <c r="H378" s="23"/>
      <c r="I378" s="17"/>
      <c r="J378" s="18">
        <f t="shared" si="39"/>
        <v>5.8776416019003168E-8</v>
      </c>
      <c r="K378" s="18"/>
      <c r="L378" s="10">
        <f t="shared" si="40"/>
        <v>2.3018720461065549E-8</v>
      </c>
      <c r="M378" s="11"/>
      <c r="N378" s="12"/>
    </row>
    <row r="379" spans="1:14">
      <c r="A379" s="35">
        <v>41932</v>
      </c>
      <c r="B379" s="32">
        <f t="shared" si="35"/>
        <v>1.4654791232392099E-2</v>
      </c>
      <c r="C379" s="32">
        <f t="shared" si="36"/>
        <v>1.3175482146266947E-2</v>
      </c>
      <c r="D379" s="42">
        <f t="shared" si="41"/>
        <v>1.4654791232392099E-2</v>
      </c>
      <c r="E379" s="40">
        <f t="shared" si="37"/>
        <v>1.3175482146266947E-2</v>
      </c>
      <c r="F379" s="22"/>
      <c r="G379" s="23">
        <f t="shared" si="38"/>
        <v>2.1198907437574723E-4</v>
      </c>
      <c r="H379" s="23"/>
      <c r="I379" s="17"/>
      <c r="J379" s="18">
        <f t="shared" si="39"/>
        <v>1.6726361850374563E-4</v>
      </c>
      <c r="K379" s="18"/>
      <c r="L379" s="10">
        <f t="shared" si="40"/>
        <v>1.8830310582501592E-4</v>
      </c>
      <c r="M379" s="11"/>
      <c r="N379" s="12"/>
    </row>
    <row r="380" spans="1:14">
      <c r="A380" s="35">
        <v>41933</v>
      </c>
      <c r="B380" s="32">
        <f t="shared" si="35"/>
        <v>-3.4634460146506459E-2</v>
      </c>
      <c r="C380" s="32">
        <f t="shared" si="36"/>
        <v>9.4232943837165473E-4</v>
      </c>
      <c r="D380" s="42">
        <f t="shared" si="41"/>
        <v>-3.4634460146506459E-2</v>
      </c>
      <c r="E380" s="40">
        <f t="shared" si="37"/>
        <v>9.4232943837165473E-4</v>
      </c>
      <c r="F380" s="22"/>
      <c r="G380" s="23">
        <f t="shared" si="38"/>
        <v>1.2061316961692785E-3</v>
      </c>
      <c r="H380" s="23"/>
      <c r="I380" s="17"/>
      <c r="J380" s="18">
        <f t="shared" si="39"/>
        <v>4.898473552435226E-7</v>
      </c>
      <c r="K380" s="18"/>
      <c r="L380" s="10">
        <f t="shared" si="40"/>
        <v>-2.4306797844304896E-5</v>
      </c>
      <c r="M380" s="11"/>
      <c r="N380" s="12"/>
    </row>
    <row r="381" spans="1:14">
      <c r="A381" s="35">
        <v>41934</v>
      </c>
      <c r="B381" s="32">
        <f t="shared" si="35"/>
        <v>1.261822871883062E-2</v>
      </c>
      <c r="C381" s="32">
        <f t="shared" si="36"/>
        <v>1.2427038222556957E-2</v>
      </c>
      <c r="D381" s="42">
        <f t="shared" si="41"/>
        <v>1.261822871883062E-2</v>
      </c>
      <c r="E381" s="40">
        <f t="shared" si="37"/>
        <v>1.2427038222556957E-2</v>
      </c>
      <c r="F381" s="22"/>
      <c r="G381" s="23">
        <f t="shared" si="38"/>
        <v>1.5683259387211639E-4</v>
      </c>
      <c r="H381" s="23"/>
      <c r="I381" s="17"/>
      <c r="J381" s="18">
        <f t="shared" si="39"/>
        <v>1.4846447091475067E-4</v>
      </c>
      <c r="K381" s="18"/>
      <c r="L381" s="10">
        <f t="shared" si="40"/>
        <v>1.5259117953345707E-4</v>
      </c>
      <c r="M381" s="11"/>
      <c r="N381" s="12"/>
    </row>
    <row r="382" spans="1:14">
      <c r="A382" s="35">
        <v>41935</v>
      </c>
      <c r="B382" s="32">
        <f t="shared" si="35"/>
        <v>-1.3034156282505757E-2</v>
      </c>
      <c r="C382" s="32">
        <f t="shared" si="36"/>
        <v>-9.2988655384043152E-4</v>
      </c>
      <c r="D382" s="42">
        <f t="shared" si="41"/>
        <v>-1.3034156282505757E-2</v>
      </c>
      <c r="E382" s="40">
        <f t="shared" si="37"/>
        <v>-9.2988655384043152E-4</v>
      </c>
      <c r="F382" s="22"/>
      <c r="G382" s="23">
        <f t="shared" si="38"/>
        <v>1.7237334371103527E-4</v>
      </c>
      <c r="H382" s="23"/>
      <c r="I382" s="17"/>
      <c r="J382" s="18">
        <f t="shared" si="39"/>
        <v>1.3743459822334595E-6</v>
      </c>
      <c r="K382" s="18"/>
      <c r="L382" s="10">
        <f t="shared" si="40"/>
        <v>1.5391576019804096E-5</v>
      </c>
      <c r="M382" s="11"/>
      <c r="N382" s="12"/>
    </row>
    <row r="383" spans="1:14">
      <c r="A383" s="35">
        <v>41936</v>
      </c>
      <c r="B383" s="32">
        <f t="shared" si="35"/>
        <v>-6.2159895037962778E-2</v>
      </c>
      <c r="C383" s="32">
        <f t="shared" si="36"/>
        <v>5.956813104988831E-3</v>
      </c>
      <c r="D383" s="42">
        <f t="shared" si="41"/>
        <v>-6.2159895037962778E-2</v>
      </c>
      <c r="E383" s="40">
        <f t="shared" si="37"/>
        <v>5.956813104988831E-3</v>
      </c>
      <c r="F383" s="22"/>
      <c r="G383" s="23">
        <f t="shared" si="38"/>
        <v>3.8756653131129886E-3</v>
      </c>
      <c r="H383" s="23"/>
      <c r="I383" s="17"/>
      <c r="J383" s="18">
        <f t="shared" si="39"/>
        <v>3.2654077368050202E-5</v>
      </c>
      <c r="K383" s="18"/>
      <c r="L383" s="10">
        <f t="shared" si="40"/>
        <v>-3.5574748767498E-4</v>
      </c>
      <c r="M383" s="11"/>
      <c r="N383" s="12"/>
    </row>
    <row r="384" spans="1:14">
      <c r="A384" s="35">
        <v>41937</v>
      </c>
      <c r="B384" s="32">
        <f t="shared" si="35"/>
        <v>7.2701419627090253E-3</v>
      </c>
      <c r="C384" s="32">
        <f t="shared" si="36"/>
        <v>0</v>
      </c>
      <c r="D384" s="42">
        <f t="shared" si="41"/>
        <v>0</v>
      </c>
      <c r="E384" s="40">
        <f t="shared" si="37"/>
        <v>0</v>
      </c>
      <c r="F384" s="22"/>
      <c r="G384" s="23">
        <f t="shared" si="38"/>
        <v>9.0148656136734644E-9</v>
      </c>
      <c r="H384" s="23"/>
      <c r="I384" s="17"/>
      <c r="J384" s="18">
        <f t="shared" si="39"/>
        <v>5.8776416019003168E-8</v>
      </c>
      <c r="K384" s="18"/>
      <c r="L384" s="10">
        <f t="shared" si="40"/>
        <v>2.3018720461065549E-8</v>
      </c>
      <c r="M384" s="11"/>
      <c r="N384" s="12"/>
    </row>
    <row r="385" spans="1:14">
      <c r="A385" s="35">
        <v>41938</v>
      </c>
      <c r="B385" s="32">
        <f t="shared" si="35"/>
        <v>9.0163934426230347E-3</v>
      </c>
      <c r="C385" s="32">
        <f t="shared" si="36"/>
        <v>0</v>
      </c>
      <c r="D385" s="42">
        <f t="shared" si="41"/>
        <v>0</v>
      </c>
      <c r="E385" s="40">
        <f t="shared" si="37"/>
        <v>0</v>
      </c>
      <c r="F385" s="22"/>
      <c r="G385" s="23">
        <f t="shared" si="38"/>
        <v>9.0148656136734644E-9</v>
      </c>
      <c r="H385" s="23"/>
      <c r="I385" s="17"/>
      <c r="J385" s="18">
        <f t="shared" si="39"/>
        <v>5.8776416019003168E-8</v>
      </c>
      <c r="K385" s="18"/>
      <c r="L385" s="10">
        <f t="shared" si="40"/>
        <v>2.3018720461065549E-8</v>
      </c>
      <c r="M385" s="11"/>
      <c r="N385" s="12"/>
    </row>
    <row r="386" spans="1:14">
      <c r="A386" s="35">
        <v>41939</v>
      </c>
      <c r="B386" s="32">
        <f t="shared" si="35"/>
        <v>2.2068778770647106E-2</v>
      </c>
      <c r="C386" s="32">
        <f t="shared" si="36"/>
        <v>0</v>
      </c>
      <c r="D386" s="42">
        <f t="shared" si="41"/>
        <v>0</v>
      </c>
      <c r="E386" s="40">
        <f t="shared" si="37"/>
        <v>0</v>
      </c>
      <c r="F386" s="22"/>
      <c r="G386" s="23">
        <f t="shared" si="38"/>
        <v>9.0148656136734644E-9</v>
      </c>
      <c r="H386" s="23"/>
      <c r="I386" s="17"/>
      <c r="J386" s="18">
        <f t="shared" si="39"/>
        <v>5.8776416019003168E-8</v>
      </c>
      <c r="K386" s="18"/>
      <c r="L386" s="10">
        <f t="shared" si="40"/>
        <v>2.3018720461065549E-8</v>
      </c>
      <c r="M386" s="11"/>
      <c r="N386" s="12"/>
    </row>
    <row r="387" spans="1:14">
      <c r="A387" s="35">
        <v>41940</v>
      </c>
      <c r="B387" s="32">
        <f t="shared" ref="B387:B450" si="42">IF(ISNA(VLOOKUP(A387,aud_bitcoin_with_returns, 7, FALSE)),0,VLOOKUP(A387,aud_bitcoin_with_returns, 7, FALSE))</f>
        <v>-3.2366317834591832E-2</v>
      </c>
      <c r="C387" s="32">
        <f t="shared" ref="C387:C450" si="43">IF(ISNA(VLOOKUP(A387,asx_spi200_with_returns, 3, FALSE)),0,VLOOKUP(A387,asx_spi200_with_returns, 3, FALSE))</f>
        <v>8.142116950407105E-3</v>
      </c>
      <c r="D387" s="42">
        <f t="shared" si="41"/>
        <v>-3.2366317834591832E-2</v>
      </c>
      <c r="E387" s="40">
        <f t="shared" ref="E387:E450" si="44">IF(OR(B387=0, C387=0),0,C387)</f>
        <v>8.142116950407105E-3</v>
      </c>
      <c r="F387" s="22"/>
      <c r="G387" s="23">
        <f t="shared" ref="G387:G450" si="45">(D387-$F$3)^2</f>
        <v>1.0537336916881721E-3</v>
      </c>
      <c r="H387" s="23"/>
      <c r="I387" s="17"/>
      <c r="J387" s="18">
        <f t="shared" ref="J387:J450" si="46">(E387-$I$3)^2</f>
        <v>6.24049199542467E-5</v>
      </c>
      <c r="K387" s="18"/>
      <c r="L387" s="10">
        <f t="shared" ref="L387:L450" si="47">(D387-$F$3)*(E387-$I$3)</f>
        <v>-2.5643355217851903E-4</v>
      </c>
      <c r="M387" s="11"/>
      <c r="N387" s="12"/>
    </row>
    <row r="388" spans="1:14">
      <c r="A388" s="35">
        <v>41941</v>
      </c>
      <c r="B388" s="32">
        <f t="shared" si="42"/>
        <v>7.7575978826328342E-4</v>
      </c>
      <c r="C388" s="32">
        <f t="shared" si="43"/>
        <v>-3.4875183553597653E-3</v>
      </c>
      <c r="D388" s="42">
        <f t="shared" ref="D388:D451" si="48">IF(OR(ISNA(B388), ISNA(C388), B388=0, C388=0),0,B388)</f>
        <v>7.7575978826328342E-4</v>
      </c>
      <c r="E388" s="40">
        <f t="shared" si="44"/>
        <v>-3.4875183553597653E-3</v>
      </c>
      <c r="F388" s="22"/>
      <c r="G388" s="23">
        <f t="shared" si="45"/>
        <v>4.6350653448462972E-7</v>
      </c>
      <c r="H388" s="23"/>
      <c r="I388" s="17"/>
      <c r="J388" s="18">
        <f t="shared" si="46"/>
        <v>1.3912577984943535E-5</v>
      </c>
      <c r="K388" s="18"/>
      <c r="L388" s="10">
        <f t="shared" si="47"/>
        <v>-2.5394036322625694E-6</v>
      </c>
      <c r="M388" s="11"/>
      <c r="N388" s="12"/>
    </row>
    <row r="389" spans="1:14">
      <c r="A389" s="35">
        <v>41942</v>
      </c>
      <c r="B389" s="32">
        <f t="shared" si="42"/>
        <v>-5.2459988144635428E-2</v>
      </c>
      <c r="C389" s="32">
        <f t="shared" si="43"/>
        <v>5.3416835512985813E-3</v>
      </c>
      <c r="D389" s="42">
        <f t="shared" si="48"/>
        <v>-5.2459988144635428E-2</v>
      </c>
      <c r="E389" s="40">
        <f t="shared" si="44"/>
        <v>5.3416835512985813E-3</v>
      </c>
      <c r="F389" s="22"/>
      <c r="G389" s="23">
        <f t="shared" si="45"/>
        <v>2.7620211708629006E-3</v>
      </c>
      <c r="H389" s="23"/>
      <c r="I389" s="17"/>
      <c r="J389" s="18">
        <f t="shared" si="46"/>
        <v>2.6002300309061482E-5</v>
      </c>
      <c r="K389" s="18"/>
      <c r="L389" s="10">
        <f t="shared" si="47"/>
        <v>-2.6799049226560774E-4</v>
      </c>
      <c r="M389" s="11"/>
      <c r="N389" s="12"/>
    </row>
    <row r="390" spans="1:14">
      <c r="A390" s="35">
        <v>41943</v>
      </c>
      <c r="B390" s="32">
        <f t="shared" si="42"/>
        <v>1.0683092322128914E-2</v>
      </c>
      <c r="C390" s="32">
        <f t="shared" si="43"/>
        <v>1.0993037742762916E-2</v>
      </c>
      <c r="D390" s="42">
        <f t="shared" si="48"/>
        <v>1.0683092322128914E-2</v>
      </c>
      <c r="E390" s="40">
        <f t="shared" si="44"/>
        <v>1.0993037742762916E-2</v>
      </c>
      <c r="F390" s="22"/>
      <c r="G390" s="23">
        <f t="shared" si="45"/>
        <v>1.1210882885591377E-4</v>
      </c>
      <c r="H390" s="23"/>
      <c r="I390" s="17"/>
      <c r="J390" s="18">
        <f t="shared" si="46"/>
        <v>1.1557538453360407E-4</v>
      </c>
      <c r="K390" s="18"/>
      <c r="L390" s="10">
        <f t="shared" si="47"/>
        <v>1.1382891111064114E-4</v>
      </c>
      <c r="M390" s="11"/>
      <c r="N390" s="12"/>
    </row>
    <row r="391" spans="1:14">
      <c r="A391" s="35">
        <v>41944</v>
      </c>
      <c r="B391" s="32">
        <f t="shared" si="42"/>
        <v>-1.3831686703963819E-2</v>
      </c>
      <c r="C391" s="32">
        <f t="shared" si="43"/>
        <v>0</v>
      </c>
      <c r="D391" s="42">
        <f t="shared" si="48"/>
        <v>0</v>
      </c>
      <c r="E391" s="40">
        <f t="shared" si="44"/>
        <v>0</v>
      </c>
      <c r="F391" s="22"/>
      <c r="G391" s="23">
        <f t="shared" si="45"/>
        <v>9.0148656136734644E-9</v>
      </c>
      <c r="H391" s="23"/>
      <c r="I391" s="17"/>
      <c r="J391" s="18">
        <f t="shared" si="46"/>
        <v>5.8776416019003168E-8</v>
      </c>
      <c r="K391" s="18"/>
      <c r="L391" s="10">
        <f t="shared" si="47"/>
        <v>2.3018720461065549E-8</v>
      </c>
      <c r="M391" s="11"/>
      <c r="N391" s="12"/>
    </row>
    <row r="392" spans="1:14">
      <c r="A392" s="35">
        <v>41945</v>
      </c>
      <c r="B392" s="32">
        <f t="shared" si="42"/>
        <v>7.1214754731556314E-3</v>
      </c>
      <c r="C392" s="32">
        <f t="shared" si="43"/>
        <v>0</v>
      </c>
      <c r="D392" s="42">
        <f t="shared" si="48"/>
        <v>0</v>
      </c>
      <c r="E392" s="40">
        <f t="shared" si="44"/>
        <v>0</v>
      </c>
      <c r="F392" s="22"/>
      <c r="G392" s="23">
        <f t="shared" si="45"/>
        <v>9.0148656136734644E-9</v>
      </c>
      <c r="H392" s="23"/>
      <c r="I392" s="17"/>
      <c r="J392" s="18">
        <f t="shared" si="46"/>
        <v>5.8776416019003168E-8</v>
      </c>
      <c r="K392" s="18"/>
      <c r="L392" s="10">
        <f t="shared" si="47"/>
        <v>2.3018720461065549E-8</v>
      </c>
      <c r="M392" s="11"/>
      <c r="N392" s="12"/>
    </row>
    <row r="393" spans="1:14">
      <c r="A393" s="35">
        <v>41946</v>
      </c>
      <c r="B393" s="32">
        <f t="shared" si="42"/>
        <v>1.5077063208610035E-2</v>
      </c>
      <c r="C393" s="32">
        <f t="shared" si="43"/>
        <v>-4.5306270387821673E-3</v>
      </c>
      <c r="D393" s="42">
        <f t="shared" si="48"/>
        <v>1.5077063208610035E-2</v>
      </c>
      <c r="E393" s="40">
        <f t="shared" si="44"/>
        <v>-4.5306270387821673E-3</v>
      </c>
      <c r="F393" s="22"/>
      <c r="G393" s="23">
        <f t="shared" si="45"/>
        <v>2.2446381669136969E-4</v>
      </c>
      <c r="H393" s="23"/>
      <c r="I393" s="17"/>
      <c r="J393" s="18">
        <f t="shared" si="46"/>
        <v>2.278215443544978E-5</v>
      </c>
      <c r="K393" s="18"/>
      <c r="L393" s="10">
        <f t="shared" si="47"/>
        <v>-7.1510623945210221E-5</v>
      </c>
      <c r="M393" s="11"/>
      <c r="N393" s="12"/>
    </row>
    <row r="394" spans="1:14">
      <c r="A394" s="35">
        <v>41947</v>
      </c>
      <c r="B394" s="32">
        <f t="shared" si="42"/>
        <v>-2.0355152545574771E-2</v>
      </c>
      <c r="C394" s="32">
        <f t="shared" si="43"/>
        <v>2.5486983433460767E-3</v>
      </c>
      <c r="D394" s="42">
        <f t="shared" si="48"/>
        <v>-2.0355152545574771E-2</v>
      </c>
      <c r="E394" s="40">
        <f t="shared" si="44"/>
        <v>2.5486983433460767E-3</v>
      </c>
      <c r="F394" s="22"/>
      <c r="G394" s="23">
        <f t="shared" si="45"/>
        <v>4.1820655695106769E-4</v>
      </c>
      <c r="H394" s="23"/>
      <c r="I394" s="17"/>
      <c r="J394" s="18">
        <f t="shared" si="46"/>
        <v>5.318834562662503E-6</v>
      </c>
      <c r="K394" s="18"/>
      <c r="L394" s="10">
        <f t="shared" si="47"/>
        <v>-4.7163242991162336E-5</v>
      </c>
      <c r="M394" s="11"/>
      <c r="N394" s="12"/>
    </row>
    <row r="395" spans="1:14">
      <c r="A395" s="35">
        <v>41948</v>
      </c>
      <c r="B395" s="32">
        <f t="shared" si="42"/>
        <v>6.3635925372414462E-3</v>
      </c>
      <c r="C395" s="32">
        <f t="shared" si="43"/>
        <v>-5.4476121300163429E-4</v>
      </c>
      <c r="D395" s="42">
        <f t="shared" si="48"/>
        <v>6.3635925372414462E-3</v>
      </c>
      <c r="E395" s="40">
        <f t="shared" si="44"/>
        <v>-5.4476121300163429E-4</v>
      </c>
      <c r="F395" s="22"/>
      <c r="G395" s="23">
        <f t="shared" si="45"/>
        <v>3.929592130799405E-5</v>
      </c>
      <c r="H395" s="23"/>
      <c r="I395" s="17"/>
      <c r="J395" s="18">
        <f t="shared" si="46"/>
        <v>6.196833548250113E-7</v>
      </c>
      <c r="K395" s="18"/>
      <c r="L395" s="10">
        <f t="shared" si="47"/>
        <v>-4.9346761136955483E-6</v>
      </c>
      <c r="M395" s="11"/>
      <c r="N395" s="12"/>
    </row>
    <row r="396" spans="1:14">
      <c r="A396" s="35">
        <v>41949</v>
      </c>
      <c r="B396" s="32">
        <f t="shared" si="42"/>
        <v>1.0922155688622761E-2</v>
      </c>
      <c r="C396" s="32">
        <f t="shared" si="43"/>
        <v>-1.6351744186046512E-3</v>
      </c>
      <c r="D396" s="42">
        <f t="shared" si="48"/>
        <v>1.0922155688622761E-2</v>
      </c>
      <c r="E396" s="40">
        <f t="shared" si="44"/>
        <v>-1.6351744186046512E-3</v>
      </c>
      <c r="F396" s="22"/>
      <c r="G396" s="23">
        <f t="shared" si="45"/>
        <v>1.172284556495704E-4</v>
      </c>
      <c r="H396" s="23"/>
      <c r="I396" s="17"/>
      <c r="J396" s="18">
        <f t="shared" si="46"/>
        <v>3.5254301926253288E-6</v>
      </c>
      <c r="K396" s="18"/>
      <c r="L396" s="10">
        <f t="shared" si="47"/>
        <v>-2.0329307341418074E-5</v>
      </c>
      <c r="M396" s="11"/>
      <c r="N396" s="12"/>
    </row>
    <row r="397" spans="1:14">
      <c r="A397" s="35">
        <v>41950</v>
      </c>
      <c r="B397" s="32">
        <f t="shared" si="42"/>
        <v>-1.7509358858929978E-2</v>
      </c>
      <c r="C397" s="32">
        <f t="shared" si="43"/>
        <v>1.0555050045495906E-2</v>
      </c>
      <c r="D397" s="42">
        <f t="shared" si="48"/>
        <v>-1.7509358858929978E-2</v>
      </c>
      <c r="E397" s="40">
        <f t="shared" si="44"/>
        <v>1.0555050045495906E-2</v>
      </c>
      <c r="F397" s="22"/>
      <c r="G397" s="23">
        <f t="shared" si="45"/>
        <v>3.0991157231591857E-4</v>
      </c>
      <c r="H397" s="23"/>
      <c r="I397" s="17"/>
      <c r="J397" s="18">
        <f t="shared" si="46"/>
        <v>1.0634995732486342E-4</v>
      </c>
      <c r="K397" s="18"/>
      <c r="L397" s="10">
        <f t="shared" si="47"/>
        <v>-1.8154636457467073E-4</v>
      </c>
      <c r="M397" s="11"/>
      <c r="N397" s="12"/>
    </row>
    <row r="398" spans="1:14">
      <c r="A398" s="35">
        <v>41951</v>
      </c>
      <c r="B398" s="32">
        <f t="shared" si="42"/>
        <v>4.0948223888875396E-2</v>
      </c>
      <c r="C398" s="32">
        <f t="shared" si="43"/>
        <v>0</v>
      </c>
      <c r="D398" s="42">
        <f t="shared" si="48"/>
        <v>0</v>
      </c>
      <c r="E398" s="40">
        <f t="shared" si="44"/>
        <v>0</v>
      </c>
      <c r="F398" s="22"/>
      <c r="G398" s="23">
        <f t="shared" si="45"/>
        <v>9.0148656136734644E-9</v>
      </c>
      <c r="H398" s="23"/>
      <c r="I398" s="17"/>
      <c r="J398" s="18">
        <f t="shared" si="46"/>
        <v>5.8776416019003168E-8</v>
      </c>
      <c r="K398" s="18"/>
      <c r="L398" s="10">
        <f t="shared" si="47"/>
        <v>2.3018720461065549E-8</v>
      </c>
      <c r="M398" s="11"/>
      <c r="N398" s="12"/>
    </row>
    <row r="399" spans="1:14">
      <c r="A399" s="35">
        <v>41952</v>
      </c>
      <c r="B399" s="32">
        <f t="shared" si="42"/>
        <v>1.5591335572802081E-2</v>
      </c>
      <c r="C399" s="32">
        <f t="shared" si="43"/>
        <v>0</v>
      </c>
      <c r="D399" s="42">
        <f t="shared" si="48"/>
        <v>0</v>
      </c>
      <c r="E399" s="40">
        <f t="shared" si="44"/>
        <v>0</v>
      </c>
      <c r="F399" s="22"/>
      <c r="G399" s="23">
        <f t="shared" si="45"/>
        <v>9.0148656136734644E-9</v>
      </c>
      <c r="H399" s="23"/>
      <c r="I399" s="17"/>
      <c r="J399" s="18">
        <f t="shared" si="46"/>
        <v>5.8776416019003168E-8</v>
      </c>
      <c r="K399" s="18"/>
      <c r="L399" s="10">
        <f t="shared" si="47"/>
        <v>2.3018720461065549E-8</v>
      </c>
      <c r="M399" s="11"/>
      <c r="N399" s="12"/>
    </row>
    <row r="400" spans="1:14">
      <c r="A400" s="35">
        <v>41953</v>
      </c>
      <c r="B400" s="32">
        <f t="shared" si="42"/>
        <v>6.843377891333902E-5</v>
      </c>
      <c r="C400" s="32">
        <f t="shared" si="43"/>
        <v>-2.3410768953718709E-3</v>
      </c>
      <c r="D400" s="42">
        <f t="shared" si="48"/>
        <v>6.843377891333902E-5</v>
      </c>
      <c r="E400" s="40">
        <f t="shared" si="44"/>
        <v>-2.3410768953718709E-3</v>
      </c>
      <c r="F400" s="22"/>
      <c r="G400" s="23">
        <f t="shared" si="45"/>
        <v>7.0293212870116446E-10</v>
      </c>
      <c r="H400" s="23"/>
      <c r="I400" s="17"/>
      <c r="J400" s="18">
        <f t="shared" si="46"/>
        <v>6.6745516887544714E-6</v>
      </c>
      <c r="K400" s="18"/>
      <c r="L400" s="10">
        <f t="shared" si="47"/>
        <v>6.8496400100312804E-8</v>
      </c>
      <c r="M400" s="11"/>
      <c r="N400" s="12"/>
    </row>
    <row r="401" spans="1:14">
      <c r="A401" s="35">
        <v>41954</v>
      </c>
      <c r="B401" s="32">
        <f t="shared" si="42"/>
        <v>2.90595561232635E-2</v>
      </c>
      <c r="C401" s="32">
        <f t="shared" si="43"/>
        <v>-1.624548736462094E-3</v>
      </c>
      <c r="D401" s="42">
        <f t="shared" si="48"/>
        <v>2.90595561232635E-2</v>
      </c>
      <c r="E401" s="40">
        <f t="shared" si="44"/>
        <v>-1.624548736462094E-3</v>
      </c>
      <c r="F401" s="22"/>
      <c r="G401" s="23">
        <f t="shared" si="45"/>
        <v>8.3894860216213857E-4</v>
      </c>
      <c r="H401" s="23"/>
      <c r="I401" s="17"/>
      <c r="J401" s="18">
        <f t="shared" si="46"/>
        <v>3.4856412620764402E-6</v>
      </c>
      <c r="K401" s="18"/>
      <c r="L401" s="10">
        <f t="shared" si="47"/>
        <v>-5.4076555589808991E-5</v>
      </c>
      <c r="M401" s="11"/>
      <c r="N401" s="12"/>
    </row>
    <row r="402" spans="1:14">
      <c r="A402" s="35">
        <v>41955</v>
      </c>
      <c r="B402" s="32">
        <f t="shared" si="42"/>
        <v>9.575529203147623E-3</v>
      </c>
      <c r="C402" s="32">
        <f t="shared" si="43"/>
        <v>-7.7743626830591214E-3</v>
      </c>
      <c r="D402" s="42">
        <f t="shared" si="48"/>
        <v>9.575529203147623E-3</v>
      </c>
      <c r="E402" s="40">
        <f t="shared" si="44"/>
        <v>-7.7743626830591214E-3</v>
      </c>
      <c r="F402" s="22"/>
      <c r="G402" s="23">
        <f t="shared" si="45"/>
        <v>8.9881445620193363E-5</v>
      </c>
      <c r="H402" s="23"/>
      <c r="I402" s="17"/>
      <c r="J402" s="18">
        <f t="shared" si="46"/>
        <v>6.4269100869319629E-5</v>
      </c>
      <c r="K402" s="18"/>
      <c r="L402" s="10">
        <f t="shared" si="47"/>
        <v>-7.6003945258417178E-5</v>
      </c>
      <c r="M402" s="11"/>
      <c r="N402" s="12"/>
    </row>
    <row r="403" spans="1:14">
      <c r="A403" s="35">
        <v>41956</v>
      </c>
      <c r="B403" s="32">
        <f t="shared" si="42"/>
        <v>0.1349155817068082</v>
      </c>
      <c r="C403" s="32">
        <f t="shared" si="43"/>
        <v>-7.1064139941690958E-3</v>
      </c>
      <c r="D403" s="42">
        <f t="shared" si="48"/>
        <v>0.1349155817068082</v>
      </c>
      <c r="E403" s="40">
        <f t="shared" si="44"/>
        <v>-7.1064139941690958E-3</v>
      </c>
      <c r="F403" s="22"/>
      <c r="G403" s="23">
        <f t="shared" si="45"/>
        <v>1.8176603638161253E-2</v>
      </c>
      <c r="H403" s="23"/>
      <c r="I403" s="17"/>
      <c r="J403" s="18">
        <f t="shared" si="46"/>
        <v>5.4005632669953382E-5</v>
      </c>
      <c r="K403" s="18"/>
      <c r="L403" s="10">
        <f t="shared" si="47"/>
        <v>-9.9077695737732766E-4</v>
      </c>
      <c r="M403" s="11"/>
      <c r="N403" s="12"/>
    </row>
    <row r="404" spans="1:14">
      <c r="A404" s="35">
        <v>41957</v>
      </c>
      <c r="B404" s="32">
        <f t="shared" si="42"/>
        <v>-7.689777915344724E-2</v>
      </c>
      <c r="C404" s="32">
        <f t="shared" si="43"/>
        <v>3.6703982382088455E-3</v>
      </c>
      <c r="D404" s="42">
        <f t="shared" si="48"/>
        <v>-7.689777915344724E-2</v>
      </c>
      <c r="E404" s="40">
        <f t="shared" si="44"/>
        <v>3.6703982382088455E-3</v>
      </c>
      <c r="F404" s="22"/>
      <c r="G404" s="23">
        <f t="shared" si="45"/>
        <v>5.9278798260507838E-3</v>
      </c>
      <c r="H404" s="23"/>
      <c r="I404" s="17"/>
      <c r="J404" s="18">
        <f t="shared" si="46"/>
        <v>1.1750908111898065E-5</v>
      </c>
      <c r="K404" s="18"/>
      <c r="L404" s="10">
        <f t="shared" si="47"/>
        <v>-2.6392796580562857E-4</v>
      </c>
      <c r="M404" s="11"/>
      <c r="N404" s="12"/>
    </row>
    <row r="405" spans="1:14">
      <c r="A405" s="35">
        <v>41958</v>
      </c>
      <c r="B405" s="32">
        <f t="shared" si="42"/>
        <v>-3.0597061843787375E-2</v>
      </c>
      <c r="C405" s="32">
        <f t="shared" si="43"/>
        <v>0</v>
      </c>
      <c r="D405" s="42">
        <f t="shared" si="48"/>
        <v>0</v>
      </c>
      <c r="E405" s="40">
        <f t="shared" si="44"/>
        <v>0</v>
      </c>
      <c r="F405" s="22"/>
      <c r="G405" s="23">
        <f t="shared" si="45"/>
        <v>9.0148656136734644E-9</v>
      </c>
      <c r="H405" s="23"/>
      <c r="I405" s="17"/>
      <c r="J405" s="18">
        <f t="shared" si="46"/>
        <v>5.8776416019003168E-8</v>
      </c>
      <c r="K405" s="18"/>
      <c r="L405" s="10">
        <f t="shared" si="47"/>
        <v>2.3018720461065549E-8</v>
      </c>
      <c r="M405" s="11"/>
      <c r="N405" s="12"/>
    </row>
    <row r="406" spans="1:14">
      <c r="A406" s="35">
        <v>41959</v>
      </c>
      <c r="B406" s="32">
        <f t="shared" si="42"/>
        <v>2.2742503837257025E-2</v>
      </c>
      <c r="C406" s="32">
        <f t="shared" si="43"/>
        <v>0</v>
      </c>
      <c r="D406" s="42">
        <f t="shared" si="48"/>
        <v>0</v>
      </c>
      <c r="E406" s="40">
        <f t="shared" si="44"/>
        <v>0</v>
      </c>
      <c r="F406" s="22"/>
      <c r="G406" s="23">
        <f t="shared" si="45"/>
        <v>9.0148656136734644E-9</v>
      </c>
      <c r="H406" s="23"/>
      <c r="I406" s="17"/>
      <c r="J406" s="18">
        <f t="shared" si="46"/>
        <v>5.8776416019003168E-8</v>
      </c>
      <c r="K406" s="18"/>
      <c r="L406" s="10">
        <f t="shared" si="47"/>
        <v>2.3018720461065549E-8</v>
      </c>
      <c r="M406" s="11"/>
      <c r="N406" s="12"/>
    </row>
    <row r="407" spans="1:14">
      <c r="A407" s="35">
        <v>41960</v>
      </c>
      <c r="B407" s="32">
        <f t="shared" si="42"/>
        <v>2.6633410133379437E-3</v>
      </c>
      <c r="C407" s="32">
        <f t="shared" si="43"/>
        <v>-7.8624977143901993E-3</v>
      </c>
      <c r="D407" s="42">
        <f t="shared" si="48"/>
        <v>2.6633410133379437E-3</v>
      </c>
      <c r="E407" s="40">
        <f t="shared" si="44"/>
        <v>-7.8624977143901993E-3</v>
      </c>
      <c r="F407" s="22"/>
      <c r="G407" s="23">
        <f t="shared" si="45"/>
        <v>6.5966496254422482E-6</v>
      </c>
      <c r="H407" s="23"/>
      <c r="I407" s="17"/>
      <c r="J407" s="18">
        <f t="shared" si="46"/>
        <v>6.5689990696224181E-5</v>
      </c>
      <c r="K407" s="18"/>
      <c r="L407" s="10">
        <f t="shared" si="47"/>
        <v>-2.0816672465155231E-5</v>
      </c>
      <c r="M407" s="11"/>
      <c r="N407" s="12"/>
    </row>
    <row r="408" spans="1:14">
      <c r="A408" s="35">
        <v>41961</v>
      </c>
      <c r="B408" s="32">
        <f t="shared" si="42"/>
        <v>7.441762411721245E-3</v>
      </c>
      <c r="C408" s="32">
        <f t="shared" si="43"/>
        <v>-2.2115739034279398E-3</v>
      </c>
      <c r="D408" s="42">
        <f t="shared" si="48"/>
        <v>7.441762411721245E-3</v>
      </c>
      <c r="E408" s="40">
        <f t="shared" si="44"/>
        <v>-2.2115739034279398E-3</v>
      </c>
      <c r="F408" s="22"/>
      <c r="G408" s="23">
        <f t="shared" si="45"/>
        <v>5.3975701893359153E-5</v>
      </c>
      <c r="H408" s="23"/>
      <c r="I408" s="17"/>
      <c r="J408" s="18">
        <f t="shared" si="46"/>
        <v>6.0221767722914722E-6</v>
      </c>
      <c r="K408" s="18"/>
      <c r="L408" s="10">
        <f t="shared" si="47"/>
        <v>-1.802917685892277E-5</v>
      </c>
      <c r="M408" s="11"/>
      <c r="N408" s="12"/>
    </row>
    <row r="409" spans="1:14">
      <c r="A409" s="35">
        <v>41962</v>
      </c>
      <c r="B409" s="32">
        <f t="shared" si="42"/>
        <v>0</v>
      </c>
      <c r="C409" s="32">
        <f t="shared" si="43"/>
        <v>-7.2035463612855561E-3</v>
      </c>
      <c r="D409" s="42">
        <f t="shared" si="48"/>
        <v>0</v>
      </c>
      <c r="E409" s="40">
        <f t="shared" si="44"/>
        <v>0</v>
      </c>
      <c r="F409" s="22"/>
      <c r="G409" s="23">
        <f t="shared" si="45"/>
        <v>9.0148656136734644E-9</v>
      </c>
      <c r="H409" s="23"/>
      <c r="I409" s="17"/>
      <c r="J409" s="18">
        <f t="shared" si="46"/>
        <v>5.8776416019003168E-8</v>
      </c>
      <c r="K409" s="18"/>
      <c r="L409" s="10">
        <f t="shared" si="47"/>
        <v>2.3018720461065549E-8</v>
      </c>
      <c r="M409" s="11"/>
      <c r="N409" s="12"/>
    </row>
    <row r="410" spans="1:14">
      <c r="A410" s="35">
        <v>41963</v>
      </c>
      <c r="B410" s="32">
        <f t="shared" si="42"/>
        <v>-3.8315058173600071E-2</v>
      </c>
      <c r="C410" s="32">
        <f t="shared" si="43"/>
        <v>-1.0790697674418604E-2</v>
      </c>
      <c r="D410" s="42">
        <f t="shared" si="48"/>
        <v>-3.8315058173600071E-2</v>
      </c>
      <c r="E410" s="40">
        <f t="shared" si="44"/>
        <v>-1.0790697674418604E-2</v>
      </c>
      <c r="F410" s="22"/>
      <c r="G410" s="23">
        <f t="shared" si="45"/>
        <v>1.475328470252633E-3</v>
      </c>
      <c r="H410" s="23"/>
      <c r="I410" s="17"/>
      <c r="J410" s="18">
        <f t="shared" si="46"/>
        <v>1.2173009337619416E-4</v>
      </c>
      <c r="K410" s="18"/>
      <c r="L410" s="10">
        <f t="shared" si="47"/>
        <v>4.2378281282327948E-4</v>
      </c>
      <c r="M410" s="11"/>
      <c r="N410" s="12"/>
    </row>
    <row r="411" spans="1:14">
      <c r="A411" s="35">
        <v>41964</v>
      </c>
      <c r="B411" s="32">
        <f t="shared" si="42"/>
        <v>0</v>
      </c>
      <c r="C411" s="32">
        <f t="shared" si="43"/>
        <v>-1.6926838442730863E-3</v>
      </c>
      <c r="D411" s="42">
        <f t="shared" si="48"/>
        <v>0</v>
      </c>
      <c r="E411" s="40">
        <f t="shared" si="44"/>
        <v>0</v>
      </c>
      <c r="F411" s="22"/>
      <c r="G411" s="23">
        <f t="shared" si="45"/>
        <v>9.0148656136734644E-9</v>
      </c>
      <c r="H411" s="23"/>
      <c r="I411" s="17"/>
      <c r="J411" s="18">
        <f t="shared" si="46"/>
        <v>5.8776416019003168E-8</v>
      </c>
      <c r="K411" s="18"/>
      <c r="L411" s="10">
        <f t="shared" si="47"/>
        <v>2.3018720461065549E-8</v>
      </c>
      <c r="M411" s="11"/>
      <c r="N411" s="12"/>
    </row>
    <row r="412" spans="1:14">
      <c r="A412" s="35">
        <v>41965</v>
      </c>
      <c r="B412" s="32">
        <f t="shared" si="42"/>
        <v>-4.3540701090149465E-2</v>
      </c>
      <c r="C412" s="32">
        <f t="shared" si="43"/>
        <v>0</v>
      </c>
      <c r="D412" s="42">
        <f t="shared" si="48"/>
        <v>0</v>
      </c>
      <c r="E412" s="40">
        <f t="shared" si="44"/>
        <v>0</v>
      </c>
      <c r="F412" s="22"/>
      <c r="G412" s="23">
        <f t="shared" si="45"/>
        <v>9.0148656136734644E-9</v>
      </c>
      <c r="H412" s="23"/>
      <c r="I412" s="17"/>
      <c r="J412" s="18">
        <f t="shared" si="46"/>
        <v>5.8776416019003168E-8</v>
      </c>
      <c r="K412" s="18"/>
      <c r="L412" s="10">
        <f t="shared" si="47"/>
        <v>2.3018720461065549E-8</v>
      </c>
      <c r="M412" s="11"/>
      <c r="N412" s="12"/>
    </row>
    <row r="413" spans="1:14">
      <c r="A413" s="35">
        <v>41966</v>
      </c>
      <c r="B413" s="32">
        <f t="shared" si="42"/>
        <v>1.0465010465009999E-3</v>
      </c>
      <c r="C413" s="32">
        <f t="shared" si="43"/>
        <v>0</v>
      </c>
      <c r="D413" s="42">
        <f t="shared" si="48"/>
        <v>0</v>
      </c>
      <c r="E413" s="40">
        <f t="shared" si="44"/>
        <v>0</v>
      </c>
      <c r="F413" s="22"/>
      <c r="G413" s="23">
        <f t="shared" si="45"/>
        <v>9.0148656136734644E-9</v>
      </c>
      <c r="H413" s="23"/>
      <c r="I413" s="17"/>
      <c r="J413" s="18">
        <f t="shared" si="46"/>
        <v>5.8776416019003168E-8</v>
      </c>
      <c r="K413" s="18"/>
      <c r="L413" s="10">
        <f t="shared" si="47"/>
        <v>2.3018720461065549E-8</v>
      </c>
      <c r="M413" s="11"/>
      <c r="N413" s="12"/>
    </row>
    <row r="414" spans="1:14">
      <c r="A414" s="35">
        <v>41967</v>
      </c>
      <c r="B414" s="32">
        <f t="shared" si="42"/>
        <v>1.8271896731966775E-2</v>
      </c>
      <c r="C414" s="32">
        <f t="shared" si="43"/>
        <v>8.6661642803315744E-3</v>
      </c>
      <c r="D414" s="42">
        <f t="shared" si="48"/>
        <v>1.8271896731966775E-2</v>
      </c>
      <c r="E414" s="40">
        <f t="shared" si="44"/>
        <v>8.6661642803315744E-3</v>
      </c>
      <c r="F414" s="22"/>
      <c r="G414" s="23">
        <f t="shared" si="45"/>
        <v>3.3040151442255395E-4</v>
      </c>
      <c r="H414" s="23"/>
      <c r="I414" s="17"/>
      <c r="J414" s="18">
        <f t="shared" si="46"/>
        <v>7.0959156378827797E-5</v>
      </c>
      <c r="K414" s="18"/>
      <c r="L414" s="10">
        <f t="shared" si="47"/>
        <v>1.5311764343050585E-4</v>
      </c>
      <c r="M414" s="11"/>
      <c r="N414" s="12"/>
    </row>
    <row r="415" spans="1:14">
      <c r="A415" s="35">
        <v>41968</v>
      </c>
      <c r="B415" s="32">
        <f t="shared" si="42"/>
        <v>4.4123554881042679E-2</v>
      </c>
      <c r="C415" s="32">
        <f t="shared" si="43"/>
        <v>-7.4710496824803888E-4</v>
      </c>
      <c r="D415" s="42">
        <f t="shared" si="48"/>
        <v>4.4123554881042679E-2</v>
      </c>
      <c r="E415" s="40">
        <f t="shared" si="44"/>
        <v>-7.4710496824803888E-4</v>
      </c>
      <c r="F415" s="22"/>
      <c r="G415" s="23">
        <f t="shared" si="45"/>
        <v>1.9385183431023364E-3</v>
      </c>
      <c r="H415" s="23"/>
      <c r="I415" s="17"/>
      <c r="J415" s="18">
        <f t="shared" si="46"/>
        <v>9.7919623366161328E-7</v>
      </c>
      <c r="K415" s="18"/>
      <c r="L415" s="10">
        <f t="shared" si="47"/>
        <v>-4.3568220762957015E-5</v>
      </c>
      <c r="M415" s="11"/>
      <c r="N415" s="12"/>
    </row>
    <row r="416" spans="1:14">
      <c r="A416" s="35">
        <v>41969</v>
      </c>
      <c r="B416" s="32">
        <f t="shared" si="42"/>
        <v>-3.355919885428453E-3</v>
      </c>
      <c r="C416" s="32">
        <f t="shared" si="43"/>
        <v>1.0654205607476635E-2</v>
      </c>
      <c r="D416" s="42">
        <f t="shared" si="48"/>
        <v>-3.355919885428453E-3</v>
      </c>
      <c r="E416" s="40">
        <f t="shared" si="44"/>
        <v>1.0654205607476635E-2</v>
      </c>
      <c r="F416" s="22"/>
      <c r="G416" s="23">
        <f t="shared" si="45"/>
        <v>1.1908479818715242E-5</v>
      </c>
      <c r="H416" s="23"/>
      <c r="I416" s="17"/>
      <c r="J416" s="18">
        <f t="shared" si="46"/>
        <v>1.0840489474109793E-4</v>
      </c>
      <c r="K416" s="18"/>
      <c r="L416" s="10">
        <f t="shared" si="47"/>
        <v>-3.5929618718743937E-5</v>
      </c>
      <c r="M416" s="11"/>
      <c r="N416" s="12"/>
    </row>
    <row r="417" spans="1:14">
      <c r="A417" s="35">
        <v>41970</v>
      </c>
      <c r="B417" s="32">
        <f t="shared" si="42"/>
        <v>-2.9404195084287692E-2</v>
      </c>
      <c r="C417" s="32">
        <f t="shared" si="43"/>
        <v>1.2946180876641392E-3</v>
      </c>
      <c r="D417" s="42">
        <f t="shared" si="48"/>
        <v>-2.9404195084287692E-2</v>
      </c>
      <c r="E417" s="40">
        <f t="shared" si="44"/>
        <v>1.2946180876641392E-3</v>
      </c>
      <c r="F417" s="22"/>
      <c r="G417" s="23">
        <f t="shared" si="45"/>
        <v>8.7019936283199686E-4</v>
      </c>
      <c r="H417" s="23"/>
      <c r="I417" s="17"/>
      <c r="J417" s="18">
        <f t="shared" si="46"/>
        <v>1.1070819292394231E-6</v>
      </c>
      <c r="K417" s="18"/>
      <c r="L417" s="10">
        <f t="shared" si="47"/>
        <v>-3.1038395406769403E-5</v>
      </c>
      <c r="M417" s="11"/>
      <c r="N417" s="12"/>
    </row>
    <row r="418" spans="1:14">
      <c r="A418" s="35">
        <v>41971</v>
      </c>
      <c r="B418" s="32">
        <f t="shared" si="42"/>
        <v>-1.5467904098994336E-3</v>
      </c>
      <c r="C418" s="32">
        <f t="shared" si="43"/>
        <v>-1.4037680088659032E-2</v>
      </c>
      <c r="D418" s="42">
        <f t="shared" si="48"/>
        <v>-1.5467904098994336E-3</v>
      </c>
      <c r="E418" s="40">
        <f t="shared" si="44"/>
        <v>-1.4037680088659032E-2</v>
      </c>
      <c r="F418" s="22"/>
      <c r="G418" s="23">
        <f t="shared" si="45"/>
        <v>2.6953005611806184E-6</v>
      </c>
      <c r="H418" s="23"/>
      <c r="I418" s="17"/>
      <c r="J418" s="18">
        <f t="shared" si="46"/>
        <v>2.0392178630163917E-4</v>
      </c>
      <c r="K418" s="18"/>
      <c r="L418" s="10">
        <f t="shared" si="47"/>
        <v>2.3444199816921928E-5</v>
      </c>
      <c r="M418" s="11"/>
      <c r="N418" s="12"/>
    </row>
    <row r="419" spans="1:14">
      <c r="A419" s="35">
        <v>41972</v>
      </c>
      <c r="B419" s="32">
        <f t="shared" si="42"/>
        <v>-8.9631514883257973E-3</v>
      </c>
      <c r="C419" s="32">
        <f t="shared" si="43"/>
        <v>0</v>
      </c>
      <c r="D419" s="42">
        <f t="shared" si="48"/>
        <v>0</v>
      </c>
      <c r="E419" s="40">
        <f t="shared" si="44"/>
        <v>0</v>
      </c>
      <c r="F419" s="22"/>
      <c r="G419" s="23">
        <f t="shared" si="45"/>
        <v>9.0148656136734644E-9</v>
      </c>
      <c r="H419" s="23"/>
      <c r="I419" s="17"/>
      <c r="J419" s="18">
        <f t="shared" si="46"/>
        <v>5.8776416019003168E-8</v>
      </c>
      <c r="K419" s="18"/>
      <c r="L419" s="10">
        <f t="shared" si="47"/>
        <v>2.3018720461065549E-8</v>
      </c>
      <c r="M419" s="11"/>
      <c r="N419" s="12"/>
    </row>
    <row r="420" spans="1:14">
      <c r="A420" s="35">
        <v>41973</v>
      </c>
      <c r="B420" s="32">
        <f t="shared" si="42"/>
        <v>3.9347923179991078E-2</v>
      </c>
      <c r="C420" s="32">
        <f t="shared" si="43"/>
        <v>0</v>
      </c>
      <c r="D420" s="42">
        <f t="shared" si="48"/>
        <v>0</v>
      </c>
      <c r="E420" s="40">
        <f t="shared" si="44"/>
        <v>0</v>
      </c>
      <c r="F420" s="22"/>
      <c r="G420" s="23">
        <f t="shared" si="45"/>
        <v>9.0148656136734644E-9</v>
      </c>
      <c r="H420" s="23"/>
      <c r="I420" s="17"/>
      <c r="J420" s="18">
        <f t="shared" si="46"/>
        <v>5.8776416019003168E-8</v>
      </c>
      <c r="K420" s="18"/>
      <c r="L420" s="10">
        <f t="shared" si="47"/>
        <v>2.3018720461065549E-8</v>
      </c>
      <c r="M420" s="11"/>
      <c r="N420" s="12"/>
    </row>
    <row r="421" spans="1:14">
      <c r="A421" s="35">
        <v>41974</v>
      </c>
      <c r="B421" s="32">
        <f t="shared" si="42"/>
        <v>2.008938163379306E-2</v>
      </c>
      <c r="C421" s="32">
        <f t="shared" si="43"/>
        <v>-2.3604346197077557E-2</v>
      </c>
      <c r="D421" s="42">
        <f t="shared" si="48"/>
        <v>2.008938163379306E-2</v>
      </c>
      <c r="E421" s="40">
        <f t="shared" si="44"/>
        <v>-2.3604346197077557E-2</v>
      </c>
      <c r="F421" s="22"/>
      <c r="G421" s="23">
        <f t="shared" si="45"/>
        <v>3.9977743047539234E-4</v>
      </c>
      <c r="H421" s="23"/>
      <c r="I421" s="17"/>
      <c r="J421" s="18">
        <f t="shared" si="46"/>
        <v>5.6866913937925678E-4</v>
      </c>
      <c r="K421" s="18"/>
      <c r="L421" s="10">
        <f t="shared" si="47"/>
        <v>-4.7680298586700567E-4</v>
      </c>
      <c r="M421" s="11"/>
      <c r="N421" s="12"/>
    </row>
    <row r="422" spans="1:14">
      <c r="A422" s="35">
        <v>41975</v>
      </c>
      <c r="B422" s="32">
        <f t="shared" si="42"/>
        <v>-2.7171051245865655E-3</v>
      </c>
      <c r="C422" s="32">
        <f t="shared" si="43"/>
        <v>1.4965464313123561E-2</v>
      </c>
      <c r="D422" s="42">
        <f t="shared" si="48"/>
        <v>-2.7171051245865655E-3</v>
      </c>
      <c r="E422" s="40">
        <f t="shared" si="44"/>
        <v>1.4965464313123561E-2</v>
      </c>
      <c r="F422" s="22"/>
      <c r="G422" s="23">
        <f t="shared" si="45"/>
        <v>7.907635161259416E-6</v>
      </c>
      <c r="H422" s="23"/>
      <c r="I422" s="17"/>
      <c r="J422" s="18">
        <f t="shared" si="46"/>
        <v>2.1676748971717855E-4</v>
      </c>
      <c r="K422" s="18"/>
      <c r="L422" s="10">
        <f t="shared" si="47"/>
        <v>-4.1401910867802949E-5</v>
      </c>
      <c r="M422" s="11"/>
      <c r="N422" s="12"/>
    </row>
    <row r="423" spans="1:14">
      <c r="A423" s="35">
        <v>41976</v>
      </c>
      <c r="B423" s="32">
        <f t="shared" si="42"/>
        <v>-1.8796992481203919E-3</v>
      </c>
      <c r="C423" s="32">
        <f t="shared" si="43"/>
        <v>8.6956521739130436E-3</v>
      </c>
      <c r="D423" s="42">
        <f t="shared" si="48"/>
        <v>-1.8796992481203919E-3</v>
      </c>
      <c r="E423" s="40">
        <f t="shared" si="44"/>
        <v>8.6956521739130436E-3</v>
      </c>
      <c r="F423" s="22"/>
      <c r="G423" s="23">
        <f t="shared" si="45"/>
        <v>3.8992264077285555E-6</v>
      </c>
      <c r="H423" s="23"/>
      <c r="I423" s="17"/>
      <c r="J423" s="18">
        <f t="shared" si="46"/>
        <v>7.1456821774683785E-5</v>
      </c>
      <c r="K423" s="18"/>
      <c r="L423" s="10">
        <f t="shared" si="47"/>
        <v>-1.6692103716314487E-5</v>
      </c>
      <c r="M423" s="11"/>
      <c r="N423" s="12"/>
    </row>
    <row r="424" spans="1:14">
      <c r="A424" s="35">
        <v>41977</v>
      </c>
      <c r="B424" s="32">
        <f t="shared" si="42"/>
        <v>1.7160752449268953E-2</v>
      </c>
      <c r="C424" s="32">
        <f t="shared" si="43"/>
        <v>6.746626686656672E-3</v>
      </c>
      <c r="D424" s="42">
        <f t="shared" si="48"/>
        <v>1.7160752449268953E-2</v>
      </c>
      <c r="E424" s="40">
        <f t="shared" si="44"/>
        <v>6.746626686656672E-3</v>
      </c>
      <c r="F424" s="22"/>
      <c r="G424" s="23">
        <f t="shared" si="45"/>
        <v>2.9124172771003093E-4</v>
      </c>
      <c r="H424" s="23"/>
      <c r="I424" s="17"/>
      <c r="J424" s="18">
        <f t="shared" si="46"/>
        <v>4.2304464242788648E-5</v>
      </c>
      <c r="K424" s="18"/>
      <c r="L424" s="10">
        <f t="shared" si="47"/>
        <v>1.1099921286170003E-4</v>
      </c>
      <c r="M424" s="11"/>
      <c r="N424" s="12"/>
    </row>
    <row r="425" spans="1:14">
      <c r="A425" s="35">
        <v>41978</v>
      </c>
      <c r="B425" s="32">
        <f t="shared" si="42"/>
        <v>3.7237362180154013E-2</v>
      </c>
      <c r="C425" s="32">
        <f t="shared" si="43"/>
        <v>-7.2598659717051381E-3</v>
      </c>
      <c r="D425" s="42">
        <f t="shared" si="48"/>
        <v>3.7237362180154013E-2</v>
      </c>
      <c r="E425" s="40">
        <f t="shared" si="44"/>
        <v>-7.2598659717051381E-3</v>
      </c>
      <c r="F425" s="22"/>
      <c r="G425" s="23">
        <f t="shared" si="45"/>
        <v>1.3795590317011938E-3</v>
      </c>
      <c r="H425" s="23"/>
      <c r="I425" s="17"/>
      <c r="J425" s="18">
        <f t="shared" si="46"/>
        <v>5.6284572068568811E-5</v>
      </c>
      <c r="K425" s="18"/>
      <c r="L425" s="10">
        <f t="shared" si="47"/>
        <v>-2.786537093645639E-4</v>
      </c>
      <c r="M425" s="11"/>
      <c r="N425" s="12"/>
    </row>
    <row r="426" spans="1:14">
      <c r="A426" s="35">
        <v>41979</v>
      </c>
      <c r="B426" s="32">
        <f t="shared" si="42"/>
        <v>7.7416766947452E-3</v>
      </c>
      <c r="C426" s="32">
        <f t="shared" si="43"/>
        <v>0</v>
      </c>
      <c r="D426" s="42">
        <f t="shared" si="48"/>
        <v>0</v>
      </c>
      <c r="E426" s="40">
        <f t="shared" si="44"/>
        <v>0</v>
      </c>
      <c r="F426" s="22"/>
      <c r="G426" s="23">
        <f t="shared" si="45"/>
        <v>9.0148656136734644E-9</v>
      </c>
      <c r="H426" s="23"/>
      <c r="I426" s="17"/>
      <c r="J426" s="18">
        <f t="shared" si="46"/>
        <v>5.8776416019003168E-8</v>
      </c>
      <c r="K426" s="18"/>
      <c r="L426" s="10">
        <f t="shared" si="47"/>
        <v>2.3018720461065549E-8</v>
      </c>
      <c r="M426" s="11"/>
      <c r="N426" s="12"/>
    </row>
    <row r="427" spans="1:14">
      <c r="A427" s="35">
        <v>41980</v>
      </c>
      <c r="B427" s="32">
        <f t="shared" si="42"/>
        <v>-5.5108864387214899E-2</v>
      </c>
      <c r="C427" s="32">
        <f t="shared" si="43"/>
        <v>0</v>
      </c>
      <c r="D427" s="42">
        <f t="shared" si="48"/>
        <v>0</v>
      </c>
      <c r="E427" s="40">
        <f t="shared" si="44"/>
        <v>0</v>
      </c>
      <c r="F427" s="22"/>
      <c r="G427" s="23">
        <f t="shared" si="45"/>
        <v>9.0148656136734644E-9</v>
      </c>
      <c r="H427" s="23"/>
      <c r="I427" s="17"/>
      <c r="J427" s="18">
        <f t="shared" si="46"/>
        <v>5.8776416019003168E-8</v>
      </c>
      <c r="K427" s="18"/>
      <c r="L427" s="10">
        <f t="shared" si="47"/>
        <v>2.3018720461065549E-8</v>
      </c>
      <c r="M427" s="11"/>
      <c r="N427" s="12"/>
    </row>
    <row r="428" spans="1:14">
      <c r="A428" s="35">
        <v>41981</v>
      </c>
      <c r="B428" s="32">
        <f t="shared" si="42"/>
        <v>-6.5294774311772498E-4</v>
      </c>
      <c r="C428" s="32">
        <f t="shared" si="43"/>
        <v>0</v>
      </c>
      <c r="D428" s="42">
        <f t="shared" si="48"/>
        <v>0</v>
      </c>
      <c r="E428" s="40">
        <f t="shared" si="44"/>
        <v>0</v>
      </c>
      <c r="F428" s="22"/>
      <c r="G428" s="23">
        <f t="shared" si="45"/>
        <v>9.0148656136734644E-9</v>
      </c>
      <c r="H428" s="23"/>
      <c r="I428" s="17"/>
      <c r="J428" s="18">
        <f t="shared" si="46"/>
        <v>5.8776416019003168E-8</v>
      </c>
      <c r="K428" s="18"/>
      <c r="L428" s="10">
        <f t="shared" si="47"/>
        <v>2.3018720461065549E-8</v>
      </c>
      <c r="M428" s="11"/>
      <c r="N428" s="12"/>
    </row>
    <row r="429" spans="1:14">
      <c r="A429" s="35">
        <v>41982</v>
      </c>
      <c r="B429" s="32">
        <f t="shared" si="42"/>
        <v>-7.7772625721873245E-3</v>
      </c>
      <c r="C429" s="32">
        <f t="shared" si="43"/>
        <v>-9.1880742546409152E-3</v>
      </c>
      <c r="D429" s="42">
        <f t="shared" si="48"/>
        <v>-7.7772625721873245E-3</v>
      </c>
      <c r="E429" s="40">
        <f t="shared" si="44"/>
        <v>-9.1880742546409152E-3</v>
      </c>
      <c r="F429" s="22"/>
      <c r="G429" s="23">
        <f t="shared" si="45"/>
        <v>6.197167797715412E-5</v>
      </c>
      <c r="H429" s="23"/>
      <c r="I429" s="17"/>
      <c r="J429" s="18">
        <f t="shared" si="46"/>
        <v>8.8934570416219263E-5</v>
      </c>
      <c r="K429" s="18"/>
      <c r="L429" s="10">
        <f t="shared" si="47"/>
        <v>7.4238969274030724E-5</v>
      </c>
      <c r="M429" s="11"/>
      <c r="N429" s="12"/>
    </row>
    <row r="430" spans="1:14">
      <c r="A430" s="35">
        <v>41983</v>
      </c>
      <c r="B430" s="32">
        <f t="shared" si="42"/>
        <v>-2.5490154427853211E-4</v>
      </c>
      <c r="C430" s="32">
        <f t="shared" si="43"/>
        <v>-6.2452687358062076E-3</v>
      </c>
      <c r="D430" s="42">
        <f t="shared" si="48"/>
        <v>-2.5490154427853211E-4</v>
      </c>
      <c r="E430" s="40">
        <f t="shared" si="44"/>
        <v>-6.2452687358062076E-3</v>
      </c>
      <c r="F430" s="22"/>
      <c r="G430" s="23">
        <f t="shared" si="45"/>
        <v>1.223937563407394E-7</v>
      </c>
      <c r="H430" s="23"/>
      <c r="I430" s="17"/>
      <c r="J430" s="18">
        <f t="shared" si="46"/>
        <v>4.2090344902885479E-5</v>
      </c>
      <c r="K430" s="18"/>
      <c r="L430" s="10">
        <f t="shared" si="47"/>
        <v>2.2697126290218874E-6</v>
      </c>
      <c r="M430" s="11"/>
      <c r="N430" s="12"/>
    </row>
    <row r="431" spans="1:14">
      <c r="A431" s="35">
        <v>41984</v>
      </c>
      <c r="B431" s="32">
        <f t="shared" si="42"/>
        <v>-2.4009348772973452E-2</v>
      </c>
      <c r="C431" s="32">
        <f t="shared" si="43"/>
        <v>-3.6183584079223004E-3</v>
      </c>
      <c r="D431" s="42">
        <f t="shared" si="48"/>
        <v>-2.4009348772973452E-2</v>
      </c>
      <c r="E431" s="40">
        <f t="shared" si="44"/>
        <v>-3.6183584079223004E-3</v>
      </c>
      <c r="F431" s="22"/>
      <c r="G431" s="23">
        <f t="shared" si="45"/>
        <v>5.8101705765200521E-4</v>
      </c>
      <c r="H431" s="23"/>
      <c r="I431" s="17"/>
      <c r="J431" s="18">
        <f t="shared" si="46"/>
        <v>1.4905752600781717E-5</v>
      </c>
      <c r="K431" s="18"/>
      <c r="L431" s="10">
        <f t="shared" si="47"/>
        <v>9.3061788711559356E-5</v>
      </c>
      <c r="M431" s="11"/>
      <c r="N431" s="12"/>
    </row>
    <row r="432" spans="1:14">
      <c r="A432" s="35">
        <v>41985</v>
      </c>
      <c r="B432" s="32">
        <f t="shared" si="42"/>
        <v>-0.10802220529008381</v>
      </c>
      <c r="C432" s="32">
        <f t="shared" si="43"/>
        <v>-2.8669724770642203E-3</v>
      </c>
      <c r="D432" s="42">
        <f t="shared" si="48"/>
        <v>-0.10802220529008381</v>
      </c>
      <c r="E432" s="40">
        <f t="shared" si="44"/>
        <v>-2.8669724770642203E-3</v>
      </c>
      <c r="F432" s="22"/>
      <c r="G432" s="23">
        <f t="shared" si="45"/>
        <v>1.1689318542801006E-2</v>
      </c>
      <c r="H432" s="23"/>
      <c r="I432" s="17"/>
      <c r="J432" s="18">
        <f t="shared" si="46"/>
        <v>9.6684364926555148E-6</v>
      </c>
      <c r="K432" s="18"/>
      <c r="L432" s="10">
        <f t="shared" si="47"/>
        <v>3.3618065675093808E-4</v>
      </c>
      <c r="M432" s="11"/>
      <c r="N432" s="12"/>
    </row>
    <row r="433" spans="1:14">
      <c r="A433" s="35">
        <v>41986</v>
      </c>
      <c r="B433" s="32">
        <f t="shared" si="42"/>
        <v>0.13047616723207961</v>
      </c>
      <c r="C433" s="32">
        <f t="shared" si="43"/>
        <v>0</v>
      </c>
      <c r="D433" s="42">
        <f t="shared" si="48"/>
        <v>0</v>
      </c>
      <c r="E433" s="40">
        <f t="shared" si="44"/>
        <v>0</v>
      </c>
      <c r="F433" s="22"/>
      <c r="G433" s="23">
        <f t="shared" si="45"/>
        <v>9.0148656136734644E-9</v>
      </c>
      <c r="H433" s="23"/>
      <c r="I433" s="17"/>
      <c r="J433" s="18">
        <f t="shared" si="46"/>
        <v>5.8776416019003168E-8</v>
      </c>
      <c r="K433" s="18"/>
      <c r="L433" s="10">
        <f t="shared" si="47"/>
        <v>2.3018720461065549E-8</v>
      </c>
      <c r="M433" s="11"/>
      <c r="N433" s="12"/>
    </row>
    <row r="434" spans="1:14">
      <c r="A434" s="35">
        <v>41987</v>
      </c>
      <c r="B434" s="32">
        <f t="shared" si="42"/>
        <v>6.4768237656317193E-5</v>
      </c>
      <c r="C434" s="32">
        <f t="shared" si="43"/>
        <v>0</v>
      </c>
      <c r="D434" s="42">
        <f t="shared" si="48"/>
        <v>0</v>
      </c>
      <c r="E434" s="40">
        <f t="shared" si="44"/>
        <v>0</v>
      </c>
      <c r="F434" s="22"/>
      <c r="G434" s="23">
        <f t="shared" si="45"/>
        <v>9.0148656136734644E-9</v>
      </c>
      <c r="H434" s="23"/>
      <c r="I434" s="17"/>
      <c r="J434" s="18">
        <f t="shared" si="46"/>
        <v>5.8776416019003168E-8</v>
      </c>
      <c r="K434" s="18"/>
      <c r="L434" s="10">
        <f t="shared" si="47"/>
        <v>2.3018720461065549E-8</v>
      </c>
      <c r="M434" s="11"/>
      <c r="N434" s="12"/>
    </row>
    <row r="435" spans="1:14">
      <c r="A435" s="35">
        <v>41988</v>
      </c>
      <c r="B435" s="32">
        <f t="shared" si="42"/>
        <v>1.1441647597253415E-3</v>
      </c>
      <c r="C435" s="32">
        <f t="shared" si="43"/>
        <v>-7.6672417097949017E-3</v>
      </c>
      <c r="D435" s="42">
        <f t="shared" si="48"/>
        <v>1.1441647597253415E-3</v>
      </c>
      <c r="E435" s="40">
        <f t="shared" si="44"/>
        <v>-7.6672417097949017E-3</v>
      </c>
      <c r="F435" s="22"/>
      <c r="G435" s="23">
        <f t="shared" si="45"/>
        <v>1.1008586498707305E-6</v>
      </c>
      <c r="H435" s="23"/>
      <c r="I435" s="17"/>
      <c r="J435" s="18">
        <f t="shared" si="46"/>
        <v>6.2563040686377421E-5</v>
      </c>
      <c r="K435" s="18"/>
      <c r="L435" s="10">
        <f t="shared" si="47"/>
        <v>-8.2989797265575374E-6</v>
      </c>
      <c r="M435" s="11"/>
      <c r="N435" s="12"/>
    </row>
    <row r="436" spans="1:14">
      <c r="A436" s="35">
        <v>41989</v>
      </c>
      <c r="B436" s="32">
        <f t="shared" si="42"/>
        <v>-2.5078167115902956E-2</v>
      </c>
      <c r="C436" s="32">
        <f t="shared" si="43"/>
        <v>-4.4427274483291477E-3</v>
      </c>
      <c r="D436" s="42">
        <f t="shared" si="48"/>
        <v>-2.5078167115902956E-2</v>
      </c>
      <c r="E436" s="40">
        <f t="shared" si="44"/>
        <v>-4.4427274483291477E-3</v>
      </c>
      <c r="F436" s="22"/>
      <c r="G436" s="23">
        <f t="shared" si="45"/>
        <v>6.336856564768728E-4</v>
      </c>
      <c r="H436" s="23"/>
      <c r="I436" s="17"/>
      <c r="J436" s="18">
        <f t="shared" si="46"/>
        <v>2.1950779765043932E-5</v>
      </c>
      <c r="K436" s="18"/>
      <c r="L436" s="10">
        <f t="shared" si="47"/>
        <v>1.1794021487851851E-4</v>
      </c>
      <c r="M436" s="11"/>
      <c r="N436" s="12"/>
    </row>
    <row r="437" spans="1:14">
      <c r="A437" s="35">
        <v>41990</v>
      </c>
      <c r="B437" s="32">
        <f t="shared" si="42"/>
        <v>-5.9718658763156199E-4</v>
      </c>
      <c r="C437" s="32">
        <f t="shared" si="43"/>
        <v>2.1342646488164531E-3</v>
      </c>
      <c r="D437" s="42">
        <f t="shared" si="48"/>
        <v>-5.9718658763156199E-4</v>
      </c>
      <c r="E437" s="40">
        <f t="shared" si="44"/>
        <v>2.1342646488164531E-3</v>
      </c>
      <c r="F437" s="22"/>
      <c r="G437" s="23">
        <f t="shared" si="45"/>
        <v>4.7904841329428059E-7</v>
      </c>
      <c r="H437" s="23"/>
      <c r="I437" s="17"/>
      <c r="J437" s="18">
        <f t="shared" si="46"/>
        <v>3.5790062574331359E-6</v>
      </c>
      <c r="K437" s="18"/>
      <c r="L437" s="10">
        <f t="shared" si="47"/>
        <v>-1.3093957647684848E-6</v>
      </c>
      <c r="M437" s="11"/>
      <c r="N437" s="12"/>
    </row>
    <row r="438" spans="1:14">
      <c r="A438" s="35">
        <v>41991</v>
      </c>
      <c r="B438" s="32">
        <f t="shared" si="42"/>
        <v>-6.9890450370698326E-2</v>
      </c>
      <c r="C438" s="32">
        <f t="shared" si="43"/>
        <v>-3.8722168441432723E-4</v>
      </c>
      <c r="D438" s="42">
        <f t="shared" si="48"/>
        <v>-6.9890450370698326E-2</v>
      </c>
      <c r="E438" s="40">
        <f t="shared" si="44"/>
        <v>-3.8722168441432723E-4</v>
      </c>
      <c r="F438" s="22"/>
      <c r="G438" s="23">
        <f t="shared" si="45"/>
        <v>4.8979557956048076E-3</v>
      </c>
      <c r="H438" s="23"/>
      <c r="I438" s="17"/>
      <c r="J438" s="18">
        <f t="shared" si="46"/>
        <v>3.9647192118102527E-7</v>
      </c>
      <c r="K438" s="18"/>
      <c r="L438" s="10">
        <f t="shared" si="47"/>
        <v>4.4067016510573701E-5</v>
      </c>
      <c r="M438" s="11"/>
      <c r="N438" s="12"/>
    </row>
    <row r="439" spans="1:14">
      <c r="A439" s="35">
        <v>41992</v>
      </c>
      <c r="B439" s="32">
        <f t="shared" si="42"/>
        <v>-2.4246317843291215E-2</v>
      </c>
      <c r="C439" s="32">
        <f t="shared" si="43"/>
        <v>2.8859190393182257E-2</v>
      </c>
      <c r="D439" s="42">
        <f t="shared" si="48"/>
        <v>-2.4246317843291215E-2</v>
      </c>
      <c r="E439" s="40">
        <f t="shared" si="44"/>
        <v>2.8859190393182257E-2</v>
      </c>
      <c r="F439" s="22"/>
      <c r="G439" s="23">
        <f t="shared" si="45"/>
        <v>5.924971569445576E-4</v>
      </c>
      <c r="H439" s="23"/>
      <c r="I439" s="17"/>
      <c r="J439" s="18">
        <f t="shared" si="46"/>
        <v>8.1891849012739491E-4</v>
      </c>
      <c r="K439" s="18"/>
      <c r="L439" s="10">
        <f t="shared" si="47"/>
        <v>-6.9656792717567124E-4</v>
      </c>
      <c r="M439" s="11"/>
      <c r="N439" s="12"/>
    </row>
    <row r="440" spans="1:14">
      <c r="A440" s="35">
        <v>41993</v>
      </c>
      <c r="B440" s="32">
        <f t="shared" si="42"/>
        <v>-9.2420991026140355E-3</v>
      </c>
      <c r="C440" s="32">
        <f t="shared" si="43"/>
        <v>0</v>
      </c>
      <c r="D440" s="42">
        <f t="shared" si="48"/>
        <v>0</v>
      </c>
      <c r="E440" s="40">
        <f t="shared" si="44"/>
        <v>0</v>
      </c>
      <c r="F440" s="22"/>
      <c r="G440" s="23">
        <f t="shared" si="45"/>
        <v>9.0148656136734644E-9</v>
      </c>
      <c r="H440" s="23"/>
      <c r="I440" s="17"/>
      <c r="J440" s="18">
        <f t="shared" si="46"/>
        <v>5.8776416019003168E-8</v>
      </c>
      <c r="K440" s="18"/>
      <c r="L440" s="10">
        <f t="shared" si="47"/>
        <v>2.3018720461065549E-8</v>
      </c>
      <c r="M440" s="11"/>
      <c r="N440" s="12"/>
    </row>
    <row r="441" spans="1:14">
      <c r="A441" s="35">
        <v>41994</v>
      </c>
      <c r="B441" s="32">
        <f t="shared" si="42"/>
        <v>8.2354968126215206E-2</v>
      </c>
      <c r="C441" s="32">
        <f t="shared" si="43"/>
        <v>0</v>
      </c>
      <c r="D441" s="42">
        <f t="shared" si="48"/>
        <v>0</v>
      </c>
      <c r="E441" s="40">
        <f t="shared" si="44"/>
        <v>0</v>
      </c>
      <c r="F441" s="22"/>
      <c r="G441" s="23">
        <f t="shared" si="45"/>
        <v>9.0148656136734644E-9</v>
      </c>
      <c r="H441" s="23"/>
      <c r="I441" s="17"/>
      <c r="J441" s="18">
        <f t="shared" si="46"/>
        <v>5.8776416019003168E-8</v>
      </c>
      <c r="K441" s="18"/>
      <c r="L441" s="10">
        <f t="shared" si="47"/>
        <v>2.3018720461065549E-8</v>
      </c>
      <c r="M441" s="11"/>
      <c r="N441" s="12"/>
    </row>
    <row r="442" spans="1:14">
      <c r="A442" s="35">
        <v>41995</v>
      </c>
      <c r="B442" s="32">
        <f t="shared" si="42"/>
        <v>-2.9584991472427494E-2</v>
      </c>
      <c r="C442" s="32">
        <f t="shared" si="43"/>
        <v>1.82605421686747E-2</v>
      </c>
      <c r="D442" s="42">
        <f t="shared" si="48"/>
        <v>-2.9584991472427494E-2</v>
      </c>
      <c r="E442" s="40">
        <f t="shared" si="44"/>
        <v>1.82605421686747E-2</v>
      </c>
      <c r="F442" s="22"/>
      <c r="G442" s="23">
        <f t="shared" si="45"/>
        <v>8.8089872672213296E-4</v>
      </c>
      <c r="H442" s="23"/>
      <c r="I442" s="17"/>
      <c r="J442" s="18">
        <f t="shared" si="46"/>
        <v>3.2465206057787641E-4</v>
      </c>
      <c r="K442" s="18"/>
      <c r="L442" s="10">
        <f t="shared" si="47"/>
        <v>-5.3477620252846713E-4</v>
      </c>
      <c r="M442" s="11"/>
      <c r="N442" s="12"/>
    </row>
    <row r="443" spans="1:14">
      <c r="A443" s="35">
        <v>41996</v>
      </c>
      <c r="B443" s="32">
        <f t="shared" si="42"/>
        <v>1.7551670806580141E-2</v>
      </c>
      <c r="C443" s="32">
        <f t="shared" si="43"/>
        <v>-1.2941393973007949E-2</v>
      </c>
      <c r="D443" s="42">
        <f t="shared" si="48"/>
        <v>1.7551670806580141E-2</v>
      </c>
      <c r="E443" s="40">
        <f t="shared" si="44"/>
        <v>-1.2941393973007949E-2</v>
      </c>
      <c r="F443" s="22"/>
      <c r="G443" s="23">
        <f t="shared" si="45"/>
        <v>3.0473721841361382E-4</v>
      </c>
      <c r="H443" s="23"/>
      <c r="I443" s="17"/>
      <c r="J443" s="18">
        <f t="shared" si="46"/>
        <v>1.7381343811822238E-4</v>
      </c>
      <c r="K443" s="18"/>
      <c r="L443" s="10">
        <f t="shared" si="47"/>
        <v>-2.3014652648922139E-4</v>
      </c>
      <c r="M443" s="11"/>
      <c r="N443" s="12"/>
    </row>
    <row r="444" spans="1:14">
      <c r="A444" s="35">
        <v>41997</v>
      </c>
      <c r="B444" s="32">
        <f t="shared" si="42"/>
        <v>-6.4481956566803198E-4</v>
      </c>
      <c r="C444" s="32">
        <f t="shared" si="43"/>
        <v>5.2444277954673156E-3</v>
      </c>
      <c r="D444" s="42">
        <f t="shared" si="48"/>
        <v>-6.4481956566803198E-4</v>
      </c>
      <c r="E444" s="40">
        <f t="shared" si="44"/>
        <v>5.2444277954673156E-3</v>
      </c>
      <c r="F444" s="22"/>
      <c r="G444" s="23">
        <f t="shared" si="45"/>
        <v>5.4725404813622704E-7</v>
      </c>
      <c r="H444" s="23"/>
      <c r="I444" s="17"/>
      <c r="J444" s="18">
        <f t="shared" si="46"/>
        <v>2.5019897123720857E-5</v>
      </c>
      <c r="K444" s="18"/>
      <c r="L444" s="10">
        <f t="shared" si="47"/>
        <v>-3.7003026882821602E-6</v>
      </c>
      <c r="M444" s="11"/>
      <c r="N444" s="12"/>
    </row>
    <row r="445" spans="1:14">
      <c r="A445" s="35">
        <v>41998</v>
      </c>
      <c r="B445" s="32">
        <f t="shared" si="42"/>
        <v>-2.3067173637515821E-2</v>
      </c>
      <c r="C445" s="32">
        <f t="shared" si="43"/>
        <v>0</v>
      </c>
      <c r="D445" s="42">
        <f t="shared" si="48"/>
        <v>0</v>
      </c>
      <c r="E445" s="40">
        <f t="shared" si="44"/>
        <v>0</v>
      </c>
      <c r="F445" s="22"/>
      <c r="G445" s="23">
        <f t="shared" si="45"/>
        <v>9.0148656136734644E-9</v>
      </c>
      <c r="H445" s="23"/>
      <c r="I445" s="17"/>
      <c r="J445" s="18">
        <f t="shared" si="46"/>
        <v>5.8776416019003168E-8</v>
      </c>
      <c r="K445" s="18"/>
      <c r="L445" s="10">
        <f t="shared" si="47"/>
        <v>2.3018720461065549E-8</v>
      </c>
      <c r="M445" s="11"/>
      <c r="N445" s="12"/>
    </row>
    <row r="446" spans="1:14">
      <c r="A446" s="35">
        <v>41999</v>
      </c>
      <c r="B446" s="32">
        <f t="shared" si="42"/>
        <v>1.0190121243572188E-2</v>
      </c>
      <c r="C446" s="32">
        <f t="shared" si="43"/>
        <v>0</v>
      </c>
      <c r="D446" s="42">
        <f t="shared" si="48"/>
        <v>0</v>
      </c>
      <c r="E446" s="40">
        <f t="shared" si="44"/>
        <v>0</v>
      </c>
      <c r="F446" s="22"/>
      <c r="G446" s="23">
        <f t="shared" si="45"/>
        <v>9.0148656136734644E-9</v>
      </c>
      <c r="H446" s="23"/>
      <c r="I446" s="17"/>
      <c r="J446" s="18">
        <f t="shared" si="46"/>
        <v>5.8776416019003168E-8</v>
      </c>
      <c r="K446" s="18"/>
      <c r="L446" s="10">
        <f t="shared" si="47"/>
        <v>2.3018720461065549E-8</v>
      </c>
      <c r="M446" s="11"/>
      <c r="N446" s="12"/>
    </row>
    <row r="447" spans="1:14">
      <c r="A447" s="35">
        <v>42000</v>
      </c>
      <c r="B447" s="32">
        <f t="shared" si="42"/>
        <v>2.6619343389529804E-2</v>
      </c>
      <c r="C447" s="32">
        <f t="shared" si="43"/>
        <v>0</v>
      </c>
      <c r="D447" s="42">
        <f t="shared" si="48"/>
        <v>0</v>
      </c>
      <c r="E447" s="40">
        <f t="shared" si="44"/>
        <v>0</v>
      </c>
      <c r="F447" s="22"/>
      <c r="G447" s="23">
        <f t="shared" si="45"/>
        <v>9.0148656136734644E-9</v>
      </c>
      <c r="H447" s="23"/>
      <c r="I447" s="17"/>
      <c r="J447" s="18">
        <f t="shared" si="46"/>
        <v>5.8776416019003168E-8</v>
      </c>
      <c r="K447" s="18"/>
      <c r="L447" s="10">
        <f t="shared" si="47"/>
        <v>2.3018720461065549E-8</v>
      </c>
      <c r="M447" s="11"/>
      <c r="N447" s="12"/>
    </row>
    <row r="448" spans="1:14">
      <c r="A448" s="35">
        <v>42001</v>
      </c>
      <c r="B448" s="32">
        <f t="shared" si="42"/>
        <v>1.0872037483509922E-2</v>
      </c>
      <c r="C448" s="32">
        <f t="shared" si="43"/>
        <v>0</v>
      </c>
      <c r="D448" s="42">
        <f t="shared" si="48"/>
        <v>0</v>
      </c>
      <c r="E448" s="40">
        <f t="shared" si="44"/>
        <v>0</v>
      </c>
      <c r="F448" s="22"/>
      <c r="G448" s="23">
        <f t="shared" si="45"/>
        <v>9.0148656136734644E-9</v>
      </c>
      <c r="H448" s="23"/>
      <c r="I448" s="17"/>
      <c r="J448" s="18">
        <f t="shared" si="46"/>
        <v>5.8776416019003168E-8</v>
      </c>
      <c r="K448" s="18"/>
      <c r="L448" s="10">
        <f t="shared" si="47"/>
        <v>2.3018720461065549E-8</v>
      </c>
      <c r="M448" s="11"/>
      <c r="N448" s="12"/>
    </row>
    <row r="449" spans="1:14">
      <c r="A449" s="35">
        <v>42002</v>
      </c>
      <c r="B449" s="32">
        <f t="shared" si="42"/>
        <v>-3.6315363153631507E-2</v>
      </c>
      <c r="C449" s="32">
        <f t="shared" si="43"/>
        <v>1.8446059250978201E-2</v>
      </c>
      <c r="D449" s="42">
        <f t="shared" si="48"/>
        <v>-3.6315363153631507E-2</v>
      </c>
      <c r="E449" s="40">
        <f t="shared" si="44"/>
        <v>1.8446059250978201E-2</v>
      </c>
      <c r="F449" s="22"/>
      <c r="G449" s="23">
        <f t="shared" si="45"/>
        <v>1.3257106597155054E-3</v>
      </c>
      <c r="H449" s="23"/>
      <c r="I449" s="17"/>
      <c r="J449" s="18">
        <f t="shared" si="46"/>
        <v>3.3137180921606542E-4</v>
      </c>
      <c r="K449" s="18"/>
      <c r="L449" s="10">
        <f t="shared" si="47"/>
        <v>-6.6279947179139387E-4</v>
      </c>
      <c r="M449" s="11"/>
      <c r="N449" s="12"/>
    </row>
    <row r="450" spans="1:14">
      <c r="A450" s="35">
        <v>42003</v>
      </c>
      <c r="B450" s="32">
        <f t="shared" si="42"/>
        <v>-1.8118141489610065E-2</v>
      </c>
      <c r="C450" s="32">
        <f t="shared" si="43"/>
        <v>-1.5367727771679473E-2</v>
      </c>
      <c r="D450" s="42">
        <f t="shared" si="48"/>
        <v>-1.8118141489610065E-2</v>
      </c>
      <c r="E450" s="40">
        <f t="shared" si="44"/>
        <v>-1.5367727771679473E-2</v>
      </c>
      <c r="F450" s="22"/>
      <c r="G450" s="23">
        <f t="shared" si="45"/>
        <v>3.3171657944068399E-4</v>
      </c>
      <c r="H450" s="23"/>
      <c r="I450" s="17"/>
      <c r="J450" s="18">
        <f t="shared" si="46"/>
        <v>2.4367729036864791E-4</v>
      </c>
      <c r="K450" s="18"/>
      <c r="L450" s="10">
        <f t="shared" si="47"/>
        <v>2.8430933373433629E-4</v>
      </c>
      <c r="M450" s="11"/>
      <c r="N450" s="12"/>
    </row>
    <row r="451" spans="1:14">
      <c r="A451" s="35">
        <v>42004</v>
      </c>
      <c r="B451" s="32">
        <f t="shared" ref="B451:B514" si="49">IF(ISNA(VLOOKUP(A451,aud_bitcoin_with_returns, 7, FALSE)),0,VLOOKUP(A451,aud_bitcoin_with_returns, 7, FALSE))</f>
        <v>-9.6780330051837952E-3</v>
      </c>
      <c r="C451" s="32">
        <f t="shared" ref="C451:C514" si="50">IF(ISNA(VLOOKUP(A451,asx_spi200_with_returns, 3, FALSE)),0,VLOOKUP(A451,asx_spi200_with_returns, 3, FALSE))</f>
        <v>1.8580453363062059E-4</v>
      </c>
      <c r="D451" s="42">
        <f t="shared" si="48"/>
        <v>-9.6780330051837952E-3</v>
      </c>
      <c r="E451" s="40">
        <f t="shared" ref="E451:E514" si="51">IF(OR(B451=0, C451=0),0,C451)</f>
        <v>1.8580453363062059E-4</v>
      </c>
      <c r="F451" s="22"/>
      <c r="G451" s="23">
        <f t="shared" ref="G451:G514" si="52">(D451-$F$3)^2</f>
        <v>9.5511131265234157E-5</v>
      </c>
      <c r="H451" s="23"/>
      <c r="I451" s="17"/>
      <c r="J451" s="18">
        <f t="shared" ref="J451:J514" si="53">(E451-$I$3)^2</f>
        <v>3.207403749219794E-9</v>
      </c>
      <c r="K451" s="18"/>
      <c r="L451" s="10">
        <f t="shared" ref="L451:L514" si="54">(D451-$F$3)*(E451-$I$3)</f>
        <v>5.5348239404007774E-7</v>
      </c>
      <c r="M451" s="11"/>
      <c r="N451" s="12"/>
    </row>
    <row r="452" spans="1:14">
      <c r="A452" s="35">
        <v>42005</v>
      </c>
      <c r="B452" s="32">
        <f t="shared" si="49"/>
        <v>4.081926669386968E-4</v>
      </c>
      <c r="C452" s="32">
        <f t="shared" si="50"/>
        <v>0</v>
      </c>
      <c r="D452" s="42">
        <f t="shared" ref="D452:D515" si="55">IF(OR(ISNA(B452), ISNA(C452), B452=0, C452=0),0,B452)</f>
        <v>0</v>
      </c>
      <c r="E452" s="40">
        <f t="shared" si="51"/>
        <v>0</v>
      </c>
      <c r="F452" s="22"/>
      <c r="G452" s="23">
        <f t="shared" si="52"/>
        <v>9.0148656136734644E-9</v>
      </c>
      <c r="H452" s="23"/>
      <c r="I452" s="17"/>
      <c r="J452" s="18">
        <f t="shared" si="53"/>
        <v>5.8776416019003168E-8</v>
      </c>
      <c r="K452" s="18"/>
      <c r="L452" s="10">
        <f t="shared" si="54"/>
        <v>2.3018720461065549E-8</v>
      </c>
      <c r="M452" s="11"/>
      <c r="N452" s="12"/>
    </row>
    <row r="453" spans="1:14">
      <c r="A453" s="35">
        <v>42006</v>
      </c>
      <c r="B453" s="32">
        <f t="shared" si="49"/>
        <v>9.3605990783406871E-4</v>
      </c>
      <c r="C453" s="32">
        <f t="shared" si="50"/>
        <v>3.7154003343860299E-3</v>
      </c>
      <c r="D453" s="42">
        <f t="shared" si="55"/>
        <v>9.3605990783406871E-4</v>
      </c>
      <c r="E453" s="40">
        <f t="shared" si="51"/>
        <v>3.7154003343860299E-3</v>
      </c>
      <c r="F453" s="22"/>
      <c r="G453" s="23">
        <f t="shared" si="52"/>
        <v>7.0747151899374522E-7</v>
      </c>
      <c r="H453" s="23"/>
      <c r="I453" s="17"/>
      <c r="J453" s="18">
        <f t="shared" si="53"/>
        <v>1.2061464050124279E-5</v>
      </c>
      <c r="K453" s="18"/>
      <c r="L453" s="10">
        <f t="shared" si="54"/>
        <v>2.9211542740550135E-6</v>
      </c>
      <c r="M453" s="11"/>
      <c r="N453" s="12"/>
    </row>
    <row r="454" spans="1:14">
      <c r="A454" s="35">
        <v>42007</v>
      </c>
      <c r="B454" s="32">
        <f t="shared" si="49"/>
        <v>-5.3233580317962031E-3</v>
      </c>
      <c r="C454" s="32">
        <f t="shared" si="50"/>
        <v>0</v>
      </c>
      <c r="D454" s="42">
        <f t="shared" si="55"/>
        <v>0</v>
      </c>
      <c r="E454" s="40">
        <f t="shared" si="51"/>
        <v>0</v>
      </c>
      <c r="F454" s="22"/>
      <c r="G454" s="23">
        <f t="shared" si="52"/>
        <v>9.0148656136734644E-9</v>
      </c>
      <c r="H454" s="23"/>
      <c r="I454" s="17"/>
      <c r="J454" s="18">
        <f t="shared" si="53"/>
        <v>5.8776416019003168E-8</v>
      </c>
      <c r="K454" s="18"/>
      <c r="L454" s="10">
        <f t="shared" si="54"/>
        <v>2.3018720461065549E-8</v>
      </c>
      <c r="M454" s="11"/>
      <c r="N454" s="12"/>
    </row>
    <row r="455" spans="1:14">
      <c r="A455" s="35">
        <v>42008</v>
      </c>
      <c r="B455" s="32">
        <f t="shared" si="49"/>
        <v>-6.9863310913430288E-2</v>
      </c>
      <c r="C455" s="32">
        <f t="shared" si="50"/>
        <v>0</v>
      </c>
      <c r="D455" s="42">
        <f t="shared" si="55"/>
        <v>0</v>
      </c>
      <c r="E455" s="40">
        <f t="shared" si="51"/>
        <v>0</v>
      </c>
      <c r="F455" s="22"/>
      <c r="G455" s="23">
        <f t="shared" si="52"/>
        <v>9.0148656136734644E-9</v>
      </c>
      <c r="H455" s="23"/>
      <c r="I455" s="17"/>
      <c r="J455" s="18">
        <f t="shared" si="53"/>
        <v>5.8776416019003168E-8</v>
      </c>
      <c r="K455" s="18"/>
      <c r="L455" s="10">
        <f t="shared" si="54"/>
        <v>2.3018720461065549E-8</v>
      </c>
      <c r="M455" s="11"/>
      <c r="N455" s="12"/>
    </row>
    <row r="456" spans="1:14">
      <c r="A456" s="35">
        <v>42009</v>
      </c>
      <c r="B456" s="32">
        <f t="shared" si="49"/>
        <v>-6.5365575512531346E-2</v>
      </c>
      <c r="C456" s="32">
        <f t="shared" si="50"/>
        <v>7.4032944660373866E-4</v>
      </c>
      <c r="D456" s="42">
        <f t="shared" si="55"/>
        <v>-6.5365575512531346E-2</v>
      </c>
      <c r="E456" s="40">
        <f t="shared" si="51"/>
        <v>7.4032944660373866E-4</v>
      </c>
      <c r="F456" s="22"/>
      <c r="G456" s="23">
        <f t="shared" si="52"/>
        <v>4.2850799612862058E-3</v>
      </c>
      <c r="H456" s="23"/>
      <c r="I456" s="17"/>
      <c r="J456" s="18">
        <f t="shared" si="53"/>
        <v>2.4789541578738667E-7</v>
      </c>
      <c r="K456" s="18"/>
      <c r="L456" s="10">
        <f t="shared" si="54"/>
        <v>-3.2592202728340451E-5</v>
      </c>
      <c r="M456" s="11"/>
      <c r="N456" s="12"/>
    </row>
    <row r="457" spans="1:14">
      <c r="A457" s="35">
        <v>42010</v>
      </c>
      <c r="B457" s="32">
        <f t="shared" si="49"/>
        <v>2.1297246332603107E-2</v>
      </c>
      <c r="C457" s="32">
        <f t="shared" si="50"/>
        <v>-1.7569816904013318E-2</v>
      </c>
      <c r="D457" s="42">
        <f t="shared" si="55"/>
        <v>2.1297246332603107E-2</v>
      </c>
      <c r="E457" s="40">
        <f t="shared" si="51"/>
        <v>-1.7569816904013318E-2</v>
      </c>
      <c r="F457" s="22"/>
      <c r="G457" s="23">
        <f t="shared" si="52"/>
        <v>4.4953751199449554E-4</v>
      </c>
      <c r="H457" s="23"/>
      <c r="I457" s="17"/>
      <c r="J457" s="18">
        <f t="shared" si="53"/>
        <v>3.1727644182374818E-4</v>
      </c>
      <c r="K457" s="18"/>
      <c r="L457" s="10">
        <f t="shared" si="54"/>
        <v>-3.7766077671888841E-4</v>
      </c>
      <c r="M457" s="11"/>
      <c r="N457" s="12"/>
    </row>
    <row r="458" spans="1:14">
      <c r="A458" s="35">
        <v>42011</v>
      </c>
      <c r="B458" s="32">
        <f t="shared" si="49"/>
        <v>0</v>
      </c>
      <c r="C458" s="32">
        <f t="shared" si="50"/>
        <v>0</v>
      </c>
      <c r="D458" s="42">
        <f t="shared" si="55"/>
        <v>0</v>
      </c>
      <c r="E458" s="40">
        <f t="shared" si="51"/>
        <v>0</v>
      </c>
      <c r="F458" s="22"/>
      <c r="G458" s="23">
        <f t="shared" si="52"/>
        <v>9.0148656136734644E-9</v>
      </c>
      <c r="H458" s="23"/>
      <c r="I458" s="17"/>
      <c r="J458" s="18">
        <f t="shared" si="53"/>
        <v>5.8776416019003168E-8</v>
      </c>
      <c r="K458" s="18"/>
      <c r="L458" s="10">
        <f t="shared" si="54"/>
        <v>2.3018720461065549E-8</v>
      </c>
      <c r="M458" s="11"/>
      <c r="N458" s="12"/>
    </row>
    <row r="459" spans="1:14">
      <c r="A459" s="35">
        <v>42012</v>
      </c>
      <c r="B459" s="32">
        <f t="shared" si="49"/>
        <v>8.4172798609791807E-4</v>
      </c>
      <c r="C459" s="32">
        <f t="shared" si="50"/>
        <v>5.6475903614457829E-4</v>
      </c>
      <c r="D459" s="42">
        <f t="shared" si="55"/>
        <v>8.4172798609791807E-4</v>
      </c>
      <c r="E459" s="40">
        <f t="shared" si="51"/>
        <v>5.6475903614457829E-4</v>
      </c>
      <c r="F459" s="22"/>
      <c r="G459" s="23">
        <f t="shared" si="52"/>
        <v>5.5768236970589001E-7</v>
      </c>
      <c r="H459" s="23"/>
      <c r="I459" s="17"/>
      <c r="J459" s="18">
        <f t="shared" si="53"/>
        <v>1.0389054166545476E-7</v>
      </c>
      <c r="K459" s="18"/>
      <c r="L459" s="10">
        <f t="shared" si="54"/>
        <v>2.4070297768415601E-7</v>
      </c>
      <c r="M459" s="11"/>
      <c r="N459" s="12"/>
    </row>
    <row r="460" spans="1:14">
      <c r="A460" s="35">
        <v>42013</v>
      </c>
      <c r="B460" s="32">
        <f t="shared" si="49"/>
        <v>-3.4997287032013575E-3</v>
      </c>
      <c r="C460" s="32">
        <f t="shared" si="50"/>
        <v>2.0131702728127941E-2</v>
      </c>
      <c r="D460" s="42">
        <f t="shared" si="55"/>
        <v>-3.4997287032013575E-3</v>
      </c>
      <c r="E460" s="40">
        <f t="shared" si="51"/>
        <v>2.0131702728127941E-2</v>
      </c>
      <c r="F460" s="22"/>
      <c r="G460" s="23">
        <f t="shared" si="52"/>
        <v>1.2921690867179034E-5</v>
      </c>
      <c r="H460" s="23"/>
      <c r="I460" s="17"/>
      <c r="J460" s="18">
        <f t="shared" si="53"/>
        <v>3.9558283237827005E-4</v>
      </c>
      <c r="K460" s="18"/>
      <c r="L460" s="10">
        <f t="shared" si="54"/>
        <v>-7.149544791352179E-5</v>
      </c>
      <c r="M460" s="11"/>
      <c r="N460" s="12"/>
    </row>
    <row r="461" spans="1:14">
      <c r="A461" s="35">
        <v>42014</v>
      </c>
      <c r="B461" s="32">
        <f t="shared" si="49"/>
        <v>1.0862758977430532E-2</v>
      </c>
      <c r="C461" s="32">
        <f t="shared" si="50"/>
        <v>0</v>
      </c>
      <c r="D461" s="42">
        <f t="shared" si="55"/>
        <v>0</v>
      </c>
      <c r="E461" s="40">
        <f t="shared" si="51"/>
        <v>0</v>
      </c>
      <c r="F461" s="22"/>
      <c r="G461" s="23">
        <f t="shared" si="52"/>
        <v>9.0148656136734644E-9</v>
      </c>
      <c r="H461" s="23"/>
      <c r="I461" s="17"/>
      <c r="J461" s="18">
        <f t="shared" si="53"/>
        <v>5.8776416019003168E-8</v>
      </c>
      <c r="K461" s="18"/>
      <c r="L461" s="10">
        <f t="shared" si="54"/>
        <v>2.3018720461065549E-8</v>
      </c>
      <c r="M461" s="11"/>
      <c r="N461" s="12"/>
    </row>
    <row r="462" spans="1:14">
      <c r="A462" s="35">
        <v>42015</v>
      </c>
      <c r="B462" s="32">
        <f t="shared" si="49"/>
        <v>-1.1688661459736148E-2</v>
      </c>
      <c r="C462" s="32">
        <f t="shared" si="50"/>
        <v>0</v>
      </c>
      <c r="D462" s="42">
        <f t="shared" si="55"/>
        <v>0</v>
      </c>
      <c r="E462" s="40">
        <f t="shared" si="51"/>
        <v>0</v>
      </c>
      <c r="F462" s="22"/>
      <c r="G462" s="23">
        <f t="shared" si="52"/>
        <v>9.0148656136734644E-9</v>
      </c>
      <c r="H462" s="23"/>
      <c r="I462" s="17"/>
      <c r="J462" s="18">
        <f t="shared" si="53"/>
        <v>5.8776416019003168E-8</v>
      </c>
      <c r="K462" s="18"/>
      <c r="L462" s="10">
        <f t="shared" si="54"/>
        <v>2.3018720461065549E-8</v>
      </c>
      <c r="M462" s="11"/>
      <c r="N462" s="12"/>
    </row>
    <row r="463" spans="1:14">
      <c r="A463" s="35">
        <v>42016</v>
      </c>
      <c r="B463" s="32">
        <f t="shared" si="49"/>
        <v>-4.1530412034009027E-2</v>
      </c>
      <c r="C463" s="32">
        <f t="shared" si="50"/>
        <v>-6.8240501659904097E-3</v>
      </c>
      <c r="D463" s="42">
        <f t="shared" si="55"/>
        <v>-4.1530412034009027E-2</v>
      </c>
      <c r="E463" s="40">
        <f t="shared" si="51"/>
        <v>-6.8240501659904097E-3</v>
      </c>
      <c r="F463" s="22"/>
      <c r="G463" s="23">
        <f t="shared" si="52"/>
        <v>1.7326704852512504E-3</v>
      </c>
      <c r="H463" s="23"/>
      <c r="I463" s="17"/>
      <c r="J463" s="18">
        <f t="shared" si="53"/>
        <v>4.9935261767422383E-5</v>
      </c>
      <c r="K463" s="18"/>
      <c r="L463" s="10">
        <f t="shared" si="54"/>
        <v>2.9414512445000336E-4</v>
      </c>
      <c r="M463" s="11"/>
      <c r="N463" s="12"/>
    </row>
    <row r="464" spans="1:14">
      <c r="A464" s="35">
        <v>42017</v>
      </c>
      <c r="B464" s="32">
        <f t="shared" si="49"/>
        <v>-3.6221994768565927E-2</v>
      </c>
      <c r="C464" s="32">
        <f t="shared" si="50"/>
        <v>-5.9424326833797583E-3</v>
      </c>
      <c r="D464" s="42">
        <f t="shared" si="55"/>
        <v>-3.6221994768565927E-2</v>
      </c>
      <c r="E464" s="40">
        <f t="shared" si="51"/>
        <v>-5.9424326833797583E-3</v>
      </c>
      <c r="F464" s="22"/>
      <c r="G464" s="23">
        <f t="shared" si="52"/>
        <v>1.3189202337193504E-3</v>
      </c>
      <c r="H464" s="23"/>
      <c r="I464" s="17"/>
      <c r="J464" s="18">
        <f t="shared" si="53"/>
        <v>3.8252631293174669E-5</v>
      </c>
      <c r="K464" s="18"/>
      <c r="L464" s="10">
        <f t="shared" si="54"/>
        <v>2.2461560365560999E-4</v>
      </c>
      <c r="M464" s="11"/>
      <c r="N464" s="12"/>
    </row>
    <row r="465" spans="1:14">
      <c r="A465" s="35">
        <v>42018</v>
      </c>
      <c r="B465" s="32">
        <f t="shared" si="49"/>
        <v>-0.14083426750840761</v>
      </c>
      <c r="C465" s="32">
        <f t="shared" si="50"/>
        <v>-9.3405566971791511E-3</v>
      </c>
      <c r="D465" s="42">
        <f t="shared" si="55"/>
        <v>-0.14083426750840761</v>
      </c>
      <c r="E465" s="40">
        <f t="shared" si="51"/>
        <v>-9.3405566971791511E-3</v>
      </c>
      <c r="F465" s="22"/>
      <c r="G465" s="23">
        <f t="shared" si="52"/>
        <v>1.9861043402218996E-2</v>
      </c>
      <c r="H465" s="23"/>
      <c r="I465" s="17"/>
      <c r="J465" s="18">
        <f t="shared" si="53"/>
        <v>9.1833796543477851E-5</v>
      </c>
      <c r="K465" s="18"/>
      <c r="L465" s="10">
        <f t="shared" si="54"/>
        <v>1.3505239794022771E-3</v>
      </c>
      <c r="M465" s="11"/>
      <c r="N465" s="12"/>
    </row>
    <row r="466" spans="1:14">
      <c r="A466" s="35">
        <v>42019</v>
      </c>
      <c r="B466" s="32">
        <f t="shared" si="49"/>
        <v>-8.4947122647987941E-2</v>
      </c>
      <c r="C466" s="32">
        <f t="shared" si="50"/>
        <v>-4.3371676409579485E-3</v>
      </c>
      <c r="D466" s="42">
        <f t="shared" si="55"/>
        <v>-8.4947122647987941E-2</v>
      </c>
      <c r="E466" s="40">
        <f t="shared" si="51"/>
        <v>-4.3371676409579485E-3</v>
      </c>
      <c r="F466" s="22"/>
      <c r="G466" s="23">
        <f t="shared" si="52"/>
        <v>7.2321535498276529E-3</v>
      </c>
      <c r="H466" s="23"/>
      <c r="I466" s="17"/>
      <c r="J466" s="18">
        <f t="shared" si="53"/>
        <v>2.0972792212429427E-5</v>
      </c>
      <c r="K466" s="18"/>
      <c r="L466" s="10">
        <f t="shared" si="54"/>
        <v>3.894591809791101E-4</v>
      </c>
      <c r="M466" s="11"/>
      <c r="N466" s="12"/>
    </row>
    <row r="467" spans="1:14">
      <c r="A467" s="35">
        <v>42020</v>
      </c>
      <c r="B467" s="32">
        <f t="shared" si="49"/>
        <v>8.4127579737335895E-2</v>
      </c>
      <c r="C467" s="32">
        <f t="shared" si="50"/>
        <v>-9.2803030303030311E-3</v>
      </c>
      <c r="D467" s="42">
        <f t="shared" si="55"/>
        <v>8.4127579737335895E-2</v>
      </c>
      <c r="E467" s="40">
        <f t="shared" si="51"/>
        <v>-9.2803030303030311E-3</v>
      </c>
      <c r="F467" s="22"/>
      <c r="G467" s="23">
        <f t="shared" si="52"/>
        <v>7.0614834242391615E-3</v>
      </c>
      <c r="H467" s="23"/>
      <c r="I467" s="17"/>
      <c r="J467" s="18">
        <f t="shared" si="53"/>
        <v>9.0682605849828026E-5</v>
      </c>
      <c r="K467" s="18"/>
      <c r="L467" s="10">
        <f t="shared" si="54"/>
        <v>-8.0022104325953207E-4</v>
      </c>
      <c r="M467" s="11"/>
      <c r="N467" s="12"/>
    </row>
    <row r="468" spans="1:14">
      <c r="A468" s="35">
        <v>42021</v>
      </c>
      <c r="B468" s="32">
        <f t="shared" si="49"/>
        <v>9.7604873321334388E-3</v>
      </c>
      <c r="C468" s="32">
        <f t="shared" si="50"/>
        <v>0</v>
      </c>
      <c r="D468" s="42">
        <f t="shared" si="55"/>
        <v>0</v>
      </c>
      <c r="E468" s="40">
        <f t="shared" si="51"/>
        <v>0</v>
      </c>
      <c r="F468" s="22"/>
      <c r="G468" s="23">
        <f t="shared" si="52"/>
        <v>9.0148656136734644E-9</v>
      </c>
      <c r="H468" s="23"/>
      <c r="I468" s="17"/>
      <c r="J468" s="18">
        <f t="shared" si="53"/>
        <v>5.8776416019003168E-8</v>
      </c>
      <c r="K468" s="18"/>
      <c r="L468" s="10">
        <f t="shared" si="54"/>
        <v>2.3018720461065549E-8</v>
      </c>
      <c r="M468" s="11"/>
      <c r="N468" s="12"/>
    </row>
    <row r="469" spans="1:14">
      <c r="A469" s="35">
        <v>42022</v>
      </c>
      <c r="B469" s="32">
        <f t="shared" si="49"/>
        <v>-7.9865633783505904E-2</v>
      </c>
      <c r="C469" s="32">
        <f t="shared" si="50"/>
        <v>0</v>
      </c>
      <c r="D469" s="42">
        <f t="shared" si="55"/>
        <v>0</v>
      </c>
      <c r="E469" s="40">
        <f t="shared" si="51"/>
        <v>0</v>
      </c>
      <c r="F469" s="22"/>
      <c r="G469" s="23">
        <f t="shared" si="52"/>
        <v>9.0148656136734644E-9</v>
      </c>
      <c r="H469" s="23"/>
      <c r="I469" s="17"/>
      <c r="J469" s="18">
        <f t="shared" si="53"/>
        <v>5.8776416019003168E-8</v>
      </c>
      <c r="K469" s="18"/>
      <c r="L469" s="10">
        <f t="shared" si="54"/>
        <v>2.3018720461065549E-8</v>
      </c>
      <c r="M469" s="11"/>
      <c r="N469" s="12"/>
    </row>
    <row r="470" spans="1:14">
      <c r="A470" s="35">
        <v>42023</v>
      </c>
      <c r="B470" s="32">
        <f t="shared" si="49"/>
        <v>9.3018924154373517E-2</v>
      </c>
      <c r="C470" s="32">
        <f t="shared" si="50"/>
        <v>6.4997132479449439E-3</v>
      </c>
      <c r="D470" s="42">
        <f t="shared" si="55"/>
        <v>9.3018924154373517E-2</v>
      </c>
      <c r="E470" s="40">
        <f t="shared" si="51"/>
        <v>6.4997132479449439E-3</v>
      </c>
      <c r="F470" s="22"/>
      <c r="G470" s="23">
        <f t="shared" si="52"/>
        <v>8.6348655959502581E-3</v>
      </c>
      <c r="H470" s="23"/>
      <c r="I470" s="17"/>
      <c r="J470" s="18">
        <f t="shared" si="53"/>
        <v>3.9153487536161212E-5</v>
      </c>
      <c r="K470" s="18"/>
      <c r="L470" s="10">
        <f t="shared" si="54"/>
        <v>5.8145085990775325E-4</v>
      </c>
      <c r="M470" s="11"/>
      <c r="N470" s="12"/>
    </row>
    <row r="471" spans="1:14">
      <c r="A471" s="35">
        <v>42024</v>
      </c>
      <c r="B471" s="32">
        <f t="shared" si="49"/>
        <v>2.4027810913056658E-2</v>
      </c>
      <c r="C471" s="32">
        <f t="shared" si="50"/>
        <v>-1.3295346628679962E-3</v>
      </c>
      <c r="D471" s="42">
        <f t="shared" si="55"/>
        <v>2.4027810913056658E-2</v>
      </c>
      <c r="E471" s="40">
        <f t="shared" si="51"/>
        <v>-1.3295346628679962E-3</v>
      </c>
      <c r="F471" s="22"/>
      <c r="G471" s="23">
        <f t="shared" si="52"/>
        <v>5.7278199201854561E-4</v>
      </c>
      <c r="H471" s="23"/>
      <c r="I471" s="17"/>
      <c r="J471" s="18">
        <f t="shared" si="53"/>
        <v>2.4710995582302357E-6</v>
      </c>
      <c r="K471" s="18"/>
      <c r="L471" s="10">
        <f t="shared" si="54"/>
        <v>-3.7621819831571972E-5</v>
      </c>
      <c r="M471" s="11"/>
      <c r="N471" s="12"/>
    </row>
    <row r="472" spans="1:14">
      <c r="A472" s="35">
        <v>42025</v>
      </c>
      <c r="B472" s="32">
        <f t="shared" si="49"/>
        <v>-4.1336617186979834E-2</v>
      </c>
      <c r="C472" s="32">
        <f t="shared" si="50"/>
        <v>1.6165842525675163E-2</v>
      </c>
      <c r="D472" s="42">
        <f t="shared" si="55"/>
        <v>-4.1336617186979834E-2</v>
      </c>
      <c r="E472" s="40">
        <f t="shared" si="51"/>
        <v>1.6165842525675163E-2</v>
      </c>
      <c r="F472" s="22"/>
      <c r="G472" s="23">
        <f t="shared" si="52"/>
        <v>1.716574481658075E-3</v>
      </c>
      <c r="H472" s="23"/>
      <c r="I472" s="17"/>
      <c r="J472" s="18">
        <f t="shared" si="53"/>
        <v>2.5355479643897989E-4</v>
      </c>
      <c r="K472" s="18"/>
      <c r="L472" s="10">
        <f t="shared" si="54"/>
        <v>-6.5973153120732421E-4</v>
      </c>
      <c r="M472" s="11"/>
      <c r="N472" s="12"/>
    </row>
    <row r="473" spans="1:14">
      <c r="A473" s="35">
        <v>42026</v>
      </c>
      <c r="B473" s="32">
        <f t="shared" si="49"/>
        <v>3.8709901402582896E-2</v>
      </c>
      <c r="C473" s="32">
        <f t="shared" si="50"/>
        <v>3.7432154220475387E-3</v>
      </c>
      <c r="D473" s="42">
        <f t="shared" si="55"/>
        <v>3.8709901402582896E-2</v>
      </c>
      <c r="E473" s="40">
        <f t="shared" si="51"/>
        <v>3.7432154220475387E-3</v>
      </c>
      <c r="F473" s="22"/>
      <c r="G473" s="23">
        <f t="shared" si="52"/>
        <v>1.4911147308419533E-3</v>
      </c>
      <c r="H473" s="23"/>
      <c r="I473" s="17"/>
      <c r="J473" s="18">
        <f t="shared" si="53"/>
        <v>1.2255439206140446E-5</v>
      </c>
      <c r="K473" s="18"/>
      <c r="L473" s="10">
        <f t="shared" si="54"/>
        <v>1.351823432746083E-4</v>
      </c>
      <c r="M473" s="11"/>
      <c r="N473" s="12"/>
    </row>
    <row r="474" spans="1:14">
      <c r="A474" s="35">
        <v>42027</v>
      </c>
      <c r="B474" s="32">
        <f t="shared" si="49"/>
        <v>1.1163474715063923E-2</v>
      </c>
      <c r="C474" s="32">
        <f t="shared" si="50"/>
        <v>1.5476412455715086E-2</v>
      </c>
      <c r="D474" s="42">
        <f t="shared" si="55"/>
        <v>1.1163474715063923E-2</v>
      </c>
      <c r="E474" s="40">
        <f t="shared" si="51"/>
        <v>1.5476412455715086E-2</v>
      </c>
      <c r="F474" s="22"/>
      <c r="G474" s="23">
        <f t="shared" si="52"/>
        <v>1.2251231361250556E-4</v>
      </c>
      <c r="H474" s="23"/>
      <c r="I474" s="17"/>
      <c r="J474" s="18">
        <f t="shared" si="53"/>
        <v>2.3207396312831155E-4</v>
      </c>
      <c r="K474" s="18"/>
      <c r="L474" s="10">
        <f t="shared" si="54"/>
        <v>1.6861766856433747E-4</v>
      </c>
      <c r="M474" s="11"/>
      <c r="N474" s="12"/>
    </row>
    <row r="475" spans="1:14">
      <c r="A475" s="35">
        <v>42028</v>
      </c>
      <c r="B475" s="32">
        <f t="shared" si="49"/>
        <v>1.2726010643572615E-2</v>
      </c>
      <c r="C475" s="32">
        <f t="shared" si="50"/>
        <v>0</v>
      </c>
      <c r="D475" s="42">
        <f t="shared" si="55"/>
        <v>0</v>
      </c>
      <c r="E475" s="40">
        <f t="shared" si="51"/>
        <v>0</v>
      </c>
      <c r="F475" s="22"/>
      <c r="G475" s="23">
        <f t="shared" si="52"/>
        <v>9.0148656136734644E-9</v>
      </c>
      <c r="H475" s="23"/>
      <c r="I475" s="17"/>
      <c r="J475" s="18">
        <f t="shared" si="53"/>
        <v>5.8776416019003168E-8</v>
      </c>
      <c r="K475" s="18"/>
      <c r="L475" s="10">
        <f t="shared" si="54"/>
        <v>2.3018720461065549E-8</v>
      </c>
      <c r="M475" s="11"/>
      <c r="N475" s="12"/>
    </row>
    <row r="476" spans="1:14">
      <c r="A476" s="35">
        <v>42029</v>
      </c>
      <c r="B476" s="32">
        <f t="shared" si="49"/>
        <v>9.8048175468372675E-2</v>
      </c>
      <c r="C476" s="32">
        <f t="shared" si="50"/>
        <v>0</v>
      </c>
      <c r="D476" s="42">
        <f t="shared" si="55"/>
        <v>0</v>
      </c>
      <c r="E476" s="40">
        <f t="shared" si="51"/>
        <v>0</v>
      </c>
      <c r="F476" s="22"/>
      <c r="G476" s="23">
        <f t="shared" si="52"/>
        <v>9.0148656136734644E-9</v>
      </c>
      <c r="H476" s="23"/>
      <c r="I476" s="17"/>
      <c r="J476" s="18">
        <f t="shared" si="53"/>
        <v>5.8776416019003168E-8</v>
      </c>
      <c r="K476" s="18"/>
      <c r="L476" s="10">
        <f t="shared" si="54"/>
        <v>2.3018720461065549E-8</v>
      </c>
      <c r="M476" s="11"/>
      <c r="N476" s="12"/>
    </row>
    <row r="477" spans="1:14">
      <c r="A477" s="35">
        <v>42030</v>
      </c>
      <c r="B477" s="32">
        <f t="shared" si="49"/>
        <v>7.9513703109208717E-2</v>
      </c>
      <c r="C477" s="32">
        <f t="shared" si="50"/>
        <v>0</v>
      </c>
      <c r="D477" s="42">
        <f t="shared" si="55"/>
        <v>0</v>
      </c>
      <c r="E477" s="40">
        <f t="shared" si="51"/>
        <v>0</v>
      </c>
      <c r="F477" s="22"/>
      <c r="G477" s="23">
        <f t="shared" si="52"/>
        <v>9.0148656136734644E-9</v>
      </c>
      <c r="H477" s="23"/>
      <c r="I477" s="17"/>
      <c r="J477" s="18">
        <f t="shared" si="53"/>
        <v>5.8776416019003168E-8</v>
      </c>
      <c r="K477" s="18"/>
      <c r="L477" s="10">
        <f t="shared" si="54"/>
        <v>2.3018720461065549E-8</v>
      </c>
      <c r="M477" s="11"/>
      <c r="N477" s="12"/>
    </row>
    <row r="478" spans="1:14">
      <c r="A478" s="35">
        <v>42031</v>
      </c>
      <c r="B478" s="32">
        <f t="shared" si="49"/>
        <v>-1.726464190324101E-2</v>
      </c>
      <c r="C478" s="32">
        <f t="shared" si="50"/>
        <v>8.2629452809401399E-3</v>
      </c>
      <c r="D478" s="42">
        <f t="shared" si="55"/>
        <v>-1.726464190324101E-2</v>
      </c>
      <c r="E478" s="40">
        <f t="shared" si="51"/>
        <v>8.2629452809401399E-3</v>
      </c>
      <c r="F478" s="22"/>
      <c r="G478" s="23">
        <f t="shared" si="52"/>
        <v>3.0135531460388055E-4</v>
      </c>
      <c r="H478" s="23"/>
      <c r="I478" s="17"/>
      <c r="J478" s="18">
        <f t="shared" si="53"/>
        <v>6.4328529362642139E-5</v>
      </c>
      <c r="K478" s="18"/>
      <c r="L478" s="10">
        <f t="shared" si="54"/>
        <v>-1.3923269804210501E-4</v>
      </c>
      <c r="M478" s="11"/>
      <c r="N478" s="12"/>
    </row>
    <row r="479" spans="1:14">
      <c r="A479" s="35">
        <v>42032</v>
      </c>
      <c r="B479" s="32">
        <f t="shared" si="49"/>
        <v>-1.042308769963567E-2</v>
      </c>
      <c r="C479" s="32">
        <f t="shared" si="50"/>
        <v>3.8244399927153524E-3</v>
      </c>
      <c r="D479" s="42">
        <f t="shared" si="55"/>
        <v>-1.042308769963567E-2</v>
      </c>
      <c r="E479" s="40">
        <f t="shared" si="51"/>
        <v>3.8244399927153524E-3</v>
      </c>
      <c r="F479" s="22"/>
      <c r="G479" s="23">
        <f t="shared" si="52"/>
        <v>1.1062904649896526E-4</v>
      </c>
      <c r="H479" s="23"/>
      <c r="I479" s="17"/>
      <c r="J479" s="18">
        <f t="shared" si="53"/>
        <v>1.2830734845453334E-5</v>
      </c>
      <c r="K479" s="18"/>
      <c r="L479" s="10">
        <f t="shared" si="54"/>
        <v>-3.7675614949640181E-5</v>
      </c>
      <c r="M479" s="11"/>
      <c r="N479" s="12"/>
    </row>
    <row r="480" spans="1:14">
      <c r="A480" s="35">
        <v>42033</v>
      </c>
      <c r="B480" s="32">
        <f t="shared" si="49"/>
        <v>-0.10581006852030127</v>
      </c>
      <c r="C480" s="32">
        <f t="shared" si="50"/>
        <v>-1.0885341074020319E-3</v>
      </c>
      <c r="D480" s="42">
        <f t="shared" si="55"/>
        <v>-0.10581006852030127</v>
      </c>
      <c r="E480" s="40">
        <f t="shared" si="51"/>
        <v>-1.0885341074020319E-3</v>
      </c>
      <c r="F480" s="22"/>
      <c r="G480" s="23">
        <f t="shared" si="52"/>
        <v>1.1215872237404646E-2</v>
      </c>
      <c r="H480" s="23"/>
      <c r="I480" s="17"/>
      <c r="J480" s="18">
        <f t="shared" si="53"/>
        <v>1.7714880253099611E-6</v>
      </c>
      <c r="K480" s="18"/>
      <c r="L480" s="10">
        <f t="shared" si="54"/>
        <v>1.409566719313732E-4</v>
      </c>
      <c r="M480" s="11"/>
      <c r="N480" s="12"/>
    </row>
    <row r="481" spans="1:14">
      <c r="A481" s="35">
        <v>42034</v>
      </c>
      <c r="B481" s="32">
        <f t="shared" si="49"/>
        <v>-2.01703555935531E-2</v>
      </c>
      <c r="C481" s="32">
        <f t="shared" si="50"/>
        <v>6.5383218307301129E-3</v>
      </c>
      <c r="D481" s="42">
        <f t="shared" si="55"/>
        <v>-2.01703555935531E-2</v>
      </c>
      <c r="E481" s="40">
        <f t="shared" si="51"/>
        <v>6.5383218307301129E-3</v>
      </c>
      <c r="F481" s="22"/>
      <c r="G481" s="23">
        <f t="shared" si="52"/>
        <v>4.1068247486620386E-4</v>
      </c>
      <c r="H481" s="23"/>
      <c r="I481" s="17"/>
      <c r="J481" s="18">
        <f t="shared" si="53"/>
        <v>3.9638147180691485E-5</v>
      </c>
      <c r="K481" s="18"/>
      <c r="L481" s="10">
        <f t="shared" si="54"/>
        <v>-1.275879789920556E-4</v>
      </c>
      <c r="M481" s="11"/>
      <c r="N481" s="12"/>
    </row>
    <row r="482" spans="1:14">
      <c r="A482" s="35">
        <v>42035</v>
      </c>
      <c r="B482" s="32">
        <f t="shared" si="49"/>
        <v>2.0488624612202608E-2</v>
      </c>
      <c r="C482" s="32">
        <f t="shared" si="50"/>
        <v>0</v>
      </c>
      <c r="D482" s="42">
        <f t="shared" si="55"/>
        <v>0</v>
      </c>
      <c r="E482" s="40">
        <f t="shared" si="51"/>
        <v>0</v>
      </c>
      <c r="F482" s="22"/>
      <c r="G482" s="23">
        <f t="shared" si="52"/>
        <v>9.0148656136734644E-9</v>
      </c>
      <c r="H482" s="23"/>
      <c r="I482" s="17"/>
      <c r="J482" s="18">
        <f t="shared" si="53"/>
        <v>5.8776416019003168E-8</v>
      </c>
      <c r="K482" s="18"/>
      <c r="L482" s="10">
        <f t="shared" si="54"/>
        <v>2.3018720461065549E-8</v>
      </c>
      <c r="M482" s="11"/>
      <c r="N482" s="12"/>
    </row>
    <row r="483" spans="1:14">
      <c r="A483" s="35">
        <v>42036</v>
      </c>
      <c r="B483" s="32">
        <f t="shared" si="49"/>
        <v>-4.0217873202862721E-2</v>
      </c>
      <c r="C483" s="32">
        <f t="shared" si="50"/>
        <v>0</v>
      </c>
      <c r="D483" s="42">
        <f t="shared" si="55"/>
        <v>0</v>
      </c>
      <c r="E483" s="40">
        <f t="shared" si="51"/>
        <v>0</v>
      </c>
      <c r="F483" s="22"/>
      <c r="G483" s="23">
        <f t="shared" si="52"/>
        <v>9.0148656136734644E-9</v>
      </c>
      <c r="H483" s="23"/>
      <c r="I483" s="17"/>
      <c r="J483" s="18">
        <f t="shared" si="53"/>
        <v>5.8776416019003168E-8</v>
      </c>
      <c r="K483" s="18"/>
      <c r="L483" s="10">
        <f t="shared" si="54"/>
        <v>2.3018720461065549E-8</v>
      </c>
      <c r="M483" s="11"/>
      <c r="N483" s="12"/>
    </row>
    <row r="484" spans="1:14">
      <c r="A484" s="35">
        <v>42037</v>
      </c>
      <c r="B484" s="32">
        <f t="shared" si="49"/>
        <v>5.4771017553122119E-3</v>
      </c>
      <c r="C484" s="32">
        <f t="shared" si="50"/>
        <v>5.2327679538072894E-3</v>
      </c>
      <c r="D484" s="42">
        <f t="shared" si="55"/>
        <v>5.4771017553122119E-3</v>
      </c>
      <c r="E484" s="40">
        <f t="shared" si="51"/>
        <v>5.2327679538072894E-3</v>
      </c>
      <c r="F484" s="22"/>
      <c r="G484" s="23">
        <f t="shared" si="52"/>
        <v>2.896759361916365E-5</v>
      </c>
      <c r="H484" s="23"/>
      <c r="I484" s="17"/>
      <c r="J484" s="18">
        <f t="shared" si="53"/>
        <v>2.4903388268794203E-5</v>
      </c>
      <c r="K484" s="18"/>
      <c r="L484" s="10">
        <f t="shared" si="54"/>
        <v>2.6858727280172415E-5</v>
      </c>
      <c r="M484" s="11"/>
      <c r="N484" s="12"/>
    </row>
    <row r="485" spans="1:14">
      <c r="A485" s="35">
        <v>42038</v>
      </c>
      <c r="B485" s="32">
        <f t="shared" si="49"/>
        <v>0</v>
      </c>
      <c r="C485" s="32">
        <f t="shared" si="50"/>
        <v>1.2924071082390954E-2</v>
      </c>
      <c r="D485" s="42">
        <f t="shared" si="55"/>
        <v>0</v>
      </c>
      <c r="E485" s="40">
        <f t="shared" si="51"/>
        <v>0</v>
      </c>
      <c r="F485" s="22"/>
      <c r="G485" s="23">
        <f t="shared" si="52"/>
        <v>9.0148656136734644E-9</v>
      </c>
      <c r="H485" s="23"/>
      <c r="I485" s="17"/>
      <c r="J485" s="18">
        <f t="shared" si="53"/>
        <v>5.8776416019003168E-8</v>
      </c>
      <c r="K485" s="18"/>
      <c r="L485" s="10">
        <f t="shared" si="54"/>
        <v>2.3018720461065549E-8</v>
      </c>
      <c r="M485" s="11"/>
      <c r="N485" s="12"/>
    </row>
    <row r="486" spans="1:14">
      <c r="A486" s="35">
        <v>42039</v>
      </c>
      <c r="B486" s="32">
        <f t="shared" si="49"/>
        <v>1.3486906871431429E-2</v>
      </c>
      <c r="C486" s="32">
        <f t="shared" si="50"/>
        <v>1.4708488392698919E-2</v>
      </c>
      <c r="D486" s="42">
        <f t="shared" si="55"/>
        <v>1.3486906871431429E-2</v>
      </c>
      <c r="E486" s="40">
        <f t="shared" si="51"/>
        <v>1.4708488392698919E-2</v>
      </c>
      <c r="F486" s="22"/>
      <c r="G486" s="23">
        <f t="shared" si="52"/>
        <v>1.7934459867572573E-4</v>
      </c>
      <c r="H486" s="23"/>
      <c r="I486" s="17"/>
      <c r="J486" s="18">
        <f t="shared" si="53"/>
        <v>2.0926660011045156E-4</v>
      </c>
      <c r="K486" s="18"/>
      <c r="L486" s="10">
        <f t="shared" si="54"/>
        <v>1.9372876506353547E-4</v>
      </c>
      <c r="M486" s="11"/>
      <c r="N486" s="12"/>
    </row>
    <row r="487" spans="1:14">
      <c r="A487" s="35">
        <v>42040</v>
      </c>
      <c r="B487" s="32">
        <f t="shared" si="49"/>
        <v>-1.3469321677189654E-2</v>
      </c>
      <c r="C487" s="32">
        <f t="shared" si="50"/>
        <v>5.0646175340551868E-3</v>
      </c>
      <c r="D487" s="42">
        <f t="shared" si="55"/>
        <v>-1.3469321677189654E-2</v>
      </c>
      <c r="E487" s="40">
        <f t="shared" si="51"/>
        <v>5.0646175340551868E-3</v>
      </c>
      <c r="F487" s="22"/>
      <c r="G487" s="23">
        <f t="shared" si="52"/>
        <v>1.8398937514734699E-4</v>
      </c>
      <c r="H487" s="23"/>
      <c r="I487" s="17"/>
      <c r="J487" s="18">
        <f t="shared" si="53"/>
        <v>2.3253410840620678E-5</v>
      </c>
      <c r="K487" s="18"/>
      <c r="L487" s="10">
        <f t="shared" si="54"/>
        <v>-6.5409330608181141E-5</v>
      </c>
      <c r="M487" s="11"/>
      <c r="N487" s="12"/>
    </row>
    <row r="488" spans="1:14">
      <c r="A488" s="35">
        <v>42041</v>
      </c>
      <c r="B488" s="32">
        <f t="shared" si="49"/>
        <v>-2.1004955856772011E-3</v>
      </c>
      <c r="C488" s="32">
        <f t="shared" si="50"/>
        <v>-5.2128583840139011E-4</v>
      </c>
      <c r="D488" s="42">
        <f t="shared" si="55"/>
        <v>-2.1004955856772011E-3</v>
      </c>
      <c r="E488" s="40">
        <f t="shared" si="51"/>
        <v>-5.2128583840139011E-4</v>
      </c>
      <c r="F488" s="22"/>
      <c r="G488" s="23">
        <f t="shared" si="52"/>
        <v>4.8199665932566458E-6</v>
      </c>
      <c r="H488" s="23"/>
      <c r="I488" s="17"/>
      <c r="J488" s="18">
        <f t="shared" si="53"/>
        <v>5.8327483273558952E-7</v>
      </c>
      <c r="K488" s="18"/>
      <c r="L488" s="10">
        <f t="shared" si="54"/>
        <v>1.6767126195245562E-6</v>
      </c>
      <c r="M488" s="11"/>
      <c r="N488" s="12"/>
    </row>
    <row r="489" spans="1:14">
      <c r="A489" s="35">
        <v>42042</v>
      </c>
      <c r="B489" s="32">
        <f t="shared" si="49"/>
        <v>3.025818122019457E-3</v>
      </c>
      <c r="C489" s="32">
        <f t="shared" si="50"/>
        <v>0</v>
      </c>
      <c r="D489" s="42">
        <f t="shared" si="55"/>
        <v>0</v>
      </c>
      <c r="E489" s="40">
        <f t="shared" si="51"/>
        <v>0</v>
      </c>
      <c r="F489" s="22"/>
      <c r="G489" s="23">
        <f t="shared" si="52"/>
        <v>9.0148656136734644E-9</v>
      </c>
      <c r="H489" s="23"/>
      <c r="I489" s="17"/>
      <c r="J489" s="18">
        <f t="shared" si="53"/>
        <v>5.8776416019003168E-8</v>
      </c>
      <c r="K489" s="18"/>
      <c r="L489" s="10">
        <f t="shared" si="54"/>
        <v>2.3018720461065549E-8</v>
      </c>
      <c r="M489" s="11"/>
      <c r="N489" s="12"/>
    </row>
    <row r="490" spans="1:14">
      <c r="A490" s="35">
        <v>42043</v>
      </c>
      <c r="B490" s="32">
        <f t="shared" si="49"/>
        <v>2.6527199396661882E-2</v>
      </c>
      <c r="C490" s="32">
        <f t="shared" si="50"/>
        <v>0</v>
      </c>
      <c r="D490" s="42">
        <f t="shared" si="55"/>
        <v>0</v>
      </c>
      <c r="E490" s="40">
        <f t="shared" si="51"/>
        <v>0</v>
      </c>
      <c r="F490" s="22"/>
      <c r="G490" s="23">
        <f t="shared" si="52"/>
        <v>9.0148656136734644E-9</v>
      </c>
      <c r="H490" s="23"/>
      <c r="I490" s="17"/>
      <c r="J490" s="18">
        <f t="shared" si="53"/>
        <v>5.8776416019003168E-8</v>
      </c>
      <c r="K490" s="18"/>
      <c r="L490" s="10">
        <f t="shared" si="54"/>
        <v>2.3018720461065549E-8</v>
      </c>
      <c r="M490" s="11"/>
      <c r="N490" s="12"/>
    </row>
    <row r="491" spans="1:14">
      <c r="A491" s="35">
        <v>42044</v>
      </c>
      <c r="B491" s="32">
        <f t="shared" si="49"/>
        <v>-3.0345620647799144E-2</v>
      </c>
      <c r="C491" s="32">
        <f t="shared" si="50"/>
        <v>1.3908205841446453E-3</v>
      </c>
      <c r="D491" s="42">
        <f t="shared" si="55"/>
        <v>-3.0345620647799144E-2</v>
      </c>
      <c r="E491" s="40">
        <f t="shared" si="51"/>
        <v>1.3908205841446453E-3</v>
      </c>
      <c r="F491" s="22"/>
      <c r="G491" s="23">
        <f t="shared" si="52"/>
        <v>9.2662813717697831E-4</v>
      </c>
      <c r="H491" s="23"/>
      <c r="I491" s="17"/>
      <c r="J491" s="18">
        <f t="shared" si="53"/>
        <v>1.3187814597993236E-6</v>
      </c>
      <c r="K491" s="18"/>
      <c r="L491" s="10">
        <f t="shared" si="54"/>
        <v>-3.4957402755888249E-5</v>
      </c>
      <c r="M491" s="11"/>
      <c r="N491" s="12"/>
    </row>
    <row r="492" spans="1:14">
      <c r="A492" s="35">
        <v>42045</v>
      </c>
      <c r="B492" s="32">
        <f t="shared" si="49"/>
        <v>1.3506390828832027E-3</v>
      </c>
      <c r="C492" s="32">
        <f t="shared" si="50"/>
        <v>-1.2152777777777778E-3</v>
      </c>
      <c r="D492" s="42">
        <f t="shared" si="55"/>
        <v>1.3506390828832027E-3</v>
      </c>
      <c r="E492" s="40">
        <f t="shared" si="51"/>
        <v>-1.2152777777777778E-3</v>
      </c>
      <c r="F492" s="22"/>
      <c r="G492" s="23">
        <f t="shared" si="52"/>
        <v>1.5767634956882754E-6</v>
      </c>
      <c r="H492" s="23"/>
      <c r="I492" s="17"/>
      <c r="J492" s="18">
        <f t="shared" si="53"/>
        <v>2.1249366847882059E-6</v>
      </c>
      <c r="K492" s="18"/>
      <c r="L492" s="10">
        <f t="shared" si="54"/>
        <v>-1.8304432783407702E-6</v>
      </c>
      <c r="M492" s="11"/>
      <c r="N492" s="12"/>
    </row>
    <row r="493" spans="1:14">
      <c r="A493" s="35">
        <v>42046</v>
      </c>
      <c r="B493" s="32">
        <f t="shared" si="49"/>
        <v>4.6715136362139647E-3</v>
      </c>
      <c r="C493" s="32">
        <f t="shared" si="50"/>
        <v>-5.0408482530853466E-3</v>
      </c>
      <c r="D493" s="42">
        <f t="shared" si="55"/>
        <v>4.6715136362139647E-3</v>
      </c>
      <c r="E493" s="40">
        <f t="shared" si="51"/>
        <v>-5.0408482530853466E-3</v>
      </c>
      <c r="F493" s="22"/>
      <c r="G493" s="23">
        <f t="shared" si="52"/>
        <v>2.0944965414613501E-5</v>
      </c>
      <c r="H493" s="23"/>
      <c r="I493" s="17"/>
      <c r="J493" s="18">
        <f t="shared" si="53"/>
        <v>2.791311869166758E-5</v>
      </c>
      <c r="K493" s="18"/>
      <c r="L493" s="10">
        <f t="shared" si="54"/>
        <v>-2.4179315656382401E-5</v>
      </c>
      <c r="M493" s="11"/>
      <c r="N493" s="12"/>
    </row>
    <row r="494" spans="1:14">
      <c r="A494" s="35">
        <v>42047</v>
      </c>
      <c r="B494" s="32">
        <f t="shared" si="49"/>
        <v>-2.4133075739218721E-2</v>
      </c>
      <c r="C494" s="32">
        <f t="shared" si="50"/>
        <v>-1.222921034241789E-3</v>
      </c>
      <c r="D494" s="42">
        <f t="shared" si="55"/>
        <v>-2.4133075739218721E-2</v>
      </c>
      <c r="E494" s="40">
        <f t="shared" si="51"/>
        <v>-1.222921034241789E-3</v>
      </c>
      <c r="F494" s="22"/>
      <c r="G494" s="23">
        <f t="shared" si="52"/>
        <v>5.8699706870555537E-4</v>
      </c>
      <c r="H494" s="23"/>
      <c r="I494" s="17"/>
      <c r="J494" s="18">
        <f t="shared" si="53"/>
        <v>2.1472785025596541E-6</v>
      </c>
      <c r="K494" s="18"/>
      <c r="L494" s="10">
        <f t="shared" si="54"/>
        <v>3.5502763085384933E-5</v>
      </c>
      <c r="M494" s="11"/>
      <c r="N494" s="12"/>
    </row>
    <row r="495" spans="1:14">
      <c r="A495" s="35">
        <v>42048</v>
      </c>
      <c r="B495" s="32">
        <f t="shared" si="49"/>
        <v>2.7917589423528601E-2</v>
      </c>
      <c r="C495" s="32">
        <f t="shared" si="50"/>
        <v>1.8366276018891028E-2</v>
      </c>
      <c r="D495" s="42">
        <f t="shared" si="55"/>
        <v>2.7917589423528601E-2</v>
      </c>
      <c r="E495" s="40">
        <f t="shared" si="51"/>
        <v>1.8366276018891028E-2</v>
      </c>
      <c r="F495" s="22"/>
      <c r="G495" s="23">
        <f t="shared" si="52"/>
        <v>7.7409945111804547E-4</v>
      </c>
      <c r="H495" s="23"/>
      <c r="I495" s="17"/>
      <c r="J495" s="18">
        <f t="shared" si="53"/>
        <v>3.2847348717840588E-4</v>
      </c>
      <c r="K495" s="18"/>
      <c r="L495" s="10">
        <f t="shared" si="54"/>
        <v>5.0425305763240977E-4</v>
      </c>
      <c r="M495" s="11"/>
      <c r="N495" s="12"/>
    </row>
    <row r="496" spans="1:14">
      <c r="A496" s="35">
        <v>42049</v>
      </c>
      <c r="B496" s="32">
        <f t="shared" si="49"/>
        <v>3.5940458314291469E-2</v>
      </c>
      <c r="C496" s="32">
        <f t="shared" si="50"/>
        <v>0</v>
      </c>
      <c r="D496" s="42">
        <f t="shared" si="55"/>
        <v>0</v>
      </c>
      <c r="E496" s="40">
        <f t="shared" si="51"/>
        <v>0</v>
      </c>
      <c r="F496" s="22"/>
      <c r="G496" s="23">
        <f t="shared" si="52"/>
        <v>9.0148656136734644E-9</v>
      </c>
      <c r="H496" s="23"/>
      <c r="I496" s="17"/>
      <c r="J496" s="18">
        <f t="shared" si="53"/>
        <v>5.8776416019003168E-8</v>
      </c>
      <c r="K496" s="18"/>
      <c r="L496" s="10">
        <f t="shared" si="54"/>
        <v>2.3018720461065549E-8</v>
      </c>
      <c r="M496" s="11"/>
      <c r="N496" s="12"/>
    </row>
    <row r="497" spans="1:14">
      <c r="A497" s="35">
        <v>42050</v>
      </c>
      <c r="B497" s="32">
        <f t="shared" si="49"/>
        <v>9.2484638411848008E-2</v>
      </c>
      <c r="C497" s="32">
        <f t="shared" si="50"/>
        <v>0</v>
      </c>
      <c r="D497" s="42">
        <f t="shared" si="55"/>
        <v>0</v>
      </c>
      <c r="E497" s="40">
        <f t="shared" si="51"/>
        <v>0</v>
      </c>
      <c r="F497" s="22"/>
      <c r="G497" s="23">
        <f t="shared" si="52"/>
        <v>9.0148656136734644E-9</v>
      </c>
      <c r="H497" s="23"/>
      <c r="I497" s="17"/>
      <c r="J497" s="18">
        <f t="shared" si="53"/>
        <v>5.8776416019003168E-8</v>
      </c>
      <c r="K497" s="18"/>
      <c r="L497" s="10">
        <f t="shared" si="54"/>
        <v>2.3018720461065549E-8</v>
      </c>
      <c r="M497" s="11"/>
      <c r="N497" s="12"/>
    </row>
    <row r="498" spans="1:14">
      <c r="A498" s="35">
        <v>42051</v>
      </c>
      <c r="B498" s="32">
        <f t="shared" si="49"/>
        <v>-8.704932218055958E-2</v>
      </c>
      <c r="C498" s="32">
        <f t="shared" si="50"/>
        <v>0</v>
      </c>
      <c r="D498" s="42">
        <f t="shared" si="55"/>
        <v>0</v>
      </c>
      <c r="E498" s="40">
        <f t="shared" si="51"/>
        <v>0</v>
      </c>
      <c r="F498" s="22"/>
      <c r="G498" s="23">
        <f t="shared" si="52"/>
        <v>9.0148656136734644E-9</v>
      </c>
      <c r="H498" s="23"/>
      <c r="I498" s="17"/>
      <c r="J498" s="18">
        <f t="shared" si="53"/>
        <v>5.8776416019003168E-8</v>
      </c>
      <c r="K498" s="18"/>
      <c r="L498" s="10">
        <f t="shared" si="54"/>
        <v>2.3018720461065549E-8</v>
      </c>
      <c r="M498" s="11"/>
      <c r="N498" s="12"/>
    </row>
    <row r="499" spans="1:14">
      <c r="A499" s="35">
        <v>42052</v>
      </c>
      <c r="B499" s="32">
        <f t="shared" si="49"/>
        <v>1.0394287880702707E-2</v>
      </c>
      <c r="C499" s="32">
        <f t="shared" si="50"/>
        <v>0</v>
      </c>
      <c r="D499" s="42">
        <f t="shared" si="55"/>
        <v>0</v>
      </c>
      <c r="E499" s="40">
        <f t="shared" si="51"/>
        <v>0</v>
      </c>
      <c r="F499" s="22"/>
      <c r="G499" s="23">
        <f t="shared" si="52"/>
        <v>9.0148656136734644E-9</v>
      </c>
      <c r="H499" s="23"/>
      <c r="I499" s="17"/>
      <c r="J499" s="18">
        <f t="shared" si="53"/>
        <v>5.8776416019003168E-8</v>
      </c>
      <c r="K499" s="18"/>
      <c r="L499" s="10">
        <f t="shared" si="54"/>
        <v>2.3018720461065549E-8</v>
      </c>
      <c r="M499" s="11"/>
      <c r="N499" s="12"/>
    </row>
    <row r="500" spans="1:14">
      <c r="A500" s="35">
        <v>42053</v>
      </c>
      <c r="B500" s="32">
        <f t="shared" si="49"/>
        <v>2.9454988899659224E-2</v>
      </c>
      <c r="C500" s="32">
        <f t="shared" si="50"/>
        <v>9.1034008931638617E-3</v>
      </c>
      <c r="D500" s="42">
        <f t="shared" si="55"/>
        <v>2.9454988899659224E-2</v>
      </c>
      <c r="E500" s="40">
        <f t="shared" si="51"/>
        <v>9.1034008931638617E-3</v>
      </c>
      <c r="F500" s="22"/>
      <c r="G500" s="23">
        <f t="shared" si="52"/>
        <v>8.6201208112829841E-4</v>
      </c>
      <c r="H500" s="23"/>
      <c r="I500" s="17"/>
      <c r="J500" s="18">
        <f t="shared" si="53"/>
        <v>7.8516654908178949E-5</v>
      </c>
      <c r="K500" s="18"/>
      <c r="L500" s="10">
        <f t="shared" si="54"/>
        <v>2.6015823089157059E-4</v>
      </c>
      <c r="M500" s="11"/>
      <c r="N500" s="12"/>
    </row>
    <row r="501" spans="1:14">
      <c r="A501" s="35">
        <v>42054</v>
      </c>
      <c r="B501" s="32">
        <f t="shared" si="49"/>
        <v>-3.1528111046988411E-2</v>
      </c>
      <c r="C501" s="32">
        <f t="shared" si="50"/>
        <v>-1.1914893617021277E-3</v>
      </c>
      <c r="D501" s="42">
        <f t="shared" si="55"/>
        <v>-3.1528111046988411E-2</v>
      </c>
      <c r="E501" s="40">
        <f t="shared" si="51"/>
        <v>-1.1914893617021277E-3</v>
      </c>
      <c r="F501" s="22"/>
      <c r="G501" s="23">
        <f t="shared" si="52"/>
        <v>1.0000177778630743E-3</v>
      </c>
      <c r="H501" s="23"/>
      <c r="I501" s="17"/>
      <c r="J501" s="18">
        <f t="shared" si="53"/>
        <v>2.0561490518625877E-6</v>
      </c>
      <c r="K501" s="18"/>
      <c r="L501" s="10">
        <f t="shared" si="54"/>
        <v>4.5345182829038096E-5</v>
      </c>
      <c r="M501" s="11"/>
      <c r="N501" s="12"/>
    </row>
    <row r="502" spans="1:14">
      <c r="A502" s="35">
        <v>42055</v>
      </c>
      <c r="B502" s="32">
        <f t="shared" si="49"/>
        <v>2.3616120432805306E-2</v>
      </c>
      <c r="C502" s="32">
        <f t="shared" si="50"/>
        <v>-3.9195637355146562E-3</v>
      </c>
      <c r="D502" s="42">
        <f t="shared" si="55"/>
        <v>2.3616120432805306E-2</v>
      </c>
      <c r="E502" s="40">
        <f t="shared" si="51"/>
        <v>-3.9195637355146562E-3</v>
      </c>
      <c r="F502" s="22"/>
      <c r="G502" s="23">
        <f t="shared" si="52"/>
        <v>5.532456163024024E-4</v>
      </c>
      <c r="H502" s="23"/>
      <c r="I502" s="17"/>
      <c r="J502" s="18">
        <f t="shared" si="53"/>
        <v>1.7322262432237265E-5</v>
      </c>
      <c r="K502" s="18"/>
      <c r="L502" s="10">
        <f t="shared" si="54"/>
        <v>-9.7895177384154413E-5</v>
      </c>
      <c r="M502" s="11"/>
      <c r="N502" s="12"/>
    </row>
    <row r="503" spans="1:14">
      <c r="A503" s="35">
        <v>42056</v>
      </c>
      <c r="B503" s="32">
        <f t="shared" si="49"/>
        <v>1.0447944114222762E-2</v>
      </c>
      <c r="C503" s="32">
        <f t="shared" si="50"/>
        <v>0</v>
      </c>
      <c r="D503" s="42">
        <f t="shared" si="55"/>
        <v>0</v>
      </c>
      <c r="E503" s="40">
        <f t="shared" si="51"/>
        <v>0</v>
      </c>
      <c r="F503" s="22"/>
      <c r="G503" s="23">
        <f t="shared" si="52"/>
        <v>9.0148656136734644E-9</v>
      </c>
      <c r="H503" s="23"/>
      <c r="I503" s="17"/>
      <c r="J503" s="18">
        <f t="shared" si="53"/>
        <v>5.8776416019003168E-8</v>
      </c>
      <c r="K503" s="18"/>
      <c r="L503" s="10">
        <f t="shared" si="54"/>
        <v>2.3018720461065549E-8</v>
      </c>
      <c r="M503" s="11"/>
      <c r="N503" s="12"/>
    </row>
    <row r="504" spans="1:14">
      <c r="A504" s="35">
        <v>42057</v>
      </c>
      <c r="B504" s="32">
        <f t="shared" si="49"/>
        <v>3.147457472937322E-2</v>
      </c>
      <c r="C504" s="32">
        <f t="shared" si="50"/>
        <v>0</v>
      </c>
      <c r="D504" s="42">
        <f t="shared" si="55"/>
        <v>0</v>
      </c>
      <c r="E504" s="40">
        <f t="shared" si="51"/>
        <v>0</v>
      </c>
      <c r="F504" s="22"/>
      <c r="G504" s="23">
        <f t="shared" si="52"/>
        <v>9.0148656136734644E-9</v>
      </c>
      <c r="H504" s="23"/>
      <c r="I504" s="17"/>
      <c r="J504" s="18">
        <f t="shared" si="53"/>
        <v>5.8776416019003168E-8</v>
      </c>
      <c r="K504" s="18"/>
      <c r="L504" s="10">
        <f t="shared" si="54"/>
        <v>2.3018720461065549E-8</v>
      </c>
      <c r="M504" s="11"/>
      <c r="N504" s="12"/>
    </row>
    <row r="505" spans="1:14">
      <c r="A505" s="35">
        <v>42058</v>
      </c>
      <c r="B505" s="32">
        <f t="shared" si="49"/>
        <v>-4.9063703442396439E-2</v>
      </c>
      <c r="C505" s="32">
        <f t="shared" si="50"/>
        <v>2.9084687767322497E-3</v>
      </c>
      <c r="D505" s="42">
        <f t="shared" si="55"/>
        <v>-4.9063703442396439E-2</v>
      </c>
      <c r="E505" s="40">
        <f t="shared" si="51"/>
        <v>2.9084687767322497E-3</v>
      </c>
      <c r="F505" s="22"/>
      <c r="G505" s="23">
        <f t="shared" si="52"/>
        <v>2.4165728785273911E-3</v>
      </c>
      <c r="H505" s="23"/>
      <c r="I505" s="17"/>
      <c r="J505" s="18">
        <f t="shared" si="53"/>
        <v>7.1077175493151765E-6</v>
      </c>
      <c r="K505" s="18"/>
      <c r="L505" s="10">
        <f t="shared" si="54"/>
        <v>-1.3105845053985733E-4</v>
      </c>
      <c r="M505" s="11"/>
      <c r="N505" s="12"/>
    </row>
    <row r="506" spans="1:14">
      <c r="A506" s="35">
        <v>42059</v>
      </c>
      <c r="B506" s="32">
        <f t="shared" si="49"/>
        <v>2.2567082972670995E-3</v>
      </c>
      <c r="C506" s="32">
        <f t="shared" si="50"/>
        <v>3.9235755714773111E-3</v>
      </c>
      <c r="D506" s="42">
        <f t="shared" si="55"/>
        <v>2.2567082972670995E-3</v>
      </c>
      <c r="E506" s="40">
        <f t="shared" si="51"/>
        <v>3.9235755714773111E-3</v>
      </c>
      <c r="F506" s="22"/>
      <c r="G506" s="23">
        <f t="shared" si="52"/>
        <v>4.6732134362737666E-6</v>
      </c>
      <c r="H506" s="23"/>
      <c r="I506" s="17"/>
      <c r="J506" s="18">
        <f t="shared" si="53"/>
        <v>1.3550770294839621E-5</v>
      </c>
      <c r="K506" s="18"/>
      <c r="L506" s="10">
        <f t="shared" si="54"/>
        <v>7.9577409994108214E-6</v>
      </c>
      <c r="M506" s="11"/>
      <c r="N506" s="12"/>
    </row>
    <row r="507" spans="1:14">
      <c r="A507" s="35">
        <v>42060</v>
      </c>
      <c r="B507" s="32">
        <f t="shared" si="49"/>
        <v>-1.3879892662163062E-3</v>
      </c>
      <c r="C507" s="32">
        <f t="shared" si="50"/>
        <v>6.2871707731520813E-3</v>
      </c>
      <c r="D507" s="42">
        <f t="shared" si="55"/>
        <v>-1.3879892662163062E-3</v>
      </c>
      <c r="E507" s="40">
        <f t="shared" si="51"/>
        <v>6.2871707731520813E-3</v>
      </c>
      <c r="F507" s="22"/>
      <c r="G507" s="23">
        <f t="shared" si="52"/>
        <v>2.199098920162888E-6</v>
      </c>
      <c r="H507" s="23"/>
      <c r="I507" s="17"/>
      <c r="J507" s="18">
        <f t="shared" si="53"/>
        <v>3.6538788509980435E-5</v>
      </c>
      <c r="K507" s="18"/>
      <c r="L507" s="10">
        <f t="shared" si="54"/>
        <v>-8.9639505998392319E-6</v>
      </c>
      <c r="M507" s="11"/>
      <c r="N507" s="12"/>
    </row>
    <row r="508" spans="1:14">
      <c r="A508" s="35">
        <v>42061</v>
      </c>
      <c r="B508" s="32">
        <f t="shared" si="49"/>
        <v>-1.5103780578206038E-2</v>
      </c>
      <c r="C508" s="32">
        <f t="shared" si="50"/>
        <v>-7.4299223235393449E-3</v>
      </c>
      <c r="D508" s="42">
        <f t="shared" si="55"/>
        <v>-1.5103780578206038E-2</v>
      </c>
      <c r="E508" s="40">
        <f t="shared" si="51"/>
        <v>-7.4299223235393449E-3</v>
      </c>
      <c r="F508" s="22"/>
      <c r="G508" s="23">
        <f t="shared" si="52"/>
        <v>2.3100130924014767E-4</v>
      </c>
      <c r="H508" s="23"/>
      <c r="I508" s="17"/>
      <c r="J508" s="18">
        <f t="shared" si="53"/>
        <v>5.8865120281784166E-5</v>
      </c>
      <c r="K508" s="18"/>
      <c r="L508" s="10">
        <f t="shared" si="54"/>
        <v>1.1661011900204422E-4</v>
      </c>
      <c r="M508" s="11"/>
      <c r="N508" s="12"/>
    </row>
    <row r="509" spans="1:14">
      <c r="A509" s="35">
        <v>42062</v>
      </c>
      <c r="B509" s="32">
        <f t="shared" si="49"/>
        <v>3.0419920343713703E-2</v>
      </c>
      <c r="C509" s="32">
        <f t="shared" si="50"/>
        <v>6.1245321537938078E-3</v>
      </c>
      <c r="D509" s="42">
        <f t="shared" si="55"/>
        <v>3.0419920343713703E-2</v>
      </c>
      <c r="E509" s="40">
        <f t="shared" si="51"/>
        <v>6.1245321537938078E-3</v>
      </c>
      <c r="F509" s="22"/>
      <c r="G509" s="23">
        <f t="shared" si="52"/>
        <v>9.1960402975839667E-4</v>
      </c>
      <c r="H509" s="23"/>
      <c r="I509" s="17"/>
      <c r="J509" s="18">
        <f t="shared" si="53"/>
        <v>3.4599026001010446E-5</v>
      </c>
      <c r="K509" s="18"/>
      <c r="L509" s="10">
        <f t="shared" si="54"/>
        <v>1.7837433597982854E-4</v>
      </c>
      <c r="M509" s="11"/>
      <c r="N509" s="12"/>
    </row>
    <row r="510" spans="1:14">
      <c r="A510" s="35">
        <v>42063</v>
      </c>
      <c r="B510" s="32">
        <f t="shared" si="49"/>
        <v>7.7030769698998705E-2</v>
      </c>
      <c r="C510" s="32">
        <f t="shared" si="50"/>
        <v>0</v>
      </c>
      <c r="D510" s="42">
        <f t="shared" si="55"/>
        <v>0</v>
      </c>
      <c r="E510" s="40">
        <f t="shared" si="51"/>
        <v>0</v>
      </c>
      <c r="F510" s="22"/>
      <c r="G510" s="23">
        <f t="shared" si="52"/>
        <v>9.0148656136734644E-9</v>
      </c>
      <c r="H510" s="23"/>
      <c r="I510" s="17"/>
      <c r="J510" s="18">
        <f t="shared" si="53"/>
        <v>5.8776416019003168E-8</v>
      </c>
      <c r="K510" s="18"/>
      <c r="L510" s="10">
        <f t="shared" si="54"/>
        <v>2.3018720461065549E-8</v>
      </c>
      <c r="M510" s="11"/>
      <c r="N510" s="12"/>
    </row>
    <row r="511" spans="1:14">
      <c r="A511" s="35">
        <v>42064</v>
      </c>
      <c r="B511" s="32">
        <f t="shared" si="49"/>
        <v>1.5315926302701526E-2</v>
      </c>
      <c r="C511" s="32">
        <f t="shared" si="50"/>
        <v>0</v>
      </c>
      <c r="D511" s="42">
        <f t="shared" si="55"/>
        <v>0</v>
      </c>
      <c r="E511" s="40">
        <f t="shared" si="51"/>
        <v>0</v>
      </c>
      <c r="F511" s="22"/>
      <c r="G511" s="23">
        <f t="shared" si="52"/>
        <v>9.0148656136734644E-9</v>
      </c>
      <c r="H511" s="23"/>
      <c r="I511" s="17"/>
      <c r="J511" s="18">
        <f t="shared" si="53"/>
        <v>5.8776416019003168E-8</v>
      </c>
      <c r="K511" s="18"/>
      <c r="L511" s="10">
        <f t="shared" si="54"/>
        <v>2.3018720461065549E-8</v>
      </c>
      <c r="M511" s="11"/>
      <c r="N511" s="12"/>
    </row>
    <row r="512" spans="1:14">
      <c r="A512" s="35">
        <v>42065</v>
      </c>
      <c r="B512" s="32">
        <f t="shared" si="49"/>
        <v>-2.8444197049819167E-2</v>
      </c>
      <c r="C512" s="32">
        <f t="shared" si="50"/>
        <v>4.39634764964491E-3</v>
      </c>
      <c r="D512" s="42">
        <f t="shared" si="55"/>
        <v>-2.8444197049819167E-2</v>
      </c>
      <c r="E512" s="40">
        <f t="shared" si="51"/>
        <v>4.39634764964491E-3</v>
      </c>
      <c r="F512" s="22"/>
      <c r="G512" s="23">
        <f t="shared" si="52"/>
        <v>8.1448272289873778E-4</v>
      </c>
      <c r="H512" s="23"/>
      <c r="I512" s="17"/>
      <c r="J512" s="18">
        <f t="shared" si="53"/>
        <v>1.7254961399352822E-5</v>
      </c>
      <c r="K512" s="18"/>
      <c r="L512" s="10">
        <f t="shared" si="54"/>
        <v>-1.1854901072576482E-4</v>
      </c>
      <c r="M512" s="11"/>
      <c r="N512" s="12"/>
    </row>
    <row r="513" spans="1:14">
      <c r="A513" s="35">
        <v>42066</v>
      </c>
      <c r="B513" s="32">
        <f t="shared" si="49"/>
        <v>6.6832817692219673E-2</v>
      </c>
      <c r="C513" s="32">
        <f t="shared" si="50"/>
        <v>-2.861952861952862E-3</v>
      </c>
      <c r="D513" s="42">
        <f t="shared" si="55"/>
        <v>6.6832817692219673E-2</v>
      </c>
      <c r="E513" s="40">
        <f t="shared" si="51"/>
        <v>-2.861952861952862E-3</v>
      </c>
      <c r="F513" s="22"/>
      <c r="G513" s="23">
        <f t="shared" si="52"/>
        <v>4.4539434317628504E-3</v>
      </c>
      <c r="H513" s="23"/>
      <c r="I513" s="17"/>
      <c r="J513" s="18">
        <f t="shared" si="53"/>
        <v>9.637245596748089E-6</v>
      </c>
      <c r="K513" s="18"/>
      <c r="L513" s="10">
        <f t="shared" si="54"/>
        <v>-2.0718046897794589E-4</v>
      </c>
      <c r="M513" s="11"/>
      <c r="N513" s="12"/>
    </row>
    <row r="514" spans="1:14">
      <c r="A514" s="35">
        <v>42067</v>
      </c>
      <c r="B514" s="32">
        <f t="shared" si="49"/>
        <v>1.3023280792674648E-2</v>
      </c>
      <c r="C514" s="32">
        <f t="shared" si="50"/>
        <v>-6.7533344588890766E-3</v>
      </c>
      <c r="D514" s="42">
        <f t="shared" si="55"/>
        <v>1.3023280792674648E-2</v>
      </c>
      <c r="E514" s="40">
        <f t="shared" si="51"/>
        <v>-6.7533344588890766E-3</v>
      </c>
      <c r="F514" s="22"/>
      <c r="G514" s="23">
        <f t="shared" si="52"/>
        <v>1.67141823804394E-4</v>
      </c>
      <c r="H514" s="23"/>
      <c r="I514" s="17"/>
      <c r="J514" s="18">
        <f t="shared" si="53"/>
        <v>4.8940838996168732E-5</v>
      </c>
      <c r="K514" s="18"/>
      <c r="L514" s="10">
        <f t="shared" si="54"/>
        <v>-9.0443690152142996E-5</v>
      </c>
      <c r="M514" s="11"/>
      <c r="N514" s="12"/>
    </row>
    <row r="515" spans="1:14">
      <c r="A515" s="35">
        <v>42068</v>
      </c>
      <c r="B515" s="32">
        <f t="shared" ref="B515:B572" si="56">IF(ISNA(VLOOKUP(A515,aud_bitcoin_with_returns, 7, FALSE)),0,VLOOKUP(A515,aud_bitcoin_with_returns, 7, FALSE))</f>
        <v>-2.7646715792821946E-2</v>
      </c>
      <c r="C515" s="32">
        <f t="shared" ref="C515:C561" si="57">IF(ISNA(VLOOKUP(A515,asx_spi200_with_returns, 3, FALSE)),0,VLOOKUP(A515,asx_spi200_with_returns, 3, FALSE))</f>
        <v>1.1898691143974163E-3</v>
      </c>
      <c r="D515" s="42">
        <f t="shared" si="55"/>
        <v>-2.7646715792821946E-2</v>
      </c>
      <c r="E515" s="40">
        <f t="shared" ref="E515:E561" si="58">IF(OR(B515=0, C515=0),0,C515)</f>
        <v>1.1898691143974163E-3</v>
      </c>
      <c r="F515" s="22"/>
      <c r="G515" s="23">
        <f t="shared" ref="G515:G561" si="59">(D515-$F$3)^2</f>
        <v>7.6959983487744034E-4</v>
      </c>
      <c r="H515" s="23"/>
      <c r="I515" s="17"/>
      <c r="J515" s="18">
        <f t="shared" ref="J515:J561" si="60">(E515-$I$3)^2</f>
        <v>8.9762480920543047E-7</v>
      </c>
      <c r="K515" s="18"/>
      <c r="L515" s="10">
        <f t="shared" ref="L515:L561" si="61">(D515-$F$3)*(E515-$I$3)</f>
        <v>-2.6283300876153154E-5</v>
      </c>
      <c r="M515" s="11"/>
      <c r="N515" s="12"/>
    </row>
    <row r="516" spans="1:14">
      <c r="A516" s="35">
        <v>42069</v>
      </c>
      <c r="B516" s="32">
        <f t="shared" si="56"/>
        <v>-2.0336395605593818E-2</v>
      </c>
      <c r="C516" s="32">
        <f t="shared" si="57"/>
        <v>0</v>
      </c>
      <c r="D516" s="42">
        <f t="shared" ref="D516:D561" si="62">IF(OR(ISNA(B516), ISNA(C516), B516=0, C516=0),0,B516)</f>
        <v>0</v>
      </c>
      <c r="E516" s="40">
        <f t="shared" si="58"/>
        <v>0</v>
      </c>
      <c r="F516" s="22"/>
      <c r="G516" s="23">
        <f t="shared" si="59"/>
        <v>9.0148656136734644E-9</v>
      </c>
      <c r="H516" s="23"/>
      <c r="I516" s="17"/>
      <c r="J516" s="18">
        <f t="shared" si="60"/>
        <v>5.8776416019003168E-8</v>
      </c>
      <c r="K516" s="18"/>
      <c r="L516" s="10">
        <f t="shared" si="61"/>
        <v>2.3018720461065549E-8</v>
      </c>
      <c r="M516" s="11"/>
      <c r="N516" s="12"/>
    </row>
    <row r="517" spans="1:14">
      <c r="A517" s="35">
        <v>42070</v>
      </c>
      <c r="B517" s="32">
        <f t="shared" si="56"/>
        <v>2.6769068091382152E-2</v>
      </c>
      <c r="C517" s="32">
        <f t="shared" si="57"/>
        <v>0</v>
      </c>
      <c r="D517" s="42">
        <f t="shared" si="62"/>
        <v>0</v>
      </c>
      <c r="E517" s="40">
        <f t="shared" si="58"/>
        <v>0</v>
      </c>
      <c r="F517" s="22"/>
      <c r="G517" s="23">
        <f t="shared" si="59"/>
        <v>9.0148656136734644E-9</v>
      </c>
      <c r="H517" s="23"/>
      <c r="I517" s="17"/>
      <c r="J517" s="18">
        <f t="shared" si="60"/>
        <v>5.8776416019003168E-8</v>
      </c>
      <c r="K517" s="18"/>
      <c r="L517" s="10">
        <f t="shared" si="61"/>
        <v>2.3018720461065549E-8</v>
      </c>
      <c r="M517" s="11"/>
      <c r="N517" s="12"/>
    </row>
    <row r="518" spans="1:14">
      <c r="A518" s="35">
        <v>42071</v>
      </c>
      <c r="B518" s="32">
        <f t="shared" si="56"/>
        <v>2.0325754085476572E-2</v>
      </c>
      <c r="C518" s="32">
        <f t="shared" si="57"/>
        <v>0</v>
      </c>
      <c r="D518" s="42">
        <f t="shared" si="62"/>
        <v>0</v>
      </c>
      <c r="E518" s="40">
        <f t="shared" si="58"/>
        <v>0</v>
      </c>
      <c r="F518" s="22"/>
      <c r="G518" s="23">
        <f t="shared" si="59"/>
        <v>9.0148656136734644E-9</v>
      </c>
      <c r="H518" s="23"/>
      <c r="I518" s="17"/>
      <c r="J518" s="18">
        <f t="shared" si="60"/>
        <v>5.8776416019003168E-8</v>
      </c>
      <c r="K518" s="18"/>
      <c r="L518" s="10">
        <f t="shared" si="61"/>
        <v>2.3018720461065549E-8</v>
      </c>
      <c r="M518" s="11"/>
      <c r="N518" s="12"/>
    </row>
    <row r="519" spans="1:14">
      <c r="A519" s="35">
        <v>42072</v>
      </c>
      <c r="B519" s="32">
        <f t="shared" si="56"/>
        <v>-8.6854896544396442E-3</v>
      </c>
      <c r="C519" s="32">
        <f t="shared" si="57"/>
        <v>-1.2733446519524618E-2</v>
      </c>
      <c r="D519" s="42">
        <f t="shared" si="62"/>
        <v>-8.6854896544396442E-3</v>
      </c>
      <c r="E519" s="40">
        <f t="shared" si="58"/>
        <v>-1.2733446519524618E-2</v>
      </c>
      <c r="F519" s="22"/>
      <c r="G519" s="23">
        <f t="shared" si="59"/>
        <v>7.7096061628577345E-5</v>
      </c>
      <c r="H519" s="23"/>
      <c r="I519" s="17"/>
      <c r="J519" s="18">
        <f t="shared" si="60"/>
        <v>1.6837359149061E-4</v>
      </c>
      <c r="K519" s="18"/>
      <c r="L519" s="10">
        <f t="shared" si="61"/>
        <v>1.1393393167175867E-4</v>
      </c>
      <c r="M519" s="11"/>
      <c r="N519" s="12"/>
    </row>
    <row r="520" spans="1:14">
      <c r="A520" s="35">
        <v>42073</v>
      </c>
      <c r="B520" s="32">
        <f t="shared" si="56"/>
        <v>5.8142650447457228E-2</v>
      </c>
      <c r="C520" s="32">
        <f t="shared" si="57"/>
        <v>-8.598452278589854E-4</v>
      </c>
      <c r="D520" s="42">
        <f t="shared" si="62"/>
        <v>5.8142650447457228E-2</v>
      </c>
      <c r="E520" s="40">
        <f t="shared" si="58"/>
        <v>-8.598452278589854E-4</v>
      </c>
      <c r="F520" s="22"/>
      <c r="G520" s="23">
        <f t="shared" si="59"/>
        <v>3.3695359166051901E-3</v>
      </c>
      <c r="H520" s="23"/>
      <c r="I520" s="17"/>
      <c r="J520" s="18">
        <f t="shared" si="60"/>
        <v>1.2150293700392784E-6</v>
      </c>
      <c r="K520" s="18"/>
      <c r="L520" s="10">
        <f t="shared" si="61"/>
        <v>-6.3985038111089119E-5</v>
      </c>
      <c r="M520" s="11"/>
      <c r="N520" s="12"/>
    </row>
    <row r="521" spans="1:14">
      <c r="A521" s="35">
        <v>42074</v>
      </c>
      <c r="B521" s="32">
        <f t="shared" si="56"/>
        <v>6.6089334548768272E-3</v>
      </c>
      <c r="C521" s="32">
        <f t="shared" si="57"/>
        <v>-4.1308089500860581E-3</v>
      </c>
      <c r="D521" s="42">
        <f t="shared" si="62"/>
        <v>6.6089334548768272E-3</v>
      </c>
      <c r="E521" s="40">
        <f t="shared" si="58"/>
        <v>-4.1308089500860581E-3</v>
      </c>
      <c r="F521" s="22"/>
      <c r="G521" s="23">
        <f t="shared" si="59"/>
        <v>4.2432024144367268E-5</v>
      </c>
      <c r="H521" s="23"/>
      <c r="I521" s="17"/>
      <c r="J521" s="18">
        <f t="shared" si="60"/>
        <v>1.912529307454975E-5</v>
      </c>
      <c r="K521" s="18"/>
      <c r="L521" s="10">
        <f t="shared" si="61"/>
        <v>-2.8487276063312811E-5</v>
      </c>
      <c r="M521" s="11"/>
      <c r="N521" s="12"/>
    </row>
    <row r="522" spans="1:14">
      <c r="A522" s="35">
        <v>42075</v>
      </c>
      <c r="B522" s="32">
        <f t="shared" si="56"/>
        <v>2.0778306039795861E-2</v>
      </c>
      <c r="C522" s="32">
        <f t="shared" si="57"/>
        <v>1.0369858278603527E-2</v>
      </c>
      <c r="D522" s="42">
        <f t="shared" si="62"/>
        <v>2.0778306039795861E-2</v>
      </c>
      <c r="E522" s="40">
        <f t="shared" si="58"/>
        <v>1.0369858278603527E-2</v>
      </c>
      <c r="F522" s="22"/>
      <c r="G522" s="23">
        <f t="shared" si="59"/>
        <v>4.2780135580703651E-4</v>
      </c>
      <c r="H522" s="23"/>
      <c r="I522" s="17"/>
      <c r="J522" s="18">
        <f t="shared" si="60"/>
        <v>1.0256463180077808E-4</v>
      </c>
      <c r="K522" s="18"/>
      <c r="L522" s="10">
        <f t="shared" si="61"/>
        <v>2.0946906344905053E-4</v>
      </c>
      <c r="M522" s="11"/>
      <c r="N522" s="12"/>
    </row>
    <row r="523" spans="1:14">
      <c r="A523" s="35">
        <v>42076</v>
      </c>
      <c r="B523" s="32">
        <f t="shared" si="56"/>
        <v>-1.4120604253431621E-2</v>
      </c>
      <c r="C523" s="32">
        <f t="shared" si="57"/>
        <v>-5.8159425248032843E-3</v>
      </c>
      <c r="D523" s="42">
        <f t="shared" si="62"/>
        <v>-1.4120604253431621E-2</v>
      </c>
      <c r="E523" s="40">
        <f t="shared" si="58"/>
        <v>-5.8159425248032843E-3</v>
      </c>
      <c r="F523" s="22"/>
      <c r="G523" s="23">
        <f t="shared" si="59"/>
        <v>2.0208188737837725E-4</v>
      </c>
      <c r="H523" s="23"/>
      <c r="I523" s="17"/>
      <c r="J523" s="18">
        <f t="shared" si="60"/>
        <v>3.6703980385224592E-5</v>
      </c>
      <c r="K523" s="18"/>
      <c r="L523" s="10">
        <f t="shared" si="61"/>
        <v>8.6123223526207636E-5</v>
      </c>
      <c r="M523" s="11"/>
      <c r="N523" s="12"/>
    </row>
    <row r="524" spans="1:14">
      <c r="A524" s="35">
        <v>42077</v>
      </c>
      <c r="B524" s="32">
        <f t="shared" si="56"/>
        <v>-1.3223016547517924E-2</v>
      </c>
      <c r="C524" s="32">
        <f t="shared" si="57"/>
        <v>0</v>
      </c>
      <c r="D524" s="42">
        <f t="shared" si="62"/>
        <v>0</v>
      </c>
      <c r="E524" s="40">
        <f t="shared" si="58"/>
        <v>0</v>
      </c>
      <c r="F524" s="22"/>
      <c r="G524" s="23">
        <f t="shared" si="59"/>
        <v>9.0148656136734644E-9</v>
      </c>
      <c r="H524" s="23"/>
      <c r="I524" s="17"/>
      <c r="J524" s="18">
        <f t="shared" si="60"/>
        <v>5.8776416019003168E-8</v>
      </c>
      <c r="K524" s="18"/>
      <c r="L524" s="10">
        <f t="shared" si="61"/>
        <v>2.3018720461065549E-8</v>
      </c>
      <c r="M524" s="11"/>
      <c r="N524" s="12"/>
    </row>
    <row r="525" spans="1:14">
      <c r="A525" s="35">
        <v>42078</v>
      </c>
      <c r="B525" s="32">
        <f t="shared" si="56"/>
        <v>2.5331205512070321E-3</v>
      </c>
      <c r="C525" s="32">
        <f t="shared" si="57"/>
        <v>0</v>
      </c>
      <c r="D525" s="42">
        <f t="shared" si="62"/>
        <v>0</v>
      </c>
      <c r="E525" s="40">
        <f t="shared" si="58"/>
        <v>0</v>
      </c>
      <c r="F525" s="22"/>
      <c r="G525" s="23">
        <f t="shared" si="59"/>
        <v>9.0148656136734644E-9</v>
      </c>
      <c r="H525" s="23"/>
      <c r="I525" s="17"/>
      <c r="J525" s="18">
        <f t="shared" si="60"/>
        <v>5.8776416019003168E-8</v>
      </c>
      <c r="K525" s="18"/>
      <c r="L525" s="10">
        <f t="shared" si="61"/>
        <v>2.3018720461065549E-8</v>
      </c>
      <c r="M525" s="11"/>
      <c r="N525" s="12"/>
    </row>
    <row r="526" spans="1:14">
      <c r="A526" s="35">
        <v>42079</v>
      </c>
      <c r="B526" s="32">
        <f t="shared" si="56"/>
        <v>-9.0961922328614301E-4</v>
      </c>
      <c r="C526" s="32">
        <f t="shared" si="57"/>
        <v>-2.7529249827942187E-3</v>
      </c>
      <c r="D526" s="42">
        <f t="shared" si="62"/>
        <v>-9.0961922328614301E-4</v>
      </c>
      <c r="E526" s="40">
        <f t="shared" si="58"/>
        <v>-2.7529249827942187E-3</v>
      </c>
      <c r="F526" s="22"/>
      <c r="G526" s="23">
        <f t="shared" si="59"/>
        <v>1.0091525860205481E-6</v>
      </c>
      <c r="H526" s="23"/>
      <c r="I526" s="17"/>
      <c r="J526" s="18">
        <f t="shared" si="60"/>
        <v>8.9722022672531766E-6</v>
      </c>
      <c r="K526" s="18"/>
      <c r="L526" s="10">
        <f t="shared" si="61"/>
        <v>3.0090399000840733E-6</v>
      </c>
      <c r="M526" s="11"/>
      <c r="N526" s="12"/>
    </row>
    <row r="527" spans="1:14">
      <c r="A527" s="35">
        <v>42080</v>
      </c>
      <c r="B527" s="32">
        <f t="shared" si="56"/>
        <v>9.2815052730076605E-3</v>
      </c>
      <c r="C527" s="32">
        <f t="shared" si="57"/>
        <v>6.901311249137336E-3</v>
      </c>
      <c r="D527" s="42">
        <f t="shared" si="62"/>
        <v>9.2815052730076605E-3</v>
      </c>
      <c r="E527" s="40">
        <f t="shared" si="58"/>
        <v>6.901311249137336E-3</v>
      </c>
      <c r="F527" s="22"/>
      <c r="G527" s="23">
        <f t="shared" si="59"/>
        <v>8.4392859404834163E-5</v>
      </c>
      <c r="H527" s="23"/>
      <c r="I527" s="17"/>
      <c r="J527" s="18">
        <f t="shared" si="60"/>
        <v>4.4340586571096585E-5</v>
      </c>
      <c r="K527" s="18"/>
      <c r="L527" s="10">
        <f t="shared" si="61"/>
        <v>6.1172125093235334E-5</v>
      </c>
      <c r="M527" s="11"/>
      <c r="N527" s="12"/>
    </row>
    <row r="528" spans="1:14">
      <c r="A528" s="35">
        <v>42081</v>
      </c>
      <c r="B528" s="32">
        <f t="shared" si="56"/>
        <v>-2.8766162172997798E-2</v>
      </c>
      <c r="C528" s="32">
        <f t="shared" si="57"/>
        <v>2.9129540781357094E-3</v>
      </c>
      <c r="D528" s="42">
        <f t="shared" si="62"/>
        <v>-2.8766162172997798E-2</v>
      </c>
      <c r="E528" s="40">
        <f t="shared" si="58"/>
        <v>2.9129540781357094E-3</v>
      </c>
      <c r="F528" s="22"/>
      <c r="G528" s="23">
        <f t="shared" si="59"/>
        <v>8.3296360227024706E-4</v>
      </c>
      <c r="H528" s="23"/>
      <c r="I528" s="17"/>
      <c r="J528" s="18">
        <f t="shared" si="60"/>
        <v>7.1316535661175209E-6</v>
      </c>
      <c r="K528" s="18"/>
      <c r="L528" s="10">
        <f t="shared" si="61"/>
        <v>-7.7074041314678079E-5</v>
      </c>
      <c r="M528" s="11"/>
      <c r="N528" s="12"/>
    </row>
    <row r="529" spans="1:14">
      <c r="A529" s="35">
        <v>42082</v>
      </c>
      <c r="B529" s="32">
        <f t="shared" si="56"/>
        <v>-8.4107327141382929E-2</v>
      </c>
      <c r="C529" s="32">
        <f t="shared" si="57"/>
        <v>1.8110370750042713E-2</v>
      </c>
      <c r="D529" s="42">
        <f t="shared" si="62"/>
        <v>-8.4107327141382929E-2</v>
      </c>
      <c r="E529" s="40">
        <f t="shared" si="58"/>
        <v>1.8110370750042713E-2</v>
      </c>
      <c r="F529" s="22"/>
      <c r="G529" s="23">
        <f t="shared" si="59"/>
        <v>7.0900229109893617E-3</v>
      </c>
      <c r="H529" s="23"/>
      <c r="I529" s="17"/>
      <c r="J529" s="18">
        <f t="shared" si="60"/>
        <v>3.1926300364852687E-4</v>
      </c>
      <c r="K529" s="18"/>
      <c r="L529" s="10">
        <f t="shared" si="61"/>
        <v>-1.5045205251173329E-3</v>
      </c>
      <c r="M529" s="11"/>
      <c r="N529" s="12"/>
    </row>
    <row r="530" spans="1:14">
      <c r="A530" s="35">
        <v>42083</v>
      </c>
      <c r="B530" s="32">
        <f t="shared" si="56"/>
        <v>1.2732394366197133E-2</v>
      </c>
      <c r="C530" s="32">
        <f t="shared" si="57"/>
        <v>1.8459473065950663E-3</v>
      </c>
      <c r="D530" s="42">
        <f t="shared" si="62"/>
        <v>1.2732394366197133E-2</v>
      </c>
      <c r="E530" s="40">
        <f t="shared" si="58"/>
        <v>1.8459473065950663E-3</v>
      </c>
      <c r="F530" s="22"/>
      <c r="G530" s="23">
        <f t="shared" si="59"/>
        <v>1.5970508487711879E-4</v>
      </c>
      <c r="H530" s="23"/>
      <c r="I530" s="17"/>
      <c r="J530" s="18">
        <f t="shared" si="60"/>
        <v>2.5712405607099222E-6</v>
      </c>
      <c r="K530" s="18"/>
      <c r="L530" s="10">
        <f t="shared" si="61"/>
        <v>2.0264258979485746E-5</v>
      </c>
      <c r="M530" s="11"/>
      <c r="N530" s="12"/>
    </row>
    <row r="531" spans="1:14">
      <c r="A531" s="35">
        <v>42084</v>
      </c>
      <c r="B531" s="32">
        <f t="shared" si="56"/>
        <v>4.6728971962617018E-3</v>
      </c>
      <c r="C531" s="32">
        <f t="shared" si="57"/>
        <v>0</v>
      </c>
      <c r="D531" s="42">
        <f t="shared" si="62"/>
        <v>0</v>
      </c>
      <c r="E531" s="40">
        <f t="shared" si="58"/>
        <v>0</v>
      </c>
      <c r="F531" s="22"/>
      <c r="G531" s="23">
        <f t="shared" si="59"/>
        <v>9.0148656136734644E-9</v>
      </c>
      <c r="H531" s="23"/>
      <c r="I531" s="17"/>
      <c r="J531" s="18">
        <f t="shared" si="60"/>
        <v>5.8776416019003168E-8</v>
      </c>
      <c r="K531" s="18"/>
      <c r="L531" s="10">
        <f t="shared" si="61"/>
        <v>2.3018720461065549E-8</v>
      </c>
      <c r="M531" s="11"/>
      <c r="N531" s="12"/>
    </row>
    <row r="532" spans="1:14">
      <c r="A532" s="35">
        <v>42085</v>
      </c>
      <c r="B532" s="32">
        <f t="shared" si="56"/>
        <v>5.6201550387597722E-3</v>
      </c>
      <c r="C532" s="32">
        <f t="shared" si="57"/>
        <v>0</v>
      </c>
      <c r="D532" s="42">
        <f t="shared" si="62"/>
        <v>0</v>
      </c>
      <c r="E532" s="40">
        <f t="shared" si="58"/>
        <v>0</v>
      </c>
      <c r="F532" s="22"/>
      <c r="G532" s="23">
        <f t="shared" si="59"/>
        <v>9.0148656136734644E-9</v>
      </c>
      <c r="H532" s="23"/>
      <c r="I532" s="17"/>
      <c r="J532" s="18">
        <f t="shared" si="60"/>
        <v>5.8776416019003168E-8</v>
      </c>
      <c r="K532" s="18"/>
      <c r="L532" s="10">
        <f t="shared" si="61"/>
        <v>2.3018720461065549E-8</v>
      </c>
      <c r="M532" s="11"/>
      <c r="N532" s="12"/>
    </row>
    <row r="533" spans="1:14">
      <c r="A533" s="35">
        <v>42086</v>
      </c>
      <c r="B533" s="32">
        <f t="shared" si="56"/>
        <v>1.662858244087758E-2</v>
      </c>
      <c r="C533" s="32">
        <f t="shared" si="57"/>
        <v>-2.1775544388609714E-3</v>
      </c>
      <c r="D533" s="42">
        <f t="shared" si="62"/>
        <v>1.662858244087758E-2</v>
      </c>
      <c r="E533" s="40">
        <f t="shared" si="58"/>
        <v>-2.1775544388609714E-3</v>
      </c>
      <c r="F533" s="22"/>
      <c r="G533" s="23">
        <f t="shared" si="59"/>
        <v>2.7336111259295136E-4</v>
      </c>
      <c r="H533" s="23"/>
      <c r="I533" s="17"/>
      <c r="J533" s="18">
        <f t="shared" si="60"/>
        <v>5.85636572169042E-6</v>
      </c>
      <c r="K533" s="18"/>
      <c r="L533" s="10">
        <f t="shared" si="61"/>
        <v>-4.0011281526995801E-5</v>
      </c>
      <c r="M533" s="11"/>
      <c r="N533" s="12"/>
    </row>
    <row r="534" spans="1:14">
      <c r="A534" s="35">
        <v>42087</v>
      </c>
      <c r="B534" s="32">
        <f t="shared" si="56"/>
        <v>-4.5170200666179237E-2</v>
      </c>
      <c r="C534" s="32">
        <f t="shared" si="57"/>
        <v>3.5252643948296123E-3</v>
      </c>
      <c r="D534" s="42">
        <f t="shared" si="62"/>
        <v>-4.5170200666179237E-2</v>
      </c>
      <c r="E534" s="40">
        <f t="shared" si="58"/>
        <v>3.5252643948296123E-3</v>
      </c>
      <c r="F534" s="22"/>
      <c r="G534" s="23">
        <f t="shared" si="59"/>
        <v>2.0489335612061707E-3</v>
      </c>
      <c r="H534" s="23"/>
      <c r="I534" s="17"/>
      <c r="J534" s="18">
        <f t="shared" si="60"/>
        <v>1.0776945994737045E-5</v>
      </c>
      <c r="K534" s="18"/>
      <c r="L534" s="10">
        <f t="shared" si="61"/>
        <v>-1.4859759868828012E-4</v>
      </c>
      <c r="M534" s="11"/>
      <c r="N534" s="12"/>
    </row>
    <row r="535" spans="1:14">
      <c r="A535" s="35">
        <v>42088</v>
      </c>
      <c r="B535" s="32">
        <f t="shared" si="56"/>
        <v>-6.4891233443943389E-2</v>
      </c>
      <c r="C535" s="32">
        <f t="shared" si="57"/>
        <v>-1.3382402141184342E-3</v>
      </c>
      <c r="D535" s="42">
        <f t="shared" si="62"/>
        <v>-6.4891233443943389E-2</v>
      </c>
      <c r="E535" s="40">
        <f t="shared" si="58"/>
        <v>-1.3382402141184342E-3</v>
      </c>
      <c r="F535" s="22"/>
      <c r="G535" s="23">
        <f t="shared" si="59"/>
        <v>4.2232036027010523E-3</v>
      </c>
      <c r="H535" s="23"/>
      <c r="I535" s="17"/>
      <c r="J535" s="18">
        <f t="shared" si="60"/>
        <v>2.4985451303515948E-6</v>
      </c>
      <c r="K535" s="18"/>
      <c r="L535" s="10">
        <f t="shared" si="61"/>
        <v>1.0272227020472253E-4</v>
      </c>
      <c r="M535" s="11"/>
      <c r="N535" s="12"/>
    </row>
    <row r="536" spans="1:14">
      <c r="A536" s="35">
        <v>42089</v>
      </c>
      <c r="B536" s="32">
        <f t="shared" si="56"/>
        <v>5.1863759060994099E-3</v>
      </c>
      <c r="C536" s="32">
        <f t="shared" si="57"/>
        <v>-1.423785594639866E-2</v>
      </c>
      <c r="D536" s="42">
        <f t="shared" si="62"/>
        <v>5.1863759060994099E-3</v>
      </c>
      <c r="E536" s="40">
        <f t="shared" si="58"/>
        <v>-1.423785594639866E-2</v>
      </c>
      <c r="F536" s="22"/>
      <c r="G536" s="23">
        <f t="shared" si="59"/>
        <v>2.5922651909147274E-5</v>
      </c>
      <c r="H536" s="23"/>
      <c r="I536" s="17"/>
      <c r="J536" s="18">
        <f t="shared" si="60"/>
        <v>2.0967892664140367E-4</v>
      </c>
      <c r="K536" s="18"/>
      <c r="L536" s="10">
        <f t="shared" si="61"/>
        <v>-7.3725394729419618E-5</v>
      </c>
      <c r="M536" s="11"/>
      <c r="N536" s="12"/>
    </row>
    <row r="537" spans="1:14">
      <c r="A537" s="35">
        <v>42090</v>
      </c>
      <c r="B537" s="32">
        <f t="shared" si="56"/>
        <v>-1.3819322913523748E-2</v>
      </c>
      <c r="C537" s="32">
        <f t="shared" si="57"/>
        <v>5.4375531011045027E-3</v>
      </c>
      <c r="D537" s="42">
        <f t="shared" si="62"/>
        <v>-1.3819322913523748E-2</v>
      </c>
      <c r="E537" s="40">
        <f t="shared" si="58"/>
        <v>5.4375531011045027E-3</v>
      </c>
      <c r="F537" s="22"/>
      <c r="G537" s="23">
        <f t="shared" si="59"/>
        <v>1.9360689737904952E-4</v>
      </c>
      <c r="H537" s="23"/>
      <c r="I537" s="17"/>
      <c r="J537" s="18">
        <f t="shared" si="60"/>
        <v>2.6989215938536094E-5</v>
      </c>
      <c r="K537" s="18"/>
      <c r="L537" s="10">
        <f t="shared" si="61"/>
        <v>-7.2286225247644273E-5</v>
      </c>
      <c r="M537" s="11"/>
      <c r="N537" s="12"/>
    </row>
    <row r="538" spans="1:14">
      <c r="A538" s="35">
        <v>42091</v>
      </c>
      <c r="B538" s="32">
        <f t="shared" si="56"/>
        <v>2.6281972830742972E-2</v>
      </c>
      <c r="C538" s="32">
        <f t="shared" si="57"/>
        <v>0</v>
      </c>
      <c r="D538" s="42">
        <f t="shared" si="62"/>
        <v>0</v>
      </c>
      <c r="E538" s="40">
        <f t="shared" si="58"/>
        <v>0</v>
      </c>
      <c r="F538" s="22"/>
      <c r="G538" s="23">
        <f t="shared" si="59"/>
        <v>9.0148656136734644E-9</v>
      </c>
      <c r="H538" s="23"/>
      <c r="I538" s="17"/>
      <c r="J538" s="18">
        <f t="shared" si="60"/>
        <v>5.8776416019003168E-8</v>
      </c>
      <c r="K538" s="18"/>
      <c r="L538" s="10">
        <f t="shared" si="61"/>
        <v>2.3018720461065549E-8</v>
      </c>
      <c r="M538" s="11"/>
      <c r="N538" s="12"/>
    </row>
    <row r="539" spans="1:14">
      <c r="A539" s="35">
        <v>42092</v>
      </c>
      <c r="B539" s="32">
        <f t="shared" si="56"/>
        <v>3.42545389500045E-2</v>
      </c>
      <c r="C539" s="32">
        <f t="shared" si="57"/>
        <v>0</v>
      </c>
      <c r="D539" s="42">
        <f t="shared" si="62"/>
        <v>0</v>
      </c>
      <c r="E539" s="40">
        <f t="shared" si="58"/>
        <v>0</v>
      </c>
      <c r="F539" s="22"/>
      <c r="G539" s="23">
        <f t="shared" si="59"/>
        <v>9.0148656136734644E-9</v>
      </c>
      <c r="H539" s="23"/>
      <c r="I539" s="17"/>
      <c r="J539" s="18">
        <f t="shared" si="60"/>
        <v>5.8776416019003168E-8</v>
      </c>
      <c r="K539" s="18"/>
      <c r="L539" s="10">
        <f t="shared" si="61"/>
        <v>2.3018720461065549E-8</v>
      </c>
      <c r="M539" s="11"/>
      <c r="N539" s="12"/>
    </row>
    <row r="540" spans="1:14">
      <c r="A540" s="35">
        <v>42093</v>
      </c>
      <c r="B540" s="32">
        <f t="shared" si="56"/>
        <v>-3.1419347399977038E-2</v>
      </c>
      <c r="C540" s="32">
        <f t="shared" si="57"/>
        <v>-1.1154301166131485E-2</v>
      </c>
      <c r="D540" s="42">
        <f t="shared" si="62"/>
        <v>-3.1419347399977038E-2</v>
      </c>
      <c r="E540" s="40">
        <f t="shared" si="58"/>
        <v>-1.1154301166131485E-2</v>
      </c>
      <c r="F540" s="22"/>
      <c r="G540" s="23">
        <f t="shared" si="59"/>
        <v>9.9315072922527342E-4</v>
      </c>
      <c r="H540" s="23"/>
      <c r="I540" s="17"/>
      <c r="J540" s="18">
        <f t="shared" si="60"/>
        <v>1.2988567453511201E-4</v>
      </c>
      <c r="K540" s="18"/>
      <c r="L540" s="10">
        <f t="shared" si="61"/>
        <v>3.5916020433848599E-4</v>
      </c>
      <c r="M540" s="11"/>
      <c r="N540" s="12"/>
    </row>
    <row r="541" spans="1:14">
      <c r="A541" s="35">
        <v>42094</v>
      </c>
      <c r="B541" s="32">
        <f t="shared" si="56"/>
        <v>1.6040711862389274E-2</v>
      </c>
      <c r="C541" s="32">
        <f t="shared" si="57"/>
        <v>5.9818834387284229E-3</v>
      </c>
      <c r="D541" s="42">
        <f t="shared" si="62"/>
        <v>1.6040711862389274E-2</v>
      </c>
      <c r="E541" s="40">
        <f t="shared" si="58"/>
        <v>5.9818834387284229E-3</v>
      </c>
      <c r="F541" s="22"/>
      <c r="G541" s="23">
        <f t="shared" si="59"/>
        <v>2.5426742833167153E-4</v>
      </c>
      <c r="H541" s="23"/>
      <c r="I541" s="17"/>
      <c r="J541" s="18">
        <f t="shared" si="60"/>
        <v>3.2941228447665565E-5</v>
      </c>
      <c r="K541" s="18"/>
      <c r="L541" s="10">
        <f t="shared" si="61"/>
        <v>9.1519841802059634E-5</v>
      </c>
      <c r="M541" s="11"/>
      <c r="N541" s="12"/>
    </row>
    <row r="542" spans="1:14">
      <c r="A542" s="35">
        <v>42095</v>
      </c>
      <c r="B542" s="32">
        <f t="shared" si="56"/>
        <v>-9.4607656483407573E-3</v>
      </c>
      <c r="C542" s="32">
        <f t="shared" si="57"/>
        <v>-6.4559972816853554E-3</v>
      </c>
      <c r="D542" s="42">
        <f t="shared" si="62"/>
        <v>-9.4607656483407573E-3</v>
      </c>
      <c r="E542" s="40">
        <f t="shared" si="58"/>
        <v>-6.4559972816853554E-3</v>
      </c>
      <c r="F542" s="22"/>
      <c r="G542" s="23">
        <f t="shared" si="59"/>
        <v>9.1311637454934887E-5</v>
      </c>
      <c r="H542" s="23"/>
      <c r="I542" s="17"/>
      <c r="J542" s="18">
        <f t="shared" si="60"/>
        <v>4.48690416377951E-5</v>
      </c>
      <c r="K542" s="18"/>
      <c r="L542" s="10">
        <f t="shared" si="61"/>
        <v>6.4008324950593127E-5</v>
      </c>
      <c r="M542" s="11"/>
      <c r="N542" s="12"/>
    </row>
    <row r="543" spans="1:14">
      <c r="A543" s="35">
        <v>42096</v>
      </c>
      <c r="B543" s="32">
        <f t="shared" si="56"/>
        <v>-2.1290437045361267E-3</v>
      </c>
      <c r="C543" s="32">
        <f t="shared" si="57"/>
        <v>6.4979480164158686E-3</v>
      </c>
      <c r="D543" s="42">
        <f t="shared" si="62"/>
        <v>-2.1290437045361267E-3</v>
      </c>
      <c r="E543" s="40">
        <f t="shared" si="58"/>
        <v>6.4979480164158686E-3</v>
      </c>
      <c r="F543" s="22"/>
      <c r="G543" s="23">
        <f t="shared" si="59"/>
        <v>4.9461330799108054E-6</v>
      </c>
      <c r="H543" s="23"/>
      <c r="I543" s="17"/>
      <c r="J543" s="18">
        <f t="shared" si="60"/>
        <v>3.9131399574786516E-5</v>
      </c>
      <c r="K543" s="18"/>
      <c r="L543" s="10">
        <f t="shared" si="61"/>
        <v>-1.3912192850160583E-5</v>
      </c>
      <c r="M543" s="11"/>
      <c r="N543" s="12"/>
    </row>
    <row r="544" spans="1:14">
      <c r="A544" s="35">
        <v>42097</v>
      </c>
      <c r="B544" s="32">
        <f t="shared" si="56"/>
        <v>4.2286493214010665E-2</v>
      </c>
      <c r="C544" s="32">
        <f t="shared" si="57"/>
        <v>0</v>
      </c>
      <c r="D544" s="42">
        <f t="shared" si="62"/>
        <v>0</v>
      </c>
      <c r="E544" s="40">
        <f t="shared" si="58"/>
        <v>0</v>
      </c>
      <c r="F544" s="22"/>
      <c r="G544" s="23">
        <f t="shared" si="59"/>
        <v>9.0148656136734644E-9</v>
      </c>
      <c r="H544" s="23"/>
      <c r="I544" s="17"/>
      <c r="J544" s="18">
        <f t="shared" si="60"/>
        <v>5.8776416019003168E-8</v>
      </c>
      <c r="K544" s="18"/>
      <c r="L544" s="10">
        <f t="shared" si="61"/>
        <v>2.3018720461065549E-8</v>
      </c>
      <c r="M544" s="11"/>
      <c r="N544" s="12"/>
    </row>
    <row r="545" spans="1:14">
      <c r="A545" s="35">
        <v>42098</v>
      </c>
      <c r="B545" s="32">
        <f t="shared" si="56"/>
        <v>1.8679100446365088E-2</v>
      </c>
      <c r="C545" s="32">
        <f t="shared" si="57"/>
        <v>0</v>
      </c>
      <c r="D545" s="42">
        <f t="shared" si="62"/>
        <v>0</v>
      </c>
      <c r="E545" s="40">
        <f t="shared" si="58"/>
        <v>0</v>
      </c>
      <c r="F545" s="22"/>
      <c r="G545" s="23">
        <f t="shared" si="59"/>
        <v>9.0148656136734644E-9</v>
      </c>
      <c r="H545" s="23"/>
      <c r="I545" s="17"/>
      <c r="J545" s="18">
        <f t="shared" si="60"/>
        <v>5.8776416019003168E-8</v>
      </c>
      <c r="K545" s="18"/>
      <c r="L545" s="10">
        <f t="shared" si="61"/>
        <v>2.3018720461065549E-8</v>
      </c>
      <c r="M545" s="11"/>
      <c r="N545" s="12"/>
    </row>
    <row r="546" spans="1:14">
      <c r="A546" s="35">
        <v>42099</v>
      </c>
      <c r="B546" s="32">
        <f t="shared" si="56"/>
        <v>6.782026234998623E-3</v>
      </c>
      <c r="C546" s="32">
        <f t="shared" si="57"/>
        <v>0</v>
      </c>
      <c r="D546" s="42">
        <f t="shared" si="62"/>
        <v>0</v>
      </c>
      <c r="E546" s="40">
        <f t="shared" si="58"/>
        <v>0</v>
      </c>
      <c r="F546" s="22"/>
      <c r="G546" s="23">
        <f t="shared" si="59"/>
        <v>9.0148656136734644E-9</v>
      </c>
      <c r="H546" s="23"/>
      <c r="I546" s="17"/>
      <c r="J546" s="18">
        <f t="shared" si="60"/>
        <v>5.8776416019003168E-8</v>
      </c>
      <c r="K546" s="18"/>
      <c r="L546" s="10">
        <f t="shared" si="61"/>
        <v>2.3018720461065549E-8</v>
      </c>
      <c r="M546" s="11"/>
      <c r="N546" s="12"/>
    </row>
    <row r="547" spans="1:14">
      <c r="A547" s="35">
        <v>42100</v>
      </c>
      <c r="B547" s="32">
        <f t="shared" si="56"/>
        <v>1.3500401962686787E-2</v>
      </c>
      <c r="C547" s="32">
        <f t="shared" si="57"/>
        <v>0</v>
      </c>
      <c r="D547" s="42">
        <f t="shared" si="62"/>
        <v>0</v>
      </c>
      <c r="E547" s="40">
        <f t="shared" si="58"/>
        <v>0</v>
      </c>
      <c r="F547" s="22"/>
      <c r="G547" s="23">
        <f t="shared" si="59"/>
        <v>9.0148656136734644E-9</v>
      </c>
      <c r="H547" s="23"/>
      <c r="I547" s="17"/>
      <c r="J547" s="18">
        <f t="shared" si="60"/>
        <v>5.8776416019003168E-8</v>
      </c>
      <c r="K547" s="18"/>
      <c r="L547" s="10">
        <f t="shared" si="61"/>
        <v>2.3018720461065549E-8</v>
      </c>
      <c r="M547" s="11"/>
      <c r="N547" s="12"/>
    </row>
    <row r="548" spans="1:14">
      <c r="A548" s="35">
        <v>42101</v>
      </c>
      <c r="B548" s="32">
        <f t="shared" si="56"/>
        <v>-2.8227571115973876E-2</v>
      </c>
      <c r="C548" s="32">
        <f t="shared" si="57"/>
        <v>6.7957866123003734E-3</v>
      </c>
      <c r="D548" s="42">
        <f t="shared" si="62"/>
        <v>-2.8227571115973876E-2</v>
      </c>
      <c r="E548" s="40">
        <f t="shared" si="58"/>
        <v>6.7957866123003734E-3</v>
      </c>
      <c r="F548" s="22"/>
      <c r="G548" s="23">
        <f t="shared" si="59"/>
        <v>8.0216501238538696E-4</v>
      </c>
      <c r="H548" s="23"/>
      <c r="I548" s="17"/>
      <c r="J548" s="18">
        <f t="shared" si="60"/>
        <v>4.2946371758416415E-5</v>
      </c>
      <c r="K548" s="18"/>
      <c r="L548" s="10">
        <f t="shared" si="61"/>
        <v>-1.8560731891145225E-4</v>
      </c>
      <c r="M548" s="11"/>
      <c r="N548" s="12"/>
    </row>
    <row r="549" spans="1:14">
      <c r="A549" s="35">
        <v>42102</v>
      </c>
      <c r="B549" s="32">
        <f t="shared" si="56"/>
        <v>-1.4636343165953584E-2</v>
      </c>
      <c r="C549" s="32">
        <f t="shared" si="57"/>
        <v>5.5686803914951066E-3</v>
      </c>
      <c r="D549" s="42">
        <f t="shared" si="62"/>
        <v>-1.4636343165953584E-2</v>
      </c>
      <c r="E549" s="40">
        <f t="shared" si="58"/>
        <v>5.5686803914951066E-3</v>
      </c>
      <c r="F549" s="22"/>
      <c r="G549" s="23">
        <f t="shared" si="59"/>
        <v>2.1701089952796032E-4</v>
      </c>
      <c r="H549" s="23"/>
      <c r="I549" s="17"/>
      <c r="J549" s="18">
        <f t="shared" si="60"/>
        <v>2.8368852912195332E-5</v>
      </c>
      <c r="K549" s="18"/>
      <c r="L549" s="10">
        <f t="shared" si="61"/>
        <v>-7.8462413224753076E-5</v>
      </c>
      <c r="M549" s="11"/>
      <c r="N549" s="12"/>
    </row>
    <row r="550" spans="1:14">
      <c r="A550" s="35">
        <v>42103</v>
      </c>
      <c r="B550" s="32">
        <f t="shared" si="56"/>
        <v>-4.3761425959780602E-2</v>
      </c>
      <c r="C550" s="32">
        <f t="shared" si="57"/>
        <v>-4.0275213962074176E-3</v>
      </c>
      <c r="D550" s="42">
        <f t="shared" si="62"/>
        <v>-4.3761425959780602E-2</v>
      </c>
      <c r="E550" s="40">
        <f t="shared" si="58"/>
        <v>-4.0275213962074176E-3</v>
      </c>
      <c r="F550" s="22"/>
      <c r="G550" s="23">
        <f t="shared" si="59"/>
        <v>1.9233814181495459E-3</v>
      </c>
      <c r="H550" s="23"/>
      <c r="I550" s="17"/>
      <c r="J550" s="18">
        <f t="shared" si="60"/>
        <v>1.8232557334457716E-5</v>
      </c>
      <c r="K550" s="18"/>
      <c r="L550" s="10">
        <f t="shared" si="61"/>
        <v>1.8726495129212561E-4</v>
      </c>
      <c r="M550" s="11"/>
      <c r="N550" s="12"/>
    </row>
    <row r="551" spans="1:14">
      <c r="A551" s="35">
        <v>42104</v>
      </c>
      <c r="B551" s="32">
        <f t="shared" si="56"/>
        <v>-1.6608913848727452E-2</v>
      </c>
      <c r="C551" s="32">
        <f t="shared" si="57"/>
        <v>3.0328559393428814E-3</v>
      </c>
      <c r="D551" s="42">
        <f t="shared" si="62"/>
        <v>-1.6608913848727452E-2</v>
      </c>
      <c r="E551" s="40">
        <f t="shared" si="58"/>
        <v>3.0328559393428814E-3</v>
      </c>
      <c r="F551" s="22"/>
      <c r="G551" s="23">
        <f t="shared" si="59"/>
        <v>2.7901895543207077E-4</v>
      </c>
      <c r="H551" s="23"/>
      <c r="I551" s="17"/>
      <c r="J551" s="18">
        <f t="shared" si="60"/>
        <v>7.7864296039167561E-6</v>
      </c>
      <c r="K551" s="18"/>
      <c r="L551" s="10">
        <f t="shared" si="61"/>
        <v>-4.6610743982800851E-5</v>
      </c>
      <c r="M551" s="11"/>
      <c r="N551" s="12"/>
    </row>
    <row r="552" spans="1:14">
      <c r="A552" s="35">
        <v>42105</v>
      </c>
      <c r="B552" s="32">
        <f t="shared" si="56"/>
        <v>1.8347509113001276E-2</v>
      </c>
      <c r="C552" s="32">
        <f t="shared" si="57"/>
        <v>0</v>
      </c>
      <c r="D552" s="42">
        <f t="shared" si="62"/>
        <v>0</v>
      </c>
      <c r="E552" s="40">
        <f t="shared" si="58"/>
        <v>0</v>
      </c>
      <c r="F552" s="22"/>
      <c r="G552" s="23">
        <f t="shared" si="59"/>
        <v>9.0148656136734644E-9</v>
      </c>
      <c r="H552" s="23"/>
      <c r="I552" s="17"/>
      <c r="J552" s="18">
        <f t="shared" si="60"/>
        <v>5.8776416019003168E-8</v>
      </c>
      <c r="K552" s="18"/>
      <c r="L552" s="10">
        <f t="shared" si="61"/>
        <v>2.3018720461065549E-8</v>
      </c>
      <c r="M552" s="11"/>
      <c r="N552" s="12"/>
    </row>
    <row r="553" spans="1:14">
      <c r="A553" s="35">
        <v>42106</v>
      </c>
      <c r="B553" s="32">
        <f t="shared" si="56"/>
        <v>2.475838205464694E-3</v>
      </c>
      <c r="C553" s="32">
        <f t="shared" si="57"/>
        <v>0</v>
      </c>
      <c r="D553" s="42">
        <f t="shared" si="62"/>
        <v>0</v>
      </c>
      <c r="E553" s="40">
        <f t="shared" si="58"/>
        <v>0</v>
      </c>
      <c r="F553" s="22"/>
      <c r="G553" s="23">
        <f t="shared" si="59"/>
        <v>9.0148656136734644E-9</v>
      </c>
      <c r="H553" s="23"/>
      <c r="I553" s="17"/>
      <c r="J553" s="18">
        <f t="shared" si="60"/>
        <v>5.8776416019003168E-8</v>
      </c>
      <c r="K553" s="18"/>
      <c r="L553" s="10">
        <f t="shared" si="61"/>
        <v>2.3018720461065549E-8</v>
      </c>
      <c r="M553" s="11"/>
      <c r="N553" s="12"/>
    </row>
    <row r="554" spans="1:14">
      <c r="A554" s="35">
        <v>42107</v>
      </c>
      <c r="B554" s="32">
        <f t="shared" si="56"/>
        <v>-2.0590948314339323E-2</v>
      </c>
      <c r="C554" s="32">
        <f t="shared" si="57"/>
        <v>-5.0394758945069716E-4</v>
      </c>
      <c r="D554" s="42">
        <f t="shared" si="62"/>
        <v>-2.0590948314339323E-2</v>
      </c>
      <c r="E554" s="40">
        <f t="shared" si="58"/>
        <v>-5.0394758945069716E-4</v>
      </c>
      <c r="F554" s="22"/>
      <c r="G554" s="23">
        <f t="shared" si="59"/>
        <v>4.2790625031607953E-4</v>
      </c>
      <c r="H554" s="23"/>
      <c r="I554" s="17"/>
      <c r="J554" s="18">
        <f t="shared" si="60"/>
        <v>5.5709216292843967E-7</v>
      </c>
      <c r="K554" s="18"/>
      <c r="L554" s="10">
        <f t="shared" si="61"/>
        <v>1.5439663808489583E-5</v>
      </c>
      <c r="M554" s="11"/>
      <c r="N554" s="12"/>
    </row>
    <row r="555" spans="1:14">
      <c r="A555" s="35">
        <v>42108</v>
      </c>
      <c r="B555" s="32">
        <f t="shared" si="56"/>
        <v>-3.0229378702719092E-2</v>
      </c>
      <c r="C555" s="32">
        <f t="shared" si="57"/>
        <v>-2.0168067226890756E-3</v>
      </c>
      <c r="D555" s="42">
        <f t="shared" si="62"/>
        <v>-3.0229378702719092E-2</v>
      </c>
      <c r="E555" s="40">
        <f t="shared" si="58"/>
        <v>-2.0168067226890756E-3</v>
      </c>
      <c r="F555" s="22"/>
      <c r="G555" s="23">
        <f t="shared" si="59"/>
        <v>9.1956470786359835E-4</v>
      </c>
      <c r="H555" s="23"/>
      <c r="I555" s="17"/>
      <c r="J555" s="18">
        <f t="shared" si="60"/>
        <v>5.1041888806018682E-6</v>
      </c>
      <c r="K555" s="18"/>
      <c r="L555" s="10">
        <f t="shared" si="61"/>
        <v>6.8510086533818393E-5</v>
      </c>
      <c r="M555" s="11"/>
      <c r="N555" s="12"/>
    </row>
    <row r="556" spans="1:14">
      <c r="A556" s="35">
        <v>42109</v>
      </c>
      <c r="B556" s="32">
        <f t="shared" si="56"/>
        <v>-2.2023809523809439E-2</v>
      </c>
      <c r="C556" s="32">
        <f t="shared" si="57"/>
        <v>-6.567867969013136E-3</v>
      </c>
      <c r="D556" s="42">
        <f t="shared" si="62"/>
        <v>-2.2023809523809439E-2</v>
      </c>
      <c r="E556" s="40">
        <f t="shared" si="58"/>
        <v>-6.567867969013136E-3</v>
      </c>
      <c r="F556" s="22"/>
      <c r="G556" s="23">
        <f t="shared" si="59"/>
        <v>4.8923937450577864E-4</v>
      </c>
      <c r="H556" s="23"/>
      <c r="I556" s="17"/>
      <c r="J556" s="18">
        <f t="shared" si="60"/>
        <v>4.6380273913578702E-5</v>
      </c>
      <c r="K556" s="18"/>
      <c r="L556" s="10">
        <f t="shared" si="61"/>
        <v>1.5063550776256548E-4</v>
      </c>
      <c r="M556" s="11"/>
      <c r="N556" s="12"/>
    </row>
    <row r="557" spans="1:14">
      <c r="A557" s="35">
        <v>42110</v>
      </c>
      <c r="B557" s="32">
        <f t="shared" si="56"/>
        <v>-3.0111798058750149E-2</v>
      </c>
      <c r="C557" s="32">
        <f t="shared" si="57"/>
        <v>7.6284115951856246E-3</v>
      </c>
      <c r="D557" s="42">
        <f t="shared" si="62"/>
        <v>-3.0111798058750149E-2</v>
      </c>
      <c r="E557" s="40">
        <f t="shared" si="58"/>
        <v>7.6284115951856246E-3</v>
      </c>
      <c r="F557" s="22"/>
      <c r="G557" s="23">
        <f t="shared" si="59"/>
        <v>9.1244742566654871E-4</v>
      </c>
      <c r="H557" s="23"/>
      <c r="I557" s="17"/>
      <c r="J557" s="18">
        <f t="shared" si="60"/>
        <v>5.4552598875479313E-5</v>
      </c>
      <c r="K557" s="18"/>
      <c r="L557" s="10">
        <f t="shared" si="61"/>
        <v>-2.2310620432285374E-4</v>
      </c>
      <c r="M557" s="11"/>
      <c r="N557" s="12"/>
    </row>
    <row r="558" spans="1:14">
      <c r="A558" s="35">
        <v>42111</v>
      </c>
      <c r="B558" s="32">
        <f t="shared" si="56"/>
        <v>-3.0386101661325732E-3</v>
      </c>
      <c r="C558" s="32">
        <f t="shared" si="57"/>
        <v>-1.3290713324360701E-2</v>
      </c>
      <c r="D558" s="42">
        <f t="shared" si="62"/>
        <v>-3.0386101661325732E-3</v>
      </c>
      <c r="E558" s="40">
        <f t="shared" si="58"/>
        <v>-1.3290713324360701E-2</v>
      </c>
      <c r="F558" s="22"/>
      <c r="G558" s="23">
        <f t="shared" si="59"/>
        <v>9.8191782957543409E-6</v>
      </c>
      <c r="H558" s="23"/>
      <c r="I558" s="17"/>
      <c r="J558" s="18">
        <f t="shared" si="60"/>
        <v>1.8314619772829294E-4</v>
      </c>
      <c r="K558" s="18"/>
      <c r="L558" s="10">
        <f t="shared" si="61"/>
        <v>4.24069000244487E-5</v>
      </c>
      <c r="M558" s="11"/>
      <c r="N558" s="12"/>
    </row>
    <row r="559" spans="1:14">
      <c r="A559" s="35">
        <v>42112</v>
      </c>
      <c r="B559" s="32">
        <f t="shared" si="56"/>
        <v>1.0435646844459093E-2</v>
      </c>
      <c r="C559" s="32">
        <f t="shared" si="57"/>
        <v>0</v>
      </c>
      <c r="D559" s="42">
        <f t="shared" si="62"/>
        <v>0</v>
      </c>
      <c r="E559" s="40">
        <f t="shared" si="58"/>
        <v>0</v>
      </c>
      <c r="F559" s="22"/>
      <c r="G559" s="23">
        <f t="shared" si="59"/>
        <v>9.0148656136734644E-9</v>
      </c>
      <c r="H559" s="23"/>
      <c r="I559" s="17"/>
      <c r="J559" s="18">
        <f t="shared" si="60"/>
        <v>5.8776416019003168E-8</v>
      </c>
      <c r="K559" s="18"/>
      <c r="L559" s="10">
        <f t="shared" si="61"/>
        <v>2.3018720461065549E-8</v>
      </c>
      <c r="M559" s="11"/>
      <c r="N559" s="12"/>
    </row>
    <row r="560" spans="1:14">
      <c r="A560" s="35">
        <v>42113</v>
      </c>
      <c r="B560" s="32">
        <f t="shared" si="56"/>
        <v>2.3344262295081981E-2</v>
      </c>
      <c r="C560" s="32">
        <f t="shared" si="57"/>
        <v>0</v>
      </c>
      <c r="D560" s="42">
        <f t="shared" si="62"/>
        <v>0</v>
      </c>
      <c r="E560" s="40">
        <f t="shared" si="58"/>
        <v>0</v>
      </c>
      <c r="F560" s="22"/>
      <c r="G560" s="23">
        <f t="shared" si="59"/>
        <v>9.0148656136734644E-9</v>
      </c>
      <c r="H560" s="23"/>
      <c r="I560" s="17"/>
      <c r="J560" s="18">
        <f t="shared" si="60"/>
        <v>5.8776416019003168E-8</v>
      </c>
      <c r="K560" s="18"/>
      <c r="L560" s="10">
        <f t="shared" si="61"/>
        <v>2.3018720461065549E-8</v>
      </c>
      <c r="M560" s="11"/>
      <c r="N560" s="12"/>
    </row>
    <row r="561" spans="1:14">
      <c r="A561" s="54">
        <v>42114</v>
      </c>
      <c r="B561" s="32">
        <f t="shared" si="56"/>
        <v>-3.1526336024606021E-2</v>
      </c>
      <c r="C561" s="62">
        <f t="shared" si="57"/>
        <v>-6.4791133844842282E-3</v>
      </c>
      <c r="D561" s="40">
        <f t="shared" si="62"/>
        <v>-3.1526336024606021E-2</v>
      </c>
      <c r="E561" s="40">
        <f t="shared" si="58"/>
        <v>-6.4791133844842282E-3</v>
      </c>
      <c r="F561" s="22"/>
      <c r="G561" s="23">
        <f t="shared" si="59"/>
        <v>9.9990551774336873E-4</v>
      </c>
      <c r="H561" s="23"/>
      <c r="I561" s="17"/>
      <c r="J561" s="18">
        <f t="shared" si="60"/>
        <v>4.5179259451267296E-5</v>
      </c>
      <c r="K561" s="18"/>
      <c r="L561" s="10">
        <f t="shared" si="61"/>
        <v>2.1254409145605863E-4</v>
      </c>
      <c r="M561" s="11"/>
      <c r="N561" s="12"/>
    </row>
    <row r="562" spans="1:14">
      <c r="A562" s="54">
        <v>42115</v>
      </c>
      <c r="B562" s="32">
        <f t="shared" si="56"/>
        <v>1.0123064708217555E-2</v>
      </c>
      <c r="C562" s="62">
        <f t="shared" ref="C562:C572" si="63">IF(ISNA(VLOOKUP(A562,asx_spi200_with_returns, 3, FALSE)),0,VLOOKUP(A562,asx_spi200_with_returns, 3, FALSE))</f>
        <v>8.58074480864939E-3</v>
      </c>
      <c r="D562" s="40">
        <f t="shared" ref="D562:D572" si="64">IF(OR(ISNA(B562), ISNA(C562), B562=0, C562=0),0,B562)</f>
        <v>1.0123064708217555E-2</v>
      </c>
      <c r="E562" s="60">
        <f t="shared" ref="E562:E572" si="65">IF(OR(B562=0, C562=0),0,C562)</f>
        <v>8.58074480864939E-3</v>
      </c>
      <c r="F562" s="23"/>
      <c r="G562" s="23">
        <f t="shared" ref="G562:G572" si="66">(D562-$F$3)^2</f>
        <v>1.0056315186691973E-4</v>
      </c>
      <c r="H562" s="58"/>
      <c r="I562" s="18"/>
      <c r="J562" s="18">
        <f t="shared" ref="J562:J572" si="67">(E562-$I$3)^2</f>
        <v>6.9527352449851124E-5</v>
      </c>
      <c r="K562" s="56"/>
      <c r="L562" s="11">
        <f t="shared" ref="L562:L572" si="68">(D562-$F$3)*(E562-$I$3)</f>
        <v>8.3617520313145091E-5</v>
      </c>
      <c r="M562" s="11"/>
      <c r="N562" s="12"/>
    </row>
    <row r="563" spans="1:14">
      <c r="A563" s="54">
        <v>42116</v>
      </c>
      <c r="B563" s="32">
        <f t="shared" si="56"/>
        <v>2.5348791511102409E-2</v>
      </c>
      <c r="C563" s="62">
        <f t="shared" si="63"/>
        <v>-9.0182065679768591E-3</v>
      </c>
      <c r="D563" s="40">
        <f t="shared" si="64"/>
        <v>2.5348791511102409E-2</v>
      </c>
      <c r="E563" s="60">
        <f t="shared" si="65"/>
        <v>-9.0182065679768591E-3</v>
      </c>
      <c r="F563" s="23"/>
      <c r="G563" s="23">
        <f t="shared" si="66"/>
        <v>6.3775668046347144E-4</v>
      </c>
      <c r="H563" s="58"/>
      <c r="I563" s="18"/>
      <c r="J563" s="18">
        <f t="shared" si="67"/>
        <v>8.5759546683009479E-5</v>
      </c>
      <c r="K563" s="56"/>
      <c r="L563" s="11">
        <f t="shared" si="68"/>
        <v>-2.3386689336160483E-4</v>
      </c>
      <c r="M563" s="11"/>
      <c r="N563" s="12"/>
    </row>
    <row r="564" spans="1:14">
      <c r="A564" s="54">
        <v>42117</v>
      </c>
      <c r="B564" s="32">
        <f t="shared" si="56"/>
        <v>1.1115369873514816E-2</v>
      </c>
      <c r="C564" s="62">
        <f t="shared" si="63"/>
        <v>1.201923076923077E-3</v>
      </c>
      <c r="D564" s="40">
        <f t="shared" si="64"/>
        <v>1.1115369873514816E-2</v>
      </c>
      <c r="E564" s="60">
        <f t="shared" si="65"/>
        <v>1.201923076923077E-3</v>
      </c>
      <c r="F564" s="23"/>
      <c r="G564" s="23">
        <f t="shared" si="66"/>
        <v>1.214497281104114E-4</v>
      </c>
      <c r="H564" s="58"/>
      <c r="I564" s="18"/>
      <c r="J564" s="18">
        <f t="shared" si="67"/>
        <v>9.2061069397150598E-7</v>
      </c>
      <c r="K564" s="56"/>
      <c r="L564" s="11">
        <f t="shared" si="68"/>
        <v>1.0573926351094779E-5</v>
      </c>
      <c r="M564" s="11"/>
      <c r="N564" s="12"/>
    </row>
    <row r="565" spans="1:14">
      <c r="A565" s="54">
        <v>42118</v>
      </c>
      <c r="B565" s="32">
        <f t="shared" si="56"/>
        <v>-3.0673490017690104E-2</v>
      </c>
      <c r="C565" s="62">
        <f t="shared" si="63"/>
        <v>1.8350197221745843E-2</v>
      </c>
      <c r="D565" s="40">
        <f t="shared" si="64"/>
        <v>-3.0673490017690104E-2</v>
      </c>
      <c r="E565" s="60">
        <f t="shared" si="65"/>
        <v>1.8350197221745843E-2</v>
      </c>
      <c r="F565" s="23"/>
      <c r="G565" s="23">
        <f t="shared" si="66"/>
        <v>9.466966947362668E-4</v>
      </c>
      <c r="H565" s="58"/>
      <c r="I565" s="18"/>
      <c r="J565" s="18">
        <f t="shared" si="67"/>
        <v>3.2789092669152571E-4</v>
      </c>
      <c r="K565" s="56"/>
      <c r="L565" s="11">
        <f t="shared" si="68"/>
        <v>-5.5714742800526233E-4</v>
      </c>
      <c r="M565" s="11"/>
      <c r="N565" s="12"/>
    </row>
    <row r="566" spans="1:14">
      <c r="A566" s="54">
        <v>42119</v>
      </c>
      <c r="B566" s="32">
        <f t="shared" si="56"/>
        <v>-5.1490956493402016E-3</v>
      </c>
      <c r="C566" s="62">
        <f t="shared" si="63"/>
        <v>0</v>
      </c>
      <c r="D566" s="40">
        <f t="shared" si="64"/>
        <v>0</v>
      </c>
      <c r="E566" s="60">
        <f t="shared" si="65"/>
        <v>0</v>
      </c>
      <c r="F566" s="23"/>
      <c r="G566" s="23">
        <f t="shared" si="66"/>
        <v>9.0148656136734644E-9</v>
      </c>
      <c r="H566" s="58"/>
      <c r="I566" s="18"/>
      <c r="J566" s="18">
        <f t="shared" si="67"/>
        <v>5.8776416019003168E-8</v>
      </c>
      <c r="K566" s="56"/>
      <c r="L566" s="11">
        <f t="shared" si="68"/>
        <v>2.3018720461065549E-8</v>
      </c>
      <c r="M566" s="11"/>
      <c r="N566" s="12"/>
    </row>
    <row r="567" spans="1:14">
      <c r="A567" s="54">
        <v>42120</v>
      </c>
      <c r="B567" s="32">
        <f t="shared" si="56"/>
        <v>7.0429455891507006E-3</v>
      </c>
      <c r="C567" s="62">
        <f t="shared" si="63"/>
        <v>0</v>
      </c>
      <c r="D567" s="40">
        <f t="shared" si="64"/>
        <v>0</v>
      </c>
      <c r="E567" s="60">
        <f t="shared" si="65"/>
        <v>0</v>
      </c>
      <c r="F567" s="23"/>
      <c r="G567" s="23">
        <f t="shared" si="66"/>
        <v>9.0148656136734644E-9</v>
      </c>
      <c r="H567" s="58"/>
      <c r="I567" s="18"/>
      <c r="J567" s="18">
        <f t="shared" si="67"/>
        <v>5.8776416019003168E-8</v>
      </c>
      <c r="K567" s="56"/>
      <c r="L567" s="11">
        <f t="shared" si="68"/>
        <v>2.3018720461065549E-8</v>
      </c>
      <c r="M567" s="11"/>
      <c r="N567" s="12"/>
    </row>
    <row r="568" spans="1:14">
      <c r="A568" s="54">
        <v>42121</v>
      </c>
      <c r="B568" s="32">
        <f t="shared" si="56"/>
        <v>-4.0010409212152792E-2</v>
      </c>
      <c r="C568" s="62">
        <f t="shared" si="63"/>
        <v>5.7258336140114515E-3</v>
      </c>
      <c r="D568" s="40">
        <f t="shared" si="64"/>
        <v>-4.0010409212152792E-2</v>
      </c>
      <c r="E568" s="60">
        <f t="shared" si="65"/>
        <v>5.7258336140114515E-3</v>
      </c>
      <c r="F568" s="23"/>
      <c r="G568" s="23">
        <f t="shared" si="66"/>
        <v>1.6084395685204854E-3</v>
      </c>
      <c r="H568" s="58"/>
      <c r="I568" s="18"/>
      <c r="J568" s="18">
        <f t="shared" si="67"/>
        <v>3.0067622208495452E-5</v>
      </c>
      <c r="K568" s="56"/>
      <c r="L568" s="11">
        <f t="shared" si="68"/>
        <v>-2.1991351320796407E-4</v>
      </c>
      <c r="M568" s="11"/>
      <c r="N568" s="12"/>
    </row>
    <row r="569" spans="1:14">
      <c r="A569" s="54">
        <v>42122</v>
      </c>
      <c r="B569" s="32">
        <f t="shared" si="56"/>
        <v>-3.5917592843589126E-3</v>
      </c>
      <c r="C569" s="62">
        <f t="shared" si="63"/>
        <v>-7.7026121902210318E-3</v>
      </c>
      <c r="D569" s="40">
        <f t="shared" si="64"/>
        <v>-3.5917592843589126E-3</v>
      </c>
      <c r="E569" s="60">
        <f t="shared" si="65"/>
        <v>-7.7026121902210318E-3</v>
      </c>
      <c r="F569" s="23"/>
      <c r="G569" s="23">
        <f t="shared" si="66"/>
        <v>1.3591800617992903E-5</v>
      </c>
      <c r="H569" s="58"/>
      <c r="I569" s="18"/>
      <c r="J569" s="18">
        <f t="shared" si="67"/>
        <v>6.3123830133840654E-5</v>
      </c>
      <c r="K569" s="56"/>
      <c r="L569" s="11">
        <f t="shared" si="68"/>
        <v>2.9291065419735321E-5</v>
      </c>
      <c r="M569" s="11"/>
      <c r="N569" s="12"/>
    </row>
    <row r="570" spans="1:14">
      <c r="A570" s="54">
        <v>42123</v>
      </c>
      <c r="B570" s="32">
        <f t="shared" si="56"/>
        <v>2.1356185812419142E-2</v>
      </c>
      <c r="C570" s="62">
        <f t="shared" si="63"/>
        <v>-1.670604117448532E-2</v>
      </c>
      <c r="D570" s="40">
        <f t="shared" si="64"/>
        <v>2.1356185812419142E-2</v>
      </c>
      <c r="E570" s="60">
        <f t="shared" si="65"/>
        <v>-1.670604117448532E-2</v>
      </c>
      <c r="F570" s="23"/>
      <c r="G570" s="23">
        <f t="shared" si="66"/>
        <v>4.5204029088562387E-4</v>
      </c>
      <c r="H570" s="58"/>
      <c r="I570" s="18"/>
      <c r="J570" s="18">
        <f t="shared" si="67"/>
        <v>2.8725096255895514E-4</v>
      </c>
      <c r="K570" s="56"/>
      <c r="L570" s="11">
        <f t="shared" si="68"/>
        <v>-3.6034567941398371E-4</v>
      </c>
      <c r="M570" s="11"/>
      <c r="N570" s="12"/>
    </row>
    <row r="571" spans="1:14">
      <c r="A571" s="54">
        <v>42124</v>
      </c>
      <c r="B571" s="32">
        <f t="shared" si="56"/>
        <v>-1.3984151295198737E-2</v>
      </c>
      <c r="C571" s="62">
        <f t="shared" si="63"/>
        <v>-1.2013042732109147E-2</v>
      </c>
      <c r="D571" s="40">
        <f t="shared" si="64"/>
        <v>-1.3984151295198737E-2</v>
      </c>
      <c r="E571" s="60">
        <f t="shared" si="65"/>
        <v>-1.2013042732109147E-2</v>
      </c>
      <c r="F571" s="23"/>
      <c r="G571" s="23">
        <f t="shared" si="66"/>
        <v>1.9822099884187378E-4</v>
      </c>
      <c r="H571" s="58"/>
      <c r="I571" s="18"/>
      <c r="J571" s="18">
        <f t="shared" si="67"/>
        <v>1.5019681971176329E-4</v>
      </c>
      <c r="K571" s="56"/>
      <c r="L571" s="11">
        <f t="shared" si="68"/>
        <v>1.7254612028712367E-4</v>
      </c>
      <c r="M571" s="11"/>
      <c r="N571" s="12"/>
    </row>
    <row r="572" spans="1:14">
      <c r="A572" s="55">
        <v>42125</v>
      </c>
      <c r="B572" s="36">
        <f t="shared" si="56"/>
        <v>3.231579658269735E-2</v>
      </c>
      <c r="C572" s="63">
        <f t="shared" si="63"/>
        <v>7.2954663887441372E-3</v>
      </c>
      <c r="D572" s="44">
        <f t="shared" si="64"/>
        <v>3.231579658269735E-2</v>
      </c>
      <c r="E572" s="61">
        <f t="shared" si="65"/>
        <v>7.2954663887441372E-3</v>
      </c>
      <c r="F572" s="24"/>
      <c r="G572" s="24">
        <f t="shared" si="66"/>
        <v>1.0381831706339987E-3</v>
      </c>
      <c r="H572" s="59"/>
      <c r="I572" s="19"/>
      <c r="J572" s="19">
        <f t="shared" si="67"/>
        <v>4.9745202697981276E-5</v>
      </c>
      <c r="K572" s="57"/>
      <c r="L572" s="13">
        <f t="shared" si="68"/>
        <v>2.2725455388357161E-4</v>
      </c>
      <c r="M572" s="13"/>
      <c r="N572" s="14"/>
    </row>
  </sheetData>
  <mergeCells count="3">
    <mergeCell ref="F1:H1"/>
    <mergeCell ref="I1:K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AUD-BITCOIN</vt:lpstr>
      <vt:lpstr>ASX SPI 200</vt:lpstr>
      <vt:lpstr>Returns</vt:lpstr>
    </vt:vector>
  </TitlesOfParts>
  <Company>Trieste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Svensson</dc:creator>
  <cp:lastModifiedBy>Conor Svensson</cp:lastModifiedBy>
  <dcterms:created xsi:type="dcterms:W3CDTF">2015-04-30T23:08:24Z</dcterms:created>
  <dcterms:modified xsi:type="dcterms:W3CDTF">2015-05-19T13:56:04Z</dcterms:modified>
</cp:coreProperties>
</file>