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Conor Monahan\Desktop\coding\hw1excel\"/>
    </mc:Choice>
  </mc:AlternateContent>
  <xr:revisionPtr revIDLastSave="0" documentId="13_ncr:1_{9A0C230C-52F8-4550-ABFE-B26A1505728A}" xr6:coauthVersionLast="40" xr6:coauthVersionMax="40" xr10:uidLastSave="{00000000-0000-0000-0000-000000000000}"/>
  <bookViews>
    <workbookView xWindow="-96" yWindow="-96" windowWidth="23232" windowHeight="12552" activeTab="3" xr2:uid="{00000000-000D-0000-FFFF-FFFF00000000}"/>
  </bookViews>
  <sheets>
    <sheet name="data" sheetId="1" r:id="rId1"/>
    <sheet name="pcat" sheetId="2" r:id="rId2"/>
    <sheet name="subcat" sheetId="3" r:id="rId3"/>
    <sheet name="sincecreated" sheetId="5" r:id="rId4"/>
    <sheet name="Sheet1" sheetId="8" r:id="rId5"/>
    <sheet name="bonus" sheetId="6" r:id="rId6"/>
  </sheets>
  <definedNames>
    <definedName name="_xlnm._FilterDatabase" localSheetId="5" hidden="1">bonus!$A$1:$H$13</definedName>
    <definedName name="_xlnm._FilterDatabase" localSheetId="0" hidden="1">data!$A$1:$R$4115</definedName>
    <definedName name="goal">data!$D$2:$D$4115</definedName>
    <definedName name="state">data!$F$2:$F$4115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3" i="6" l="1"/>
  <c r="H4" i="6"/>
  <c r="H5" i="6"/>
  <c r="H6" i="6"/>
  <c r="H7" i="6"/>
  <c r="H8" i="6"/>
  <c r="H9" i="6"/>
  <c r="H10" i="6"/>
  <c r="H11" i="6"/>
  <c r="H12" i="6"/>
  <c r="H13" i="6"/>
  <c r="H2" i="6"/>
  <c r="G3" i="6"/>
  <c r="G4" i="6"/>
  <c r="G5" i="6"/>
  <c r="G6" i="6"/>
  <c r="G7" i="6"/>
  <c r="G8" i="6"/>
  <c r="G9" i="6"/>
  <c r="G10" i="6"/>
  <c r="G11" i="6"/>
  <c r="G12" i="6"/>
  <c r="G13" i="6"/>
  <c r="G2" i="6"/>
  <c r="F3" i="6"/>
  <c r="F4" i="6"/>
  <c r="F5" i="6"/>
  <c r="F6" i="6"/>
  <c r="F7" i="6"/>
  <c r="F8" i="6"/>
  <c r="F9" i="6"/>
  <c r="F10" i="6"/>
  <c r="F11" i="6"/>
  <c r="F12" i="6"/>
  <c r="F13" i="6"/>
  <c r="F2" i="6"/>
  <c r="E3" i="6"/>
  <c r="E4" i="6"/>
  <c r="E5" i="6"/>
  <c r="E6" i="6"/>
  <c r="E7" i="6"/>
  <c r="E8" i="6"/>
  <c r="E9" i="6"/>
  <c r="E10" i="6"/>
  <c r="E11" i="6"/>
  <c r="E12" i="6"/>
  <c r="E13" i="6"/>
  <c r="E2" i="6"/>
  <c r="D13" i="6"/>
  <c r="D12" i="6"/>
  <c r="D11" i="6"/>
  <c r="D10" i="6"/>
  <c r="D9" i="6"/>
  <c r="D8" i="6"/>
  <c r="D5" i="6"/>
  <c r="C12" i="6"/>
  <c r="C11" i="6"/>
  <c r="C10" i="6"/>
  <c r="C9" i="6"/>
  <c r="C8" i="6"/>
  <c r="C5" i="6"/>
  <c r="C6" i="6" l="1"/>
  <c r="C7" i="6" s="1"/>
  <c r="C4" i="6"/>
  <c r="C3" i="6"/>
  <c r="C2" i="6"/>
  <c r="B2" i="6"/>
  <c r="B3" i="6" s="1"/>
  <c r="B4" i="6" s="1"/>
  <c r="B5" i="6" s="1"/>
  <c r="B6" i="6" s="1"/>
  <c r="B7" i="6" s="1"/>
  <c r="B8" i="6" s="1"/>
  <c r="B9" i="6" s="1"/>
  <c r="B10" i="6" s="1"/>
  <c r="B11" i="6" s="1"/>
  <c r="B12" i="6" s="1"/>
  <c r="D6" i="6"/>
  <c r="D7" i="6" s="1"/>
  <c r="D4" i="6"/>
  <c r="D3" i="6"/>
  <c r="D2" i="6"/>
  <c r="C13" i="6"/>
  <c r="B13" i="6"/>
  <c r="X3" i="1" l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80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0" i="1"/>
  <c r="X3971" i="1"/>
  <c r="X3972" i="1"/>
  <c r="X3973" i="1"/>
  <c r="X3974" i="1"/>
  <c r="X3975" i="1"/>
  <c r="X3976" i="1"/>
  <c r="X3977" i="1"/>
  <c r="X3978" i="1"/>
  <c r="X3979" i="1"/>
  <c r="X3980" i="1"/>
  <c r="X3981" i="1"/>
  <c r="X3982" i="1"/>
  <c r="X3983" i="1"/>
  <c r="X3984" i="1"/>
  <c r="X3985" i="1"/>
  <c r="X3986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0" i="1"/>
  <c r="X4001" i="1"/>
  <c r="X4002" i="1"/>
  <c r="X4003" i="1"/>
  <c r="X4004" i="1"/>
  <c r="X4005" i="1"/>
  <c r="X4006" i="1"/>
  <c r="X4007" i="1"/>
  <c r="X4008" i="1"/>
  <c r="X4009" i="1"/>
  <c r="X4010" i="1"/>
  <c r="X4011" i="1"/>
  <c r="X4012" i="1"/>
  <c r="X4013" i="1"/>
  <c r="X4014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3" i="1"/>
  <c r="X4034" i="1"/>
  <c r="X4035" i="1"/>
  <c r="X4036" i="1"/>
  <c r="X4037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0" i="1"/>
  <c r="X4051" i="1"/>
  <c r="X4052" i="1"/>
  <c r="X4053" i="1"/>
  <c r="X4054" i="1"/>
  <c r="X4055" i="1"/>
  <c r="X4056" i="1"/>
  <c r="X4057" i="1"/>
  <c r="X4058" i="1"/>
  <c r="X4059" i="1"/>
  <c r="X4060" i="1"/>
  <c r="X4061" i="1"/>
  <c r="X4062" i="1"/>
  <c r="X4063" i="1"/>
  <c r="X4064" i="1"/>
  <c r="X4065" i="1"/>
  <c r="X4066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1" i="1"/>
  <c r="X4082" i="1"/>
  <c r="X4083" i="1"/>
  <c r="X4084" i="1"/>
  <c r="X4085" i="1"/>
  <c r="X4086" i="1"/>
  <c r="X4087" i="1"/>
  <c r="X4088" i="1"/>
  <c r="X4089" i="1"/>
  <c r="X4090" i="1"/>
  <c r="X4091" i="1"/>
  <c r="X4092" i="1"/>
  <c r="X4093" i="1"/>
  <c r="X4094" i="1"/>
  <c r="X4095" i="1"/>
  <c r="X4096" i="1"/>
  <c r="X4097" i="1"/>
  <c r="X4098" i="1"/>
  <c r="X4099" i="1"/>
  <c r="X4100" i="1"/>
  <c r="X4101" i="1"/>
  <c r="X4102" i="1"/>
  <c r="X4103" i="1"/>
  <c r="X4104" i="1"/>
  <c r="X4105" i="1"/>
  <c r="X4106" i="1"/>
  <c r="X4107" i="1"/>
  <c r="X4108" i="1"/>
  <c r="X4109" i="1"/>
  <c r="X4110" i="1"/>
  <c r="X4111" i="1"/>
  <c r="X4112" i="1"/>
  <c r="X4113" i="1"/>
  <c r="X4114" i="1"/>
  <c r="X4115" i="1"/>
  <c r="X2" i="1"/>
  <c r="U2" i="1"/>
  <c r="W2" i="1"/>
  <c r="V2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S2" i="1"/>
  <c r="S3" i="1"/>
  <c r="Q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 l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P2" i="1" l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3" i="1"/>
  <c r="O2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<sst xmlns="http://schemas.openxmlformats.org/spreadsheetml/2006/main" count="24828" uniqueCount="8406">
  <si>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</si>
  <si>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</si>
  <si>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</si>
  <si>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</si>
  <si>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</si>
  <si>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</si>
  <si>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</si>
  <si>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</si>
  <si>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</si>
  <si>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</si>
  <si>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</si>
  <si>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</si>
  <si>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</si>
  <si>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</si>
  <si>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</si>
  <si>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</si>
  <si>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</si>
  <si>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</si>
  <si>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</si>
  <si>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</si>
  <si>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</si>
  <si>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</si>
  <si>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</si>
  <si>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</si>
  <si>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</si>
  <si>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</si>
  <si>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</si>
  <si>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</si>
  <si>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</si>
  <si>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</si>
  <si>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</si>
  <si>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</si>
  <si>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</si>
  <si>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</si>
  <si>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</si>
  <si>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</si>
  <si>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</si>
  <si>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</si>
  <si>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</si>
  <si>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</si>
  <si>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</si>
  <si>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</si>
  <si>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</si>
  <si>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</si>
  <si>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</si>
  <si>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</si>
  <si>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</si>
  <si>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</si>
  <si>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</si>
  <si>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</si>
  <si>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</si>
  <si>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</si>
  <si>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</si>
  <si>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</si>
  <si>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</si>
  <si>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</si>
  <si>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</si>
  <si>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</si>
  <si>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</si>
  <si>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</si>
  <si>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</si>
  <si>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</si>
  <si>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</si>
  <si>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</si>
  <si>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</si>
  <si>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</si>
  <si>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</si>
  <si>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</si>
  <si>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</si>
  <si>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</si>
  <si>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</si>
  <si>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</si>
  <si>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</si>
  <si>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</si>
  <si>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</si>
  <si>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</si>
  <si>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</si>
  <si>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</si>
  <si>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</si>
  <si>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</si>
  <si>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</si>
  <si>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</si>
  <si>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</si>
  <si>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</si>
  <si>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</si>
  <si>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</si>
  <si>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</si>
  <si>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</si>
  <si>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</si>
  <si>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</si>
  <si>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</si>
  <si>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</si>
  <si>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</si>
  <si>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</si>
  <si>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</si>
  <si>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</si>
  <si>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</si>
  <si>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</si>
  <si>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</si>
  <si>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</si>
  <si>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</si>
  <si>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</si>
  <si>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</si>
  <si>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</si>
  <si>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</si>
  <si>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</si>
  <si>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</si>
  <si>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</si>
  <si>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</si>
  <si>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</si>
  <si>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</si>
  <si>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</si>
  <si>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</si>
  <si>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</si>
  <si>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</si>
  <si>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</si>
  <si>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</si>
  <si>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</si>
  <si>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</si>
  <si>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</si>
  <si>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</si>
  <si>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</si>
  <si>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</si>
  <si>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</si>
  <si>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</si>
  <si>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</si>
  <si>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</si>
  <si>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</si>
  <si>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</si>
  <si>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</si>
  <si>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</si>
  <si>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</si>
  <si>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</si>
  <si>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</si>
  <si>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</si>
  <si>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</si>
  <si>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</si>
  <si>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</si>
  <si>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</si>
  <si>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</si>
  <si>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</si>
  <si>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</si>
  <si>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</si>
  <si>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</si>
  <si>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</si>
  <si>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</si>
  <si>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</si>
  <si>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</si>
  <si>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</si>
  <si>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</si>
  <si>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</si>
  <si>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</si>
  <si>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</si>
  <si>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</si>
  <si>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</si>
  <si>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</si>
  <si>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</si>
  <si>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</si>
  <si>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</si>
  <si>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</si>
  <si>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</si>
  <si>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</si>
  <si>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</si>
  <si>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</si>
  <si>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</si>
  <si>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</si>
  <si>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</si>
  <si>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</si>
  <si>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</si>
  <si>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</si>
  <si>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</si>
  <si>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</si>
  <si>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</si>
  <si>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</si>
  <si>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</si>
  <si>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</si>
  <si>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</si>
  <si>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</si>
  <si>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</si>
  <si>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</si>
  <si>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</si>
  <si>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</si>
  <si>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</si>
  <si>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</si>
  <si>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</si>
  <si>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</si>
  <si>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</si>
  <si>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</si>
  <si>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</si>
  <si>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</si>
  <si>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</si>
  <si>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</si>
  <si>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</si>
  <si>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</si>
  <si>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</si>
  <si>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</si>
  <si>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</si>
  <si>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</si>
  <si>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</si>
  <si>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</si>
  <si>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</si>
  <si>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</si>
  <si>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</si>
  <si>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</si>
  <si>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</si>
  <si>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</si>
  <si>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</si>
  <si>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</si>
  <si>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</si>
  <si>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</si>
  <si>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</si>
  <si>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</si>
  <si>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</si>
  <si>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</si>
  <si>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</si>
  <si>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</si>
  <si>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</si>
  <si>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</si>
  <si>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</si>
  <si>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</si>
  <si>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</si>
  <si>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</si>
  <si>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</si>
  <si>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</si>
  <si>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</si>
  <si>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</si>
  <si>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</si>
  <si>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</si>
  <si>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</si>
  <si>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</si>
  <si>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</si>
  <si>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</si>
  <si>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</si>
  <si>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</si>
  <si>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</si>
  <si>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</si>
  <si>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</si>
  <si>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</si>
  <si>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</si>
  <si>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</si>
  <si>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</si>
  <si>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</si>
  <si>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</si>
  <si>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</si>
  <si>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</si>
  <si>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</si>
  <si>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</si>
  <si>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</si>
  <si>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</si>
  <si>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</si>
  <si>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</si>
  <si>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</si>
  <si>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</si>
  <si>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</si>
  <si>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</si>
  <si>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</si>
  <si>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</si>
  <si>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</si>
  <si>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</si>
  <si>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</si>
  <si>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</si>
  <si>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</si>
  <si>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</si>
  <si>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</si>
  <si>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</si>
  <si>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</si>
  <si>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</si>
  <si>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</si>
  <si>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</si>
  <si>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</si>
  <si>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</si>
  <si>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</si>
  <si>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</si>
  <si>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</si>
  <si>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</si>
  <si>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</si>
  <si>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</si>
  <si>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</si>
  <si>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</si>
  <si>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</si>
  <si>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</si>
  <si>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</si>
  <si>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</si>
  <si>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</si>
  <si>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</si>
  <si>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</si>
  <si>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</si>
  <si>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</si>
  <si>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</si>
  <si>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</si>
  <si>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</si>
  <si>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</si>
  <si>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</si>
  <si>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</si>
  <si>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</si>
  <si>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</si>
  <si>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</si>
  <si>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</si>
  <si>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</si>
  <si>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</si>
  <si>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</si>
  <si>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</si>
  <si>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</si>
  <si>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</si>
  <si>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</si>
  <si>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</si>
  <si>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</si>
  <si>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</si>
  <si>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</si>
  <si>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</si>
  <si>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</si>
  <si>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</si>
  <si>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</si>
  <si>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</si>
  <si>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</si>
  <si>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</si>
  <si>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</si>
  <si>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</si>
  <si>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</si>
  <si>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</si>
  <si>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</si>
  <si>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</si>
  <si>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</si>
  <si>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</si>
  <si>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</si>
  <si>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</si>
  <si>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</si>
  <si>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</si>
  <si>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</si>
  <si>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</si>
  <si>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</si>
  <si>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</si>
  <si>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</si>
  <si>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</si>
  <si>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</si>
  <si>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</si>
  <si>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</si>
  <si>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</si>
  <si>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</si>
  <si>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</si>
  <si>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</si>
  <si>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</si>
  <si>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</si>
  <si>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</si>
  <si>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</si>
  <si>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</si>
  <si>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</si>
  <si>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</si>
  <si>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</si>
  <si>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</si>
  <si>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</si>
  <si>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</si>
  <si>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</si>
  <si>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</si>
  <si>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</si>
  <si>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</si>
  <si>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</si>
  <si>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</si>
  <si>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</si>
  <si>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</si>
  <si>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</si>
  <si>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</si>
  <si>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</si>
  <si>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</si>
  <si>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</si>
  <si>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</si>
  <si>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</si>
  <si>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</si>
  <si>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</si>
  <si>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</si>
  <si>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</si>
  <si>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</si>
  <si>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</si>
  <si>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</si>
  <si>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</si>
  <si>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</si>
  <si>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</si>
  <si>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</si>
  <si>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</si>
  <si>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</si>
  <si>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</si>
  <si>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</si>
  <si>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</si>
  <si>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</si>
  <si>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</si>
  <si>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</si>
  <si>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</si>
  <si>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</si>
  <si>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</si>
  <si>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</si>
  <si>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</si>
  <si>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</si>
  <si>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</si>
  <si>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</si>
  <si>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</si>
  <si>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</si>
  <si>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</si>
  <si>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</si>
  <si>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</si>
  <si>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</si>
  <si>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</si>
  <si>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</si>
  <si>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</si>
  <si>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</si>
  <si>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</si>
  <si>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</si>
  <si>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</si>
  <si>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</si>
  <si>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</si>
  <si>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</si>
  <si>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</si>
  <si>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</si>
  <si>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</si>
  <si>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</si>
  <si>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</si>
  <si>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</si>
  <si>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</si>
  <si>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</si>
  <si>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</si>
  <si>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</si>
  <si>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</si>
  <si>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</si>
  <si>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</si>
  <si>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</si>
  <si>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</si>
  <si>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</si>
  <si>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</si>
  <si>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</si>
  <si>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</si>
  <si>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</si>
  <si>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</si>
  <si>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</si>
  <si>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</si>
  <si>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</si>
  <si>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</si>
  <si>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</si>
  <si>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</si>
  <si>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</si>
  <si>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</si>
  <si>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</si>
  <si>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</si>
  <si>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</si>
  <si>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</si>
  <si>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</si>
  <si>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</si>
  <si>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</si>
  <si>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</si>
  <si>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</si>
  <si>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</si>
  <si>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</si>
  <si>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</si>
  <si>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</si>
  <si>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</si>
  <si>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</si>
  <si>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</si>
  <si>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</si>
  <si>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</si>
  <si>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</si>
  <si>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</si>
  <si>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</si>
  <si>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</si>
  <si>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</si>
  <si>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</si>
  <si>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</si>
  <si>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</si>
  <si>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</si>
  <si>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</si>
  <si>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</si>
  <si>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</si>
  <si>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</si>
  <si>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</si>
  <si>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</si>
  <si>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</si>
  <si>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</si>
  <si>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</si>
  <si>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</si>
  <si>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</si>
  <si>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</si>
  <si>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</si>
  <si>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</si>
  <si>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</si>
  <si>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</si>
  <si>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</si>
  <si>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</si>
  <si>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</si>
  <si>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</si>
  <si>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</si>
  <si>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</si>
  <si>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</si>
  <si>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</si>
  <si>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</si>
  <si>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</si>
  <si>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</si>
  <si>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</si>
  <si>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</si>
  <si>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</si>
  <si>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</si>
  <si>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</si>
  <si>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</si>
  <si>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</si>
  <si>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</si>
  <si>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</si>
  <si>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</si>
  <si>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</si>
  <si>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</si>
  <si>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</si>
  <si>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</si>
  <si>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</si>
  <si>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</si>
  <si>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</si>
  <si>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</si>
  <si>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</si>
  <si>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</si>
  <si>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</si>
  <si>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</si>
  <si>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</si>
  <si>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</si>
  <si>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</si>
  <si>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</si>
  <si>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</si>
  <si>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</si>
  <si>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</si>
  <si>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</si>
  <si>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</si>
  <si>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</si>
  <si>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</si>
  <si>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</si>
  <si>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</si>
  <si>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</si>
  <si>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</si>
  <si>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</si>
  <si>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</si>
  <si>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</si>
  <si>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</si>
  <si>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</si>
  <si>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</si>
  <si>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</si>
  <si>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</si>
  <si>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</si>
  <si>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</si>
  <si>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</si>
  <si>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</si>
  <si>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</si>
  <si>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</si>
  <si>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</si>
  <si>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</si>
  <si>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</si>
  <si>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</si>
  <si>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</si>
  <si>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</si>
  <si>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</si>
  <si>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</si>
  <si>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</si>
  <si>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</si>
  <si>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</si>
  <si>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</si>
  <si>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</si>
  <si>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</si>
  <si>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</si>
  <si>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</si>
  <si>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</si>
  <si>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</si>
  <si>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</si>
  <si>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</si>
  <si>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</si>
  <si>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</si>
  <si>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</si>
  <si>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</si>
  <si>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</si>
  <si>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</si>
  <si>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</si>
  <si>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</si>
  <si>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</si>
  <si>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</si>
  <si>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</si>
  <si>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</si>
  <si>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</si>
  <si>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</si>
  <si>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</si>
  <si>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</si>
  <si>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</si>
  <si>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</si>
  <si>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</si>
  <si>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</si>
  <si>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</si>
  <si>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</si>
  <si>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</si>
  <si>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</si>
  <si>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</si>
  <si>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</si>
  <si>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</si>
  <si>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</si>
  <si>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</si>
  <si>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</si>
  <si>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</si>
  <si>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</si>
  <si>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</si>
  <si>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</si>
  <si>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</si>
  <si>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</si>
  <si>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</si>
  <si>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</si>
  <si>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</si>
  <si>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</si>
  <si>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</si>
  <si>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</si>
  <si>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</si>
  <si>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</si>
  <si>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</si>
  <si>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</si>
  <si>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</si>
  <si>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</si>
  <si>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</si>
  <si>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</si>
  <si>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</si>
  <si>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</si>
  <si>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</si>
  <si>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</si>
  <si>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</si>
  <si>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</si>
  <si>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</si>
  <si>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</si>
  <si>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</si>
  <si>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</si>
  <si>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</si>
  <si>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</si>
  <si>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</si>
  <si>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</si>
  <si>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</si>
  <si>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</si>
  <si>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</si>
  <si>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</si>
  <si>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</si>
  <si>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</si>
  <si>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</si>
  <si>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</si>
  <si>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</si>
  <si>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</si>
  <si>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</si>
  <si>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</si>
  <si>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</si>
  <si>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</si>
  <si>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</si>
  <si>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</si>
  <si>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</si>
  <si>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</si>
  <si>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</si>
  <si>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</si>
  <si>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</si>
  <si>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</si>
  <si>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</si>
  <si>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</si>
  <si>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</si>
  <si>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</si>
  <si>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</si>
  <si>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</si>
  <si>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</si>
  <si>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</si>
  <si>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</si>
  <si>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</si>
  <si>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</si>
  <si>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</si>
  <si>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</si>
  <si>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</si>
  <si>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</si>
  <si>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</si>
  <si>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</si>
  <si>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</si>
  <si>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</si>
  <si>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</si>
  <si>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</si>
  <si>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</si>
  <si>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</si>
  <si>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</si>
  <si>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</si>
  <si>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</si>
  <si>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</si>
  <si>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</si>
  <si>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</si>
  <si>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</si>
  <si>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</si>
  <si>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</si>
  <si>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</si>
  <si>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</si>
  <si>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</si>
  <si>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</si>
  <si>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</si>
  <si>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</si>
  <si>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</si>
  <si>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</si>
  <si>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</si>
  <si>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</si>
  <si>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</si>
  <si>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</si>
  <si>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</si>
  <si>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</si>
  <si>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</si>
  <si>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</si>
  <si>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</si>
  <si>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</si>
  <si>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</si>
  <si>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</si>
  <si>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</si>
  <si>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</si>
  <si>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</si>
  <si>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</si>
  <si>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</si>
  <si>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</si>
  <si>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</si>
  <si>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</si>
  <si>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</si>
  <si>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</si>
  <si>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</si>
  <si>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</si>
  <si>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</si>
  <si>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</si>
  <si>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</si>
  <si>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</si>
  <si>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</si>
  <si>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</si>
  <si>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</si>
  <si>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</si>
  <si>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</si>
  <si>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</si>
  <si>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</si>
  <si>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</si>
  <si>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</si>
  <si>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</si>
  <si>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</si>
  <si>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</si>
  <si>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</si>
  <si>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</si>
  <si>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</si>
  <si>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</si>
  <si>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</si>
  <si>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</si>
  <si>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</si>
  <si>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</si>
  <si>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</si>
  <si>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</si>
  <si>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</si>
  <si>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</si>
  <si>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</si>
  <si>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</si>
  <si>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</si>
  <si>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</si>
  <si>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</si>
  <si>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</si>
  <si>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</si>
  <si>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</si>
  <si>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</si>
  <si>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</si>
  <si>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</si>
  <si>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</si>
  <si>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</si>
  <si>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</si>
  <si>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</si>
  <si>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</si>
  <si>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</si>
  <si>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</si>
  <si>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</si>
  <si>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</si>
  <si>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</si>
  <si>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</si>
  <si>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</si>
  <si>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</si>
  <si>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</si>
  <si>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</si>
  <si>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</si>
  <si>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</si>
  <si>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</si>
  <si>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</si>
  <si>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</si>
  <si>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</si>
  <si>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</si>
  <si>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</si>
  <si>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</si>
  <si>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</si>
  <si>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</si>
  <si>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</si>
  <si>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</si>
  <si>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</si>
  <si>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</si>
  <si>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</si>
  <si>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</si>
  <si>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</si>
  <si>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</si>
  <si>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</si>
  <si>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</si>
  <si>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</si>
  <si>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</si>
  <si>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</si>
  <si>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</si>
  <si>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</si>
  <si>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</si>
  <si>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</si>
  <si>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</si>
  <si>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</si>
  <si>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</si>
  <si>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</si>
  <si>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</si>
  <si>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</si>
  <si>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</si>
  <si>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</si>
  <si>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</si>
  <si>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</si>
  <si>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</si>
  <si>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</si>
  <si>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</si>
  <si>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</si>
  <si>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</si>
  <si>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</si>
  <si>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</si>
  <si>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</si>
  <si>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</si>
  <si>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</si>
  <si>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</si>
  <si>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</si>
  <si>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</si>
  <si>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</si>
  <si>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</si>
  <si>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</si>
  <si>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</si>
  <si>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</si>
  <si>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</si>
  <si>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</si>
  <si>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</si>
  <si>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</si>
  <si>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</si>
  <si>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</si>
  <si>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</si>
  <si>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</si>
  <si>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</si>
  <si>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</si>
  <si>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</si>
  <si>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</si>
  <si>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</si>
  <si>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</si>
  <si>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</si>
  <si>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</si>
  <si>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</si>
  <si>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</si>
  <si>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</si>
  <si>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</si>
  <si>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</si>
  <si>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</si>
  <si>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</si>
  <si>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</si>
  <si>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</si>
  <si>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</si>
  <si>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</si>
  <si>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</si>
  <si>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</si>
  <si>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</si>
  <si>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</si>
  <si>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</si>
  <si>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</si>
  <si>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</si>
  <si>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</si>
  <si>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</si>
  <si>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</si>
  <si>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</si>
  <si>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</si>
  <si>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</si>
  <si>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</si>
  <si>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</si>
  <si>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</si>
  <si>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</si>
  <si>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</si>
  <si>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</si>
  <si>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</si>
  <si>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</si>
  <si>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</si>
  <si>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</si>
  <si>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</si>
  <si>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</si>
  <si>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</si>
  <si>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</si>
  <si>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</si>
  <si>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</si>
  <si>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</si>
  <si>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</si>
  <si>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</si>
  <si>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</si>
  <si>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</si>
  <si>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</si>
  <si>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</si>
  <si>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</si>
  <si>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</si>
  <si>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</si>
  <si>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</si>
  <si>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</si>
  <si>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</si>
  <si>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</si>
  <si>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</si>
  <si>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</si>
  <si>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</si>
  <si>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</si>
  <si>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</si>
  <si>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</si>
  <si>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</si>
  <si>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</si>
  <si>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</si>
  <si>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</si>
  <si>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</si>
  <si>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</si>
  <si>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</si>
  <si>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</si>
  <si>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</si>
  <si>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</si>
  <si>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</si>
  <si>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</si>
  <si>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</si>
  <si>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</si>
  <si>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</si>
  <si>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</si>
  <si>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</si>
  <si>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</si>
  <si>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</si>
  <si>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</si>
  <si>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</si>
  <si>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</si>
  <si>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</si>
  <si>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</si>
  <si>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</si>
  <si>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</si>
  <si>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</si>
  <si>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</si>
  <si>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</si>
  <si>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</si>
  <si>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</si>
  <si>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</si>
  <si>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</si>
  <si>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</si>
  <si>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</si>
  <si>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</si>
  <si>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</si>
  <si>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</si>
  <si>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</si>
  <si>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</si>
  <si>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</si>
  <si>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</si>
  <si>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</si>
  <si>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</si>
  <si>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</si>
  <si>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</si>
  <si>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</si>
  <si>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</si>
  <si>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</si>
  <si>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</si>
  <si>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</si>
  <si>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</si>
  <si>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</si>
  <si>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</si>
  <si>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</si>
  <si>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</si>
  <si>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</si>
  <si>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</si>
  <si>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</si>
  <si>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</si>
  <si>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</si>
  <si>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</si>
  <si>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</si>
  <si>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</si>
  <si>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</si>
  <si>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</si>
  <si>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</si>
  <si>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</si>
  <si>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</si>
  <si>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</si>
  <si>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</si>
  <si>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</si>
  <si>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</si>
  <si>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</si>
  <si>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</si>
  <si>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</si>
  <si>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</si>
  <si>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</si>
  <si>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</si>
  <si>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</si>
  <si>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</si>
  <si>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</si>
  <si>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</si>
  <si>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</si>
  <si>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</si>
  <si>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</si>
  <si>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</si>
  <si>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</si>
  <si>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</si>
  <si>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</si>
  <si>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</si>
  <si>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</si>
  <si>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</si>
  <si>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</si>
  <si>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</si>
  <si>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</si>
  <si>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</si>
  <si>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</si>
  <si>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</si>
  <si>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</si>
  <si>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</si>
  <si>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</si>
  <si>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</si>
  <si>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</si>
  <si>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</si>
  <si>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</si>
  <si>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</si>
  <si>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</si>
  <si>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</si>
  <si>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</si>
  <si>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</si>
  <si>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</si>
  <si>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</si>
  <si>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</si>
  <si>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</si>
  <si>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</si>
  <si>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</si>
  <si>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</si>
  <si>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</si>
  <si>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</si>
  <si>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</si>
  <si>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</si>
  <si>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</si>
  <si>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</si>
  <si>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</si>
  <si>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</si>
  <si>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</si>
  <si>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</si>
  <si>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</si>
  <si>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</si>
  <si>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</si>
  <si>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</si>
  <si>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</si>
  <si>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</si>
  <si>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</si>
  <si>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</si>
  <si>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</si>
  <si>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</si>
  <si>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</si>
  <si>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</si>
  <si>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</si>
  <si>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</si>
  <si>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</si>
  <si>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</si>
  <si>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</si>
  <si>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</si>
  <si>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</si>
  <si>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</si>
  <si>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</si>
  <si>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</si>
  <si>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</si>
  <si>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</si>
  <si>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</si>
  <si>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</si>
  <si>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</si>
  <si>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</si>
  <si>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</si>
  <si>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</si>
  <si>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</si>
  <si>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</si>
  <si>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</si>
  <si>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</si>
  <si>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</si>
  <si>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</si>
  <si>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</si>
  <si>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</si>
  <si>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</si>
  <si>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</si>
  <si>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</si>
  <si>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</si>
  <si>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</si>
  <si>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</si>
  <si>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</si>
  <si>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</si>
  <si>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</si>
  <si>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</si>
  <si>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</si>
  <si>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</si>
  <si>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</si>
  <si>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</si>
  <si>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</si>
  <si>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</si>
  <si>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</si>
  <si>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</si>
  <si>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</si>
  <si>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</si>
  <si>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</si>
  <si>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</si>
  <si>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</si>
  <si>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</si>
  <si>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</si>
  <si>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</si>
  <si>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</si>
  <si>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</si>
  <si>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</si>
  <si>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</si>
  <si>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</si>
  <si>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</si>
  <si>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</si>
  <si>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</si>
  <si>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</si>
  <si>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</si>
  <si>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</si>
  <si>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</si>
  <si>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</si>
  <si>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</si>
  <si>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</si>
  <si>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</si>
  <si>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</si>
  <si>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</si>
  <si>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</si>
  <si>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</si>
  <si>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</si>
  <si>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</si>
  <si>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</si>
  <si>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</si>
  <si>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</si>
  <si>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</si>
  <si>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</si>
  <si>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</si>
  <si>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</si>
  <si>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</si>
  <si>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</si>
  <si>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</si>
  <si>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</si>
  <si>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</si>
  <si>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</si>
  <si>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</si>
  <si>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</si>
  <si>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</si>
  <si>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</si>
  <si>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</si>
  <si>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</si>
  <si>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</si>
  <si>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</si>
  <si>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</si>
  <si>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</si>
  <si>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</si>
  <si>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</si>
  <si>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</si>
  <si>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</si>
  <si>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</si>
  <si>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</si>
  <si>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</si>
  <si>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</si>
  <si>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</si>
  <si>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</si>
  <si>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</si>
  <si>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</si>
  <si>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</si>
  <si>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</si>
  <si>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</si>
  <si>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</si>
  <si>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</si>
  <si>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</si>
  <si>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</si>
  <si>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</si>
  <si>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</si>
  <si>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</si>
  <si>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</si>
  <si>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</si>
  <si>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</si>
  <si>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</si>
  <si>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</si>
  <si>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</si>
  <si>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</si>
  <si>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</si>
  <si>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</si>
  <si>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</si>
  <si>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</si>
  <si>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</si>
  <si>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</si>
  <si>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</si>
  <si>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</si>
  <si>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</si>
  <si>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</si>
  <si>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</si>
  <si>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</si>
  <si>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</si>
  <si>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</si>
  <si>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</si>
  <si>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</si>
  <si>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</si>
  <si>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</si>
  <si>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</si>
  <si>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</si>
  <si>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</si>
  <si>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</si>
  <si>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</si>
  <si>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</si>
  <si>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</si>
  <si>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</si>
  <si>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</si>
  <si>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</si>
  <si>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</si>
  <si>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</si>
  <si>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</si>
  <si>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</si>
  <si>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</si>
  <si>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</si>
  <si>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</si>
  <si>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</si>
  <si>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</si>
  <si>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</si>
  <si>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</si>
  <si>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</si>
  <si>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</si>
  <si>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</si>
  <si>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</si>
  <si>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</si>
  <si>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</si>
  <si>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</si>
  <si>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</si>
  <si>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</si>
  <si>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</si>
  <si>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</si>
  <si>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</si>
  <si>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</si>
  <si>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</si>
  <si>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</si>
  <si>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</si>
  <si>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</si>
  <si>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</si>
  <si>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</si>
  <si>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</si>
  <si>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</si>
  <si>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</si>
  <si>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</si>
  <si>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</si>
  <si>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</si>
  <si>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</si>
  <si>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</si>
  <si>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</si>
  <si>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</si>
  <si>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</si>
  <si>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</si>
  <si>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</si>
  <si>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</si>
  <si>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</si>
  <si>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</si>
  <si>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</si>
  <si>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</si>
  <si>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</si>
  <si>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</si>
  <si>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</si>
  <si>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</si>
  <si>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</si>
  <si>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</si>
  <si>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</si>
  <si>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</si>
  <si>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</si>
  <si>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</si>
  <si>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</si>
  <si>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</si>
  <si>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</si>
  <si>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</si>
  <si>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</si>
  <si>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</si>
  <si>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</si>
  <si>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</si>
  <si>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</si>
  <si>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</si>
  <si>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</si>
  <si>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</si>
  <si>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</si>
  <si>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</si>
  <si>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</si>
  <si>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</si>
  <si>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</si>
  <si>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</si>
  <si>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</si>
  <si>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</si>
  <si>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</si>
  <si>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</si>
  <si>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</si>
  <si>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</si>
  <si>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</si>
  <si>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</si>
  <si>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</si>
  <si>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</si>
  <si>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</si>
  <si>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</si>
  <si>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</si>
  <si>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</si>
  <si>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</si>
  <si>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</si>
  <si>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</si>
  <si>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</si>
  <si>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</si>
  <si>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</si>
  <si>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</si>
  <si>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</si>
  <si>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</si>
  <si>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</si>
  <si>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</si>
  <si>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</si>
  <si>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</si>
  <si>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</si>
  <si>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</si>
  <si>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</si>
  <si>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</si>
  <si>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</si>
  <si>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</si>
  <si>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</si>
  <si>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</si>
  <si>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</si>
  <si>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</si>
  <si>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</si>
  <si>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</si>
  <si>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</si>
  <si>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</si>
  <si>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</si>
  <si>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</si>
  <si>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</si>
  <si>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</si>
  <si>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</si>
  <si>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</si>
  <si>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</si>
  <si>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</si>
  <si>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</si>
  <si>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</si>
  <si>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</si>
  <si>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</si>
  <si>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</si>
  <si>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</si>
  <si>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</si>
  <si>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</si>
  <si>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</si>
  <si>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</si>
  <si>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</si>
  <si>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</si>
  <si>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</si>
  <si>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</si>
  <si>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</si>
  <si>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</si>
  <si>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</si>
  <si>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</si>
  <si>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</si>
  <si>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</si>
  <si>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</si>
  <si>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</si>
  <si>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</si>
  <si>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</si>
  <si>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</si>
  <si>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</si>
  <si>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</si>
  <si>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</si>
  <si>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</si>
  <si>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</si>
  <si>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</si>
  <si>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</si>
  <si>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</si>
  <si>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</si>
  <si>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</si>
  <si>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</si>
  <si>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</si>
  <si>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</si>
  <si>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</si>
  <si>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</si>
  <si>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</si>
  <si>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</si>
  <si>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</si>
  <si>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</si>
  <si>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</si>
  <si>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</si>
  <si>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</si>
  <si>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</si>
  <si>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</si>
  <si>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</si>
  <si>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</si>
  <si>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</si>
  <si>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</si>
  <si>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</si>
  <si>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</si>
  <si>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</si>
  <si>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</si>
  <si>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</si>
  <si>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</si>
  <si>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</si>
  <si>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</si>
  <si>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</si>
  <si>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</si>
  <si>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</si>
  <si>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</si>
  <si>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</si>
  <si>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</si>
  <si>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</si>
  <si>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</si>
  <si>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</si>
  <si>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</si>
  <si>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</si>
  <si>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</si>
  <si>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</si>
  <si>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</si>
  <si>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</si>
  <si>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</si>
  <si>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</si>
  <si>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</si>
  <si>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</si>
  <si>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</si>
  <si>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</si>
  <si>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</si>
  <si>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</si>
  <si>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</si>
  <si>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</si>
  <si>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</si>
  <si>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</si>
  <si>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</si>
  <si>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</si>
  <si>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</si>
  <si>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</si>
  <si>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</si>
  <si>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</si>
  <si>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</si>
  <si>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</si>
  <si>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</si>
  <si>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</si>
  <si>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</si>
  <si>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</si>
  <si>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</si>
  <si>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</si>
  <si>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</si>
  <si>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</si>
  <si>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</si>
  <si>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</si>
  <si>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</si>
  <si>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</si>
  <si>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</si>
  <si>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</si>
  <si>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</si>
  <si>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</si>
  <si>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</si>
  <si>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</si>
  <si>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</si>
  <si>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</si>
  <si>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</si>
  <si>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</si>
  <si>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</si>
  <si>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</si>
  <si>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</si>
  <si>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</si>
  <si>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</si>
  <si>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</si>
  <si>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</si>
  <si>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</si>
  <si>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</si>
  <si>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</si>
  <si>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</si>
  <si>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</si>
  <si>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</si>
  <si>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</si>
  <si>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</si>
  <si>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</si>
  <si>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</si>
  <si>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</si>
  <si>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</si>
  <si>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</si>
  <si>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</si>
  <si>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</si>
  <si>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</si>
  <si>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</si>
  <si>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</si>
  <si>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</si>
  <si>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</si>
  <si>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</si>
  <si>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</si>
  <si>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</si>
  <si>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</si>
  <si>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</si>
  <si>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</si>
  <si>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</si>
  <si>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</si>
  <si>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</si>
  <si>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</si>
  <si>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</si>
  <si>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</si>
  <si>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</si>
  <si>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</si>
  <si>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</si>
  <si>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</si>
  <si>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</si>
  <si>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</si>
  <si>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</si>
  <si>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</si>
  <si>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</si>
  <si>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</si>
  <si>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</si>
  <si>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</si>
  <si>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</si>
  <si>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</si>
  <si>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</si>
  <si>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</si>
  <si>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</si>
  <si>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</si>
  <si>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</si>
  <si>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</si>
  <si>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</si>
  <si>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</si>
  <si>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</si>
  <si>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</si>
  <si>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</si>
  <si>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</si>
  <si>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</si>
  <si>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</si>
  <si>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</si>
  <si>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</si>
  <si>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</si>
  <si>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</si>
  <si>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</si>
  <si>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</si>
  <si>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</si>
  <si>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</si>
  <si>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</si>
  <si>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</si>
  <si>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</si>
  <si>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</si>
  <si>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</si>
  <si>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</si>
  <si>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</si>
  <si>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</si>
  <si>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</si>
  <si>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</si>
  <si>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</si>
  <si>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</si>
  <si>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</si>
  <si>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</si>
  <si>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</si>
  <si>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</si>
  <si>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</si>
  <si>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</si>
  <si>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</si>
  <si>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</si>
  <si>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</si>
  <si>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</si>
  <si>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</si>
  <si>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</si>
  <si>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</si>
  <si>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</si>
  <si>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</si>
  <si>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</si>
  <si>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</si>
  <si>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</si>
  <si>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</si>
  <si>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</si>
  <si>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</si>
  <si>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</si>
  <si>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</si>
  <si>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</si>
  <si>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</si>
  <si>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</si>
  <si>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</si>
  <si>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</si>
  <si>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</si>
  <si>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</si>
  <si>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</si>
  <si>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</si>
  <si>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</si>
  <si>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</si>
  <si>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</si>
  <si>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</si>
  <si>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</si>
  <si>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</si>
  <si>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</si>
  <si>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</si>
  <si>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</si>
  <si>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</si>
  <si>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</si>
  <si>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</si>
  <si>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</si>
  <si>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</si>
  <si>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</si>
  <si>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</si>
  <si>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</si>
  <si>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</si>
  <si>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</si>
  <si>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</si>
  <si>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</si>
  <si>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</si>
  <si>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</si>
  <si>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</si>
  <si>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</si>
  <si>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</si>
  <si>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</si>
  <si>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</si>
  <si>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</si>
  <si>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</si>
  <si>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</si>
  <si>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</si>
  <si>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</si>
  <si>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</si>
  <si>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</si>
  <si>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</si>
  <si>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</si>
  <si>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</si>
  <si>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</si>
  <si>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</si>
  <si>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</si>
  <si>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</si>
  <si>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</si>
  <si>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</si>
  <si>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</si>
  <si>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</si>
  <si>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</si>
  <si>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</si>
  <si>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</si>
  <si>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</si>
  <si>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</si>
  <si>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</si>
  <si>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</si>
  <si>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</si>
  <si>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</si>
  <si>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</si>
  <si>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</si>
  <si>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</si>
  <si>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</si>
  <si>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</si>
  <si>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</si>
  <si>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</si>
  <si>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</si>
  <si>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</si>
  <si>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</si>
  <si>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</si>
  <si>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</si>
  <si>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</si>
  <si>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</si>
  <si>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</si>
  <si>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</si>
  <si>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</si>
  <si>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</si>
  <si>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</si>
  <si>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</si>
  <si>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</si>
  <si>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</si>
  <si>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</si>
  <si>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</si>
  <si>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</si>
  <si>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</si>
  <si>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</si>
  <si>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</si>
  <si>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</si>
  <si>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</si>
  <si>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</si>
  <si>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</si>
  <si>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</si>
  <si>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</si>
  <si>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</si>
  <si>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</si>
  <si>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</si>
  <si>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</si>
  <si>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</si>
  <si>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</si>
  <si>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</si>
  <si>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</si>
  <si>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</si>
  <si>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</si>
  <si>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</si>
  <si>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</si>
  <si>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</si>
  <si>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</si>
  <si>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</si>
  <si>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</si>
  <si>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</si>
  <si>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</si>
  <si>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</si>
  <si>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</si>
  <si>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</si>
  <si>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</si>
  <si>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</si>
  <si>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</si>
  <si>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</si>
  <si>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</si>
  <si>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</si>
  <si>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</si>
  <si>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</si>
  <si>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</si>
  <si>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</si>
  <si>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</si>
  <si>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</si>
  <si>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</si>
  <si>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</si>
  <si>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</si>
  <si>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</si>
  <si>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</si>
  <si>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</si>
  <si>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</si>
  <si>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</si>
  <si>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</si>
  <si>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</si>
  <si>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</si>
  <si>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</si>
  <si>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</si>
  <si>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</si>
  <si>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</si>
  <si>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</si>
  <si>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</si>
  <si>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</si>
  <si>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</si>
  <si>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</si>
  <si>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</si>
  <si>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</si>
  <si>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</si>
  <si>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</si>
  <si>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</si>
  <si>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</si>
  <si>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</si>
  <si>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</si>
  <si>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</si>
  <si>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</si>
  <si>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</si>
  <si>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</si>
  <si>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</si>
  <si>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</si>
  <si>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</si>
  <si>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</si>
  <si>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</si>
  <si>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</si>
  <si>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</si>
  <si>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</si>
  <si>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</si>
  <si>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</si>
  <si>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</si>
  <si>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</si>
  <si>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</si>
  <si>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</si>
  <si>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</si>
  <si>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</si>
  <si>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</si>
  <si>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</si>
  <si>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</si>
  <si>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</si>
  <si>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</si>
  <si>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</si>
  <si>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</si>
  <si>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</si>
  <si>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</si>
  <si>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</si>
  <si>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</si>
  <si>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</si>
  <si>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</si>
  <si>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</si>
  <si>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</si>
  <si>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</si>
  <si>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</si>
  <si>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</si>
  <si>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</si>
  <si>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</si>
  <si>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</si>
  <si>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</si>
  <si>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</si>
  <si>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</si>
  <si>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</si>
  <si>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</si>
  <si>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</si>
  <si>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</si>
  <si>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</si>
  <si>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</si>
  <si>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</si>
  <si>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</si>
  <si>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</si>
  <si>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</si>
  <si>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</si>
  <si>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</si>
  <si>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</si>
  <si>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</si>
  <si>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</si>
  <si>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</si>
  <si>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</si>
  <si>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</si>
  <si>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</si>
  <si>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</si>
  <si>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</si>
  <si>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</si>
  <si>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</si>
  <si>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</si>
  <si>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</si>
  <si>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</si>
  <si>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</si>
  <si>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</si>
  <si>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</si>
  <si>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</si>
  <si>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</si>
  <si>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</si>
  <si>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</si>
  <si>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</si>
  <si>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</si>
  <si>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</si>
  <si>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</si>
  <si>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</si>
  <si>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</si>
  <si>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</si>
  <si>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</si>
  <si>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</si>
  <si>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</si>
  <si>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</si>
  <si>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</si>
  <si>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</si>
  <si>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</si>
  <si>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</si>
  <si>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</si>
  <si>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</si>
  <si>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</si>
  <si>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</si>
  <si>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</si>
  <si>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</si>
  <si>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</si>
  <si>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</si>
  <si>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</si>
  <si>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</si>
  <si>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</si>
  <si>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</si>
  <si>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</si>
  <si>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</si>
  <si>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</si>
  <si>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</si>
  <si>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</si>
  <si>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</si>
  <si>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</si>
  <si>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</si>
  <si>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</si>
  <si>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</si>
  <si>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</si>
  <si>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</si>
  <si>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</si>
  <si>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</si>
  <si>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</si>
  <si>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</si>
  <si>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</si>
  <si>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</si>
  <si>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</si>
  <si>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</si>
  <si>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</si>
  <si>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</si>
  <si>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</si>
  <si>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</si>
  <si>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</si>
  <si>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</si>
  <si>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</si>
  <si>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</si>
  <si>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</si>
  <si>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</si>
  <si>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</si>
  <si>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</si>
  <si>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</si>
  <si>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</si>
  <si>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</si>
  <si>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</si>
  <si>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</si>
  <si>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</si>
  <si>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</si>
  <si>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</si>
  <si>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</si>
  <si>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</si>
  <si>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</si>
  <si>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</si>
  <si>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</si>
  <si>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</si>
  <si>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</si>
  <si>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</si>
  <si>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</si>
  <si>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</si>
  <si>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</si>
  <si>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</si>
  <si>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</si>
  <si>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</si>
  <si>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</si>
  <si>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</si>
  <si>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</si>
  <si>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</si>
  <si>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</si>
  <si>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</si>
  <si>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</si>
  <si>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</si>
  <si>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</si>
  <si>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</si>
  <si>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</si>
  <si>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</si>
  <si>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</si>
  <si>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</si>
  <si>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</si>
  <si>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</si>
  <si>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</si>
  <si>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</si>
  <si>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</si>
  <si>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</si>
  <si>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</si>
  <si>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</si>
  <si>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</si>
  <si>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</si>
  <si>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</si>
  <si>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</si>
  <si>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</si>
  <si>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</si>
  <si>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</si>
  <si>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</si>
  <si>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</si>
  <si>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</si>
  <si>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</si>
  <si>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</si>
  <si>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</si>
  <si>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</si>
  <si>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</si>
  <si>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</si>
  <si>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</si>
  <si>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</si>
  <si>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</si>
  <si>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</si>
  <si>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</si>
  <si>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</si>
  <si>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</si>
  <si>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</si>
  <si>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</si>
  <si>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</si>
  <si>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</si>
  <si>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</si>
  <si>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</si>
  <si>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</si>
  <si>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</si>
  <si>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</si>
  <si>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</si>
  <si>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</si>
  <si>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</si>
  <si>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</si>
  <si>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</si>
  <si>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</si>
  <si>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</si>
  <si>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</si>
  <si>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</si>
  <si>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</si>
  <si>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</si>
  <si>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</si>
  <si>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</si>
  <si>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</si>
  <si>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</si>
  <si>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</si>
  <si>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</si>
  <si>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</si>
  <si>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</si>
  <si>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</si>
  <si>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</si>
  <si>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</si>
  <si>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</si>
  <si>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</si>
  <si>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</si>
  <si>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</si>
  <si>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</si>
  <si>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</si>
  <si>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</si>
  <si>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</si>
  <si>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</si>
  <si>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</si>
  <si>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</si>
  <si>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</si>
  <si>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</si>
  <si>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</si>
  <si>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</si>
  <si>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</si>
  <si>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</si>
  <si>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</si>
  <si>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</si>
  <si>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</si>
  <si>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</si>
  <si>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</si>
  <si>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</si>
  <si>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</si>
  <si>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</si>
  <si>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</si>
  <si>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</si>
  <si>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</si>
  <si>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</si>
  <si>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</si>
  <si>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</si>
  <si>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</si>
  <si>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</si>
  <si>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</si>
  <si>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</si>
  <si>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</si>
  <si>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</si>
  <si>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</si>
  <si>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</si>
  <si>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</si>
  <si>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</si>
  <si>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</si>
  <si>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</si>
  <si>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</si>
  <si>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</si>
  <si>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</si>
  <si>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</si>
  <si>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</si>
  <si>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</si>
  <si>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</si>
  <si>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</si>
  <si>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</si>
  <si>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</si>
  <si>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</si>
  <si>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</si>
  <si>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</si>
  <si>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</si>
  <si>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</si>
  <si>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</si>
  <si>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</si>
  <si>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</si>
  <si>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</si>
  <si>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</si>
  <si>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</si>
  <si>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</si>
  <si>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</si>
  <si>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</si>
  <si>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</si>
  <si>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</si>
  <si>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</si>
  <si>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</si>
  <si>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</si>
  <si>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</si>
  <si>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</si>
  <si>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</si>
  <si>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</si>
  <si>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</si>
  <si>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</si>
  <si>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</si>
  <si>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</si>
  <si>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</si>
  <si>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</si>
  <si>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</si>
  <si>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</si>
  <si>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</si>
  <si>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</si>
  <si>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</si>
  <si>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</si>
  <si>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</si>
  <si>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</si>
  <si>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</si>
  <si>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</si>
  <si>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</si>
  <si>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</si>
  <si>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</si>
  <si>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</si>
  <si>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</si>
  <si>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</si>
  <si>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</si>
  <si>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</si>
  <si>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</si>
  <si>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</si>
  <si>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</si>
  <si>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</si>
  <si>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</si>
  <si>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</si>
  <si>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</si>
  <si>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</si>
  <si>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</si>
  <si>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</si>
  <si>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</si>
  <si>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</si>
  <si>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</si>
  <si>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</si>
  <si>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</si>
  <si>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</si>
  <si>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</si>
  <si>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</si>
  <si>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</si>
  <si>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</si>
  <si>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</si>
  <si>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</si>
  <si>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</si>
  <si>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</si>
  <si>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</si>
  <si>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</si>
  <si>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</si>
  <si>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</si>
  <si>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</si>
  <si>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</si>
  <si>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</si>
  <si>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</si>
  <si>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</si>
  <si>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</si>
  <si>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</si>
  <si>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</si>
  <si>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</si>
  <si>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</si>
  <si>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</si>
  <si>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</si>
  <si>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</si>
  <si>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</si>
  <si>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</si>
  <si>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</si>
  <si>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</si>
  <si>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</si>
  <si>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</si>
  <si>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</si>
  <si>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</si>
  <si>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</si>
  <si>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</si>
  <si>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</si>
  <si>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</si>
  <si>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</si>
  <si>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</si>
  <si>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</si>
  <si>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</si>
  <si>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</si>
  <si>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</si>
  <si>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</si>
  <si>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</si>
  <si>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</si>
  <si>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</si>
  <si>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</si>
  <si>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</si>
  <si>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</si>
  <si>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</si>
  <si>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</si>
  <si>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</si>
  <si>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</si>
  <si>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</si>
  <si>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</si>
  <si>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</si>
  <si>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</si>
  <si>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</si>
  <si>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</si>
  <si>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</si>
  <si>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</si>
  <si>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</si>
  <si>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</si>
  <si>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</si>
  <si>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</si>
  <si>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</si>
  <si>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</si>
  <si>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</si>
  <si>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</si>
  <si>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</si>
  <si>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</si>
  <si>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</si>
  <si>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</si>
  <si>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</si>
  <si>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</si>
  <si>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</si>
  <si>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</si>
  <si>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</si>
  <si>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</si>
  <si>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</si>
  <si>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</si>
  <si>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</si>
  <si>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</si>
  <si>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</si>
  <si>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</si>
  <si>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</si>
  <si>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</si>
  <si>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</si>
  <si>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</si>
  <si>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</si>
  <si>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</si>
  <si>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</si>
  <si>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</si>
  <si>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</si>
  <si>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</si>
  <si>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</si>
  <si>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</si>
  <si>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</si>
  <si>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</si>
  <si>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</si>
  <si>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</si>
  <si>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</si>
  <si>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</si>
  <si>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</si>
  <si>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</si>
  <si>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</si>
  <si>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</si>
  <si>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</si>
  <si>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</si>
  <si>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</si>
  <si>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</si>
  <si>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</si>
  <si>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</si>
  <si>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</si>
  <si>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</si>
  <si>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</si>
  <si>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</si>
  <si>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</si>
  <si>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</si>
  <si>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</si>
  <si>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</si>
  <si>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</si>
  <si>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</si>
  <si>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</si>
  <si>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</si>
  <si>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</si>
  <si>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</si>
  <si>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</si>
  <si>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</si>
  <si>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</si>
  <si>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</si>
  <si>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</si>
  <si>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</si>
  <si>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</si>
  <si>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</si>
  <si>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</si>
  <si>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</si>
  <si>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</si>
  <si>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</si>
  <si>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</si>
  <si>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</si>
  <si>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</si>
  <si>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</si>
  <si>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</si>
  <si>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</si>
  <si>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</si>
  <si>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</si>
  <si>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</si>
  <si>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</si>
  <si>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</si>
  <si>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</si>
  <si>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</si>
  <si>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</si>
  <si>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</si>
  <si>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</si>
  <si>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</si>
  <si>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</si>
  <si>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</si>
  <si>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</si>
  <si>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</si>
  <si>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</si>
  <si>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</si>
  <si>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</si>
  <si>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</si>
  <si>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</si>
  <si>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</si>
  <si>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</si>
  <si>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</si>
  <si>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</si>
  <si>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</si>
  <si>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</si>
  <si>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</si>
  <si>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</si>
  <si>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</si>
  <si>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</si>
  <si>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</si>
  <si>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</si>
  <si>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</si>
  <si>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</si>
  <si>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</si>
  <si>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</si>
  <si>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</si>
  <si>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</si>
  <si>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</si>
  <si>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</si>
  <si>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</si>
  <si>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</si>
  <si>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</si>
  <si>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</si>
  <si>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</si>
  <si>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</si>
  <si>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</si>
  <si>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</si>
  <si>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</si>
  <si>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</si>
  <si>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</si>
  <si>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</si>
  <si>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</si>
  <si>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</si>
  <si>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</si>
  <si>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</si>
  <si>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</si>
  <si>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</si>
  <si>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</si>
  <si>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</si>
  <si>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</si>
  <si>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</si>
  <si>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</si>
  <si>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</si>
  <si>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</si>
  <si>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</si>
  <si>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</si>
  <si>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</si>
  <si>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</si>
  <si>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</si>
  <si>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</si>
  <si>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</si>
  <si>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</si>
  <si>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</si>
  <si>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</si>
  <si>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</si>
  <si>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</si>
  <si>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</si>
  <si>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</si>
  <si>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</si>
  <si>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</si>
  <si>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</si>
  <si>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</si>
  <si>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</si>
  <si>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</si>
  <si>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</si>
  <si>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</si>
  <si>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</si>
  <si>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</si>
  <si>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</si>
  <si>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</si>
  <si>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</si>
  <si>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</si>
  <si>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</si>
  <si>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</si>
  <si>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</si>
  <si>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</si>
  <si>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</si>
  <si>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</si>
  <si>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</si>
  <si>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</si>
  <si>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</si>
  <si>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</si>
  <si>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</si>
  <si>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</si>
  <si>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</si>
  <si>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</si>
  <si>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</si>
  <si>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</si>
  <si>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</si>
  <si>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</si>
  <si>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</si>
  <si>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</si>
  <si>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</si>
  <si>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</si>
  <si>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</si>
  <si>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</si>
  <si>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</si>
  <si>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</si>
  <si>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</si>
  <si>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</si>
  <si>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</si>
  <si>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</si>
  <si>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</si>
  <si>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</si>
  <si>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</si>
  <si>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</si>
  <si>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</si>
  <si>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</si>
  <si>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</si>
  <si>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</si>
  <si>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</si>
  <si>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</si>
  <si>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</si>
  <si>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</si>
  <si>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</si>
  <si>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</si>
  <si>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</si>
  <si>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</si>
  <si>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</si>
  <si>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</si>
  <si>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</si>
  <si>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</si>
  <si>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</si>
  <si>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</si>
  <si>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</si>
  <si>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</si>
  <si>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</si>
  <si>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</si>
  <si>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</si>
  <si>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</si>
  <si>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</si>
  <si>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</si>
  <si>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</si>
  <si>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</si>
  <si>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</si>
  <si>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</si>
  <si>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</si>
  <si>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</si>
  <si>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</si>
  <si>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</si>
  <si>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</si>
  <si>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</si>
  <si>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</si>
  <si>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</si>
  <si>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</si>
  <si>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</si>
  <si>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</si>
  <si>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</si>
  <si>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</si>
  <si>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</si>
  <si>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</si>
  <si>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</si>
  <si>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</si>
  <si>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</si>
  <si>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</si>
  <si>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</si>
  <si>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</si>
  <si>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</si>
  <si>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</si>
  <si>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</si>
  <si>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</si>
  <si>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</si>
  <si>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</si>
  <si>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</si>
  <si>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</si>
  <si>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</si>
  <si>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</si>
  <si>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</si>
  <si>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</si>
  <si>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</si>
  <si>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</si>
  <si>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</si>
  <si>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</si>
  <si>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</si>
  <si>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</si>
  <si>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</si>
  <si>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</si>
  <si>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</si>
  <si>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</si>
  <si>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</si>
  <si>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</si>
  <si>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</si>
  <si>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</si>
  <si>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</si>
  <si>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</si>
  <si>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</si>
  <si>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</si>
  <si>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</si>
  <si>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</si>
  <si>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</si>
  <si>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</si>
  <si>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</si>
  <si>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</si>
  <si>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</si>
  <si>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</si>
  <si>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</si>
  <si>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</si>
  <si>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</si>
  <si>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</si>
  <si>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</si>
  <si>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</si>
  <si>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</si>
  <si>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</si>
  <si>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</si>
  <si>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</si>
  <si>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</si>
  <si>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</si>
  <si>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</si>
  <si>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</si>
  <si>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</si>
  <si>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</si>
  <si>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</si>
  <si>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</si>
  <si>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</si>
  <si>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</si>
  <si>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</si>
  <si>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</si>
  <si>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</si>
  <si>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</si>
  <si>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</si>
  <si>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</si>
  <si>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</si>
  <si>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</si>
  <si>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</si>
  <si>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</si>
  <si>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</si>
  <si>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</si>
  <si>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</si>
  <si>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</si>
  <si>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</si>
  <si>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</si>
  <si>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</si>
  <si>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</si>
  <si>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</si>
  <si>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</si>
  <si>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</si>
  <si>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</si>
  <si>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</si>
  <si>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</si>
  <si>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</si>
  <si>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</si>
  <si>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</si>
  <si>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</si>
  <si>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</si>
  <si>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</si>
  <si>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</si>
  <si>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</si>
  <si>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</si>
  <si>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</si>
  <si>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</si>
  <si>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</si>
  <si>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</si>
  <si>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</si>
  <si>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</si>
  <si>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</si>
  <si>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</si>
  <si>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</si>
  <si>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</si>
  <si>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</si>
  <si>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</si>
  <si>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</si>
  <si>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</si>
  <si>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</si>
  <si>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</si>
  <si>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</si>
  <si>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</si>
  <si>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</si>
  <si>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</si>
  <si>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</si>
  <si>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</si>
  <si>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</si>
  <si>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</si>
  <si>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</si>
  <si>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</si>
  <si>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</si>
  <si>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</si>
  <si>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</si>
  <si>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</si>
  <si>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</si>
  <si>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</si>
  <si>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</si>
  <si>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</si>
  <si>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</si>
  <si>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</si>
  <si>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</si>
  <si>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</si>
  <si>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</si>
  <si>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</si>
  <si>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</si>
  <si>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</si>
  <si>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</si>
  <si>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</si>
  <si>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</si>
  <si>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</si>
  <si>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</si>
  <si>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</si>
  <si>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</si>
  <si>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</si>
  <si>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</si>
  <si>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</si>
  <si>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</si>
  <si>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</si>
  <si>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</si>
  <si>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</si>
  <si>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</si>
  <si>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</si>
  <si>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</si>
  <si>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</si>
  <si>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</si>
  <si>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</si>
  <si>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</si>
  <si>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</si>
  <si>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</si>
  <si>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</si>
  <si>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</si>
  <si>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</si>
  <si>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</si>
  <si>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</si>
  <si>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</si>
  <si>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</si>
  <si>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</si>
  <si>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</si>
  <si>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</si>
  <si>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</si>
  <si>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</si>
  <si>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</si>
  <si>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</si>
  <si>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</si>
  <si>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</si>
  <si>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</si>
  <si>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</si>
  <si>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</si>
  <si>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</si>
  <si>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</si>
  <si>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</si>
  <si>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</si>
  <si>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</si>
  <si>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</si>
  <si>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</si>
  <si>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</si>
  <si>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</si>
  <si>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</si>
  <si>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</si>
  <si>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</si>
  <si>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</si>
  <si>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</si>
  <si>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</si>
  <si>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</si>
  <si>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</si>
  <si>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</si>
  <si>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</si>
  <si>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</si>
  <si>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</si>
  <si>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</si>
  <si>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</si>
  <si>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</si>
  <si>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</si>
  <si>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</si>
  <si>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</si>
  <si>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</si>
  <si>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</si>
  <si>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</si>
  <si>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</si>
  <si>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</si>
  <si>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</si>
  <si>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</si>
  <si>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</si>
  <si>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</si>
  <si>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</si>
  <si>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</si>
  <si>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</si>
  <si>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</si>
  <si>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</si>
  <si>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</si>
  <si>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</si>
  <si>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</si>
  <si>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</si>
  <si>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</si>
  <si>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</si>
  <si>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</si>
  <si>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</si>
  <si>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</si>
  <si>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</si>
  <si>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</si>
  <si>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</si>
  <si>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</si>
  <si>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</si>
  <si>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</si>
  <si>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</si>
  <si>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</si>
  <si>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</si>
  <si>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</si>
  <si>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</si>
  <si>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</si>
  <si>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</si>
  <si>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</si>
  <si>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</si>
  <si>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</si>
  <si>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</si>
  <si>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</si>
  <si>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</si>
  <si>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</si>
  <si>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</si>
  <si>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</si>
  <si>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</si>
  <si>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</si>
  <si>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</si>
  <si>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</si>
  <si>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</si>
  <si>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</si>
  <si>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</si>
  <si>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</si>
  <si>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</si>
  <si>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</si>
  <si>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</si>
  <si>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</si>
  <si>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</si>
  <si>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</si>
  <si>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</si>
  <si>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</si>
  <si>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</si>
  <si>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</si>
  <si>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</si>
  <si>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</si>
  <si>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</si>
  <si>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</si>
  <si>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</si>
  <si>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</si>
  <si>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</si>
  <si>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</si>
  <si>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</si>
  <si>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</si>
  <si>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</si>
  <si>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</si>
  <si>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</si>
  <si>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</si>
  <si>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</si>
  <si>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</si>
  <si>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</si>
  <si>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</si>
  <si>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</si>
  <si>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</si>
  <si>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</si>
  <si>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</si>
  <si>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</si>
  <si>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</si>
  <si>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</si>
  <si>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</si>
  <si>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</si>
  <si>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</si>
  <si>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</si>
  <si>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</si>
  <si>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</si>
  <si>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</si>
  <si>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</si>
  <si>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</si>
  <si>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</si>
  <si>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</si>
  <si>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</si>
  <si>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</si>
  <si>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</si>
  <si>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</si>
  <si>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</si>
  <si>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</si>
  <si>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</si>
  <si>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</si>
  <si>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</si>
  <si>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</si>
  <si>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</si>
  <si>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</si>
  <si>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</si>
  <si>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</si>
  <si>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</si>
  <si>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</si>
  <si>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</si>
  <si>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</si>
  <si>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</si>
  <si>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</si>
  <si>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</si>
  <si>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</si>
  <si>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</si>
  <si>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</si>
  <si>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</si>
  <si>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</si>
  <si>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</si>
  <si>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</si>
  <si>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</si>
  <si>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</si>
  <si>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</si>
  <si>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</si>
  <si>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</si>
  <si>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</si>
  <si>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</si>
  <si>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</si>
  <si>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</si>
  <si>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</si>
  <si>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</si>
  <si>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</si>
  <si>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</si>
  <si>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</si>
  <si>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</si>
  <si>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</si>
  <si>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</si>
  <si>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</si>
  <si>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</si>
  <si>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</si>
  <si>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</si>
  <si>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</si>
  <si>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</si>
  <si>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</si>
  <si>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</si>
  <si>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</si>
  <si>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</si>
  <si>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</si>
  <si>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</si>
  <si>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</si>
  <si>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</si>
  <si>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</si>
  <si>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</si>
  <si>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</si>
  <si>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</si>
  <si>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</si>
  <si>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</si>
  <si>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</si>
  <si>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</si>
  <si>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</si>
  <si>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</si>
  <si>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</si>
  <si>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</si>
  <si>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</si>
  <si>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</si>
  <si>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</si>
  <si>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</si>
  <si>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</si>
  <si>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</si>
  <si>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</si>
  <si>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</si>
  <si>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</si>
  <si>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</si>
  <si>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</si>
  <si>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</si>
  <si>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</si>
  <si>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</si>
  <si>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</si>
  <si>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</si>
  <si>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</si>
  <si>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</si>
  <si>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</si>
  <si>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</si>
  <si>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</si>
  <si>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</si>
  <si>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</si>
  <si>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</si>
  <si>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</si>
  <si>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</si>
  <si>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</si>
  <si>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</si>
  <si>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</si>
  <si>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</si>
  <si>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</si>
  <si>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</si>
  <si>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</si>
  <si>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</si>
  <si>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</si>
  <si>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</si>
  <si>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</si>
  <si>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</si>
  <si>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</si>
  <si>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</si>
  <si>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</si>
  <si>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</si>
  <si>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</si>
  <si>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</si>
  <si>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</si>
  <si>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</si>
  <si>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</si>
  <si>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</si>
  <si>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</si>
  <si>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</si>
  <si>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</si>
  <si>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</si>
  <si>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</si>
  <si>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</si>
  <si>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</si>
  <si>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</si>
  <si>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</si>
  <si>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</si>
  <si>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</si>
  <si>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</si>
  <si>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</si>
  <si>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</si>
  <si>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</si>
  <si>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</si>
  <si>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</si>
  <si>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</si>
  <si>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</si>
  <si>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</si>
  <si>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</si>
  <si>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</si>
  <si>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</si>
  <si>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</si>
  <si>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</si>
  <si>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</si>
  <si>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</si>
  <si>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</si>
  <si>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</si>
  <si>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</si>
  <si>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</si>
  <si>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</si>
  <si>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</si>
  <si>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</si>
  <si>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</si>
  <si>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</si>
  <si>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</si>
  <si>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</si>
  <si>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</si>
  <si>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</si>
  <si>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</si>
  <si>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</si>
  <si>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</si>
  <si>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</si>
  <si>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</si>
  <si>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</si>
  <si>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</si>
  <si>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</si>
  <si>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</si>
  <si>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</si>
  <si>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</si>
  <si>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</si>
  <si>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</si>
  <si>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</si>
  <si>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</si>
  <si>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</si>
  <si>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</si>
  <si>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</si>
  <si>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</si>
  <si>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</si>
  <si>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</si>
  <si>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</si>
  <si>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</si>
  <si>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</si>
  <si>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</si>
  <si>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</si>
  <si>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</si>
  <si>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</si>
  <si>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</si>
  <si>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</si>
  <si>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</si>
  <si>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</si>
  <si>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</si>
  <si>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</si>
  <si>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</si>
  <si>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</si>
  <si>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</si>
  <si>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</si>
  <si>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</si>
  <si>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</si>
  <si>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</si>
  <si>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</si>
  <si>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</si>
  <si>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</si>
  <si>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</si>
  <si>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</si>
  <si>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</si>
  <si>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</si>
  <si>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</si>
  <si>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</si>
  <si>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</si>
  <si>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</si>
  <si>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</si>
  <si>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</si>
  <si>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</si>
  <si>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</si>
  <si>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</si>
  <si>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</si>
  <si>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</si>
  <si>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</si>
  <si>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</si>
  <si>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</si>
  <si>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</si>
  <si>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</si>
  <si>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</si>
  <si>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</si>
  <si>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</si>
  <si>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</si>
  <si>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</si>
  <si>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</si>
  <si>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</si>
  <si>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</si>
  <si>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</si>
  <si>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</si>
  <si>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</si>
  <si>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</si>
  <si>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</si>
  <si>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</si>
  <si>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</si>
  <si>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</si>
  <si>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</si>
  <si>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</si>
  <si>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</si>
  <si>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</si>
  <si>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</si>
  <si>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</si>
  <si>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</si>
  <si>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</si>
  <si>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</si>
  <si>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</si>
  <si>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</si>
  <si>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</si>
  <si>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</si>
  <si>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</si>
  <si>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</si>
  <si>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</si>
  <si>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</si>
  <si>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</si>
  <si>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</si>
  <si>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</si>
  <si>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</si>
  <si>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</si>
  <si>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</si>
  <si>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</si>
  <si>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</si>
  <si>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</si>
  <si>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</si>
  <si>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</si>
  <si>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</si>
  <si>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</si>
  <si>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</si>
  <si>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</si>
  <si>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</si>
  <si>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</si>
  <si>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</si>
  <si>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</si>
  <si>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</si>
  <si>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</si>
  <si>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</si>
  <si>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</si>
  <si>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</si>
  <si>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</si>
  <si>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</si>
  <si>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</si>
  <si>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</si>
  <si>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</si>
  <si>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</si>
  <si>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</si>
  <si>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</si>
  <si>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</si>
  <si>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</si>
  <si>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</si>
  <si>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</si>
  <si>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</si>
  <si>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</si>
  <si>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</si>
  <si>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</si>
  <si>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</si>
  <si>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</si>
  <si>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</si>
  <si>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</si>
  <si>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</si>
  <si>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</si>
  <si>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</si>
  <si>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</si>
  <si>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</si>
  <si>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</si>
  <si>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</si>
  <si>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</si>
  <si>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</si>
  <si>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</si>
  <si>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</si>
  <si>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</si>
  <si>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</si>
  <si>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</si>
  <si>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</si>
  <si>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</si>
  <si>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</si>
  <si>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</si>
  <si>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</si>
  <si>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</si>
  <si>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</si>
  <si>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</si>
  <si>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</si>
  <si>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</si>
  <si>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</si>
  <si>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</si>
  <si>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</si>
  <si>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</si>
  <si>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</si>
  <si>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</si>
  <si>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</si>
  <si>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</si>
  <si>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</si>
  <si>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</si>
  <si>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</si>
  <si>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</si>
  <si>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</si>
  <si>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</si>
  <si>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</si>
  <si>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</si>
  <si>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</si>
  <si>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</si>
  <si>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</si>
  <si>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</si>
  <si>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</si>
  <si>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</si>
  <si>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</si>
  <si>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</si>
  <si>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</si>
  <si>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</si>
  <si>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</si>
  <si>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</si>
  <si>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</si>
  <si>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</si>
  <si>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</si>
  <si>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</si>
  <si>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</si>
  <si>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</si>
  <si>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</si>
  <si>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</si>
  <si>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</si>
  <si>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</si>
  <si>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</si>
  <si>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</si>
  <si>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</si>
  <si>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</si>
  <si>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</si>
  <si>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</si>
  <si>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</si>
  <si>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</si>
  <si>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</si>
  <si>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</si>
  <si>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</si>
  <si>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</si>
  <si>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</si>
  <si>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</si>
  <si>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</si>
  <si>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</si>
  <si>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</si>
  <si>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</si>
  <si>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</si>
  <si>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</si>
  <si>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</si>
  <si>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</si>
  <si>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</si>
  <si>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</si>
  <si>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</si>
  <si>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</si>
  <si>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</si>
  <si>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</si>
  <si>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</si>
  <si>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</si>
  <si>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</si>
  <si>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</si>
  <si>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</si>
  <si>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</si>
  <si>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</si>
  <si>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</si>
  <si>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</si>
  <si>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</si>
  <si>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</si>
  <si>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</si>
  <si>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</si>
  <si>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</si>
  <si>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</si>
  <si>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</si>
  <si>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</si>
  <si>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</si>
  <si>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</si>
  <si>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</si>
  <si>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</si>
  <si>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</si>
  <si>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</si>
  <si>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</si>
  <si>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</si>
  <si>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</si>
  <si>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</si>
  <si>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</si>
  <si>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</si>
  <si>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</si>
  <si>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</si>
  <si>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</si>
  <si>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</si>
  <si>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</si>
  <si>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</si>
  <si>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</si>
  <si>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</si>
  <si>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</si>
  <si>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</si>
  <si>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</si>
  <si>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</si>
  <si>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</si>
  <si>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</si>
  <si>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</si>
  <si>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</si>
  <si>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</si>
  <si>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</si>
  <si>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</si>
  <si>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</si>
  <si>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</si>
  <si>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</si>
  <si>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</si>
  <si>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</si>
  <si>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</si>
  <si>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</si>
  <si>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</si>
  <si>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</si>
  <si>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</si>
  <si>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</si>
  <si>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</si>
  <si>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</si>
  <si>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</si>
  <si>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</si>
  <si>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</si>
  <si>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</si>
  <si>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</si>
  <si>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</si>
  <si>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</si>
  <si>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</si>
  <si>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</si>
  <si>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</si>
  <si>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</si>
  <si>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</si>
  <si>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</si>
  <si>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</si>
  <si>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</si>
  <si>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</si>
  <si>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</si>
  <si>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</si>
  <si>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</si>
  <si>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</si>
  <si>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</si>
  <si>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</si>
  <si>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</si>
  <si>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</si>
  <si>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</si>
  <si>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</si>
  <si>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</si>
  <si>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</si>
  <si>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</si>
  <si>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</si>
  <si>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</si>
  <si>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</si>
  <si>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</si>
  <si>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</si>
  <si>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</si>
  <si>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</si>
  <si>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</si>
  <si>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</si>
  <si>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</si>
  <si>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</si>
  <si>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</si>
  <si>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</si>
  <si>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</si>
  <si>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</si>
  <si>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</si>
  <si>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</si>
  <si>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</si>
  <si>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</si>
  <si>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</si>
  <si>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</si>
  <si>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</si>
  <si>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</si>
  <si>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</si>
  <si>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</si>
  <si>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</si>
  <si>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</si>
  <si>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</si>
  <si>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</si>
  <si>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</si>
  <si>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</si>
  <si>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</si>
  <si>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</si>
  <si>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</si>
  <si>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</si>
  <si>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</si>
  <si>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</si>
  <si>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</si>
  <si>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</si>
  <si>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</si>
  <si>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</si>
  <si>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</si>
  <si>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</si>
  <si>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</si>
  <si>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</si>
  <si>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</si>
  <si>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</si>
  <si>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</si>
  <si>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</si>
  <si>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</si>
  <si>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</si>
  <si>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</si>
  <si>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</si>
  <si>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</si>
  <si>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</si>
  <si>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</si>
  <si>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</si>
  <si>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</si>
  <si>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</si>
  <si>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</si>
  <si>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</si>
  <si>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</si>
  <si>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</si>
  <si>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</si>
  <si>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</si>
  <si>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</si>
  <si>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</si>
  <si>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</si>
  <si>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</si>
  <si>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</si>
  <si>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</si>
  <si>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</si>
  <si>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</si>
  <si>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</si>
  <si>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</si>
  <si>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</si>
  <si>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</si>
  <si>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</si>
  <si>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</si>
  <si>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</si>
  <si>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</si>
  <si>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</si>
  <si>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</si>
  <si>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</si>
  <si>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</si>
  <si>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</si>
  <si>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</si>
  <si>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</si>
  <si>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</si>
  <si>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</si>
  <si>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</si>
  <si>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</si>
  <si>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</si>
  <si>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</si>
  <si>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</si>
  <si>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</si>
  <si>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</si>
  <si>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</si>
  <si>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</si>
  <si>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</si>
  <si>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</si>
  <si>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</si>
  <si>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</si>
  <si>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</si>
  <si>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</si>
  <si>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</si>
  <si>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</si>
  <si>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</si>
  <si>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</si>
  <si>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</si>
  <si>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</si>
  <si>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</si>
  <si>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</si>
  <si>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</si>
  <si>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</si>
  <si>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</si>
  <si>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</si>
  <si>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</si>
  <si>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</si>
  <si>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</si>
  <si>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</si>
  <si>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</si>
  <si>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</si>
  <si>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</si>
  <si>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</si>
  <si>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</si>
  <si>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</si>
  <si>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</si>
  <si>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</si>
  <si>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</si>
  <si>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</si>
  <si>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</si>
  <si>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</si>
  <si>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</si>
  <si>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</si>
  <si>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</si>
  <si>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</si>
  <si>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</si>
  <si>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</si>
  <si>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</si>
  <si>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</si>
  <si>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</si>
  <si>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</si>
  <si>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</si>
  <si>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</si>
  <si>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</si>
  <si>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</si>
  <si>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</si>
  <si>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</si>
  <si>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</si>
  <si>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</si>
  <si>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</si>
  <si>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</si>
  <si>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</si>
  <si>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</si>
  <si>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</si>
  <si>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</si>
  <si>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</si>
  <si>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</si>
  <si>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</si>
  <si>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</si>
  <si>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</si>
  <si>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</si>
  <si>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</si>
  <si>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</si>
  <si>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</si>
  <si>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</si>
  <si>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</si>
  <si>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</si>
  <si>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</si>
  <si>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</si>
  <si>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</si>
  <si>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</si>
  <si>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</si>
  <si>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</si>
  <si>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</si>
  <si>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</si>
  <si>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</si>
  <si>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</si>
  <si>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</si>
  <si>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</si>
  <si>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</si>
  <si>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</si>
  <si>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</si>
  <si>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</si>
  <si>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</si>
  <si>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</si>
  <si>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</si>
  <si>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</si>
  <si>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</si>
  <si>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</si>
  <si>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</si>
  <si>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</si>
  <si>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</si>
  <si>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</si>
  <si>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</si>
  <si>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</si>
  <si>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</si>
  <si>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</si>
  <si>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</si>
  <si>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</si>
  <si>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</si>
  <si>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</si>
  <si>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</si>
  <si>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</si>
  <si>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</si>
  <si>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</si>
  <si>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</si>
  <si>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</si>
  <si>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</si>
  <si>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</si>
  <si>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</si>
  <si>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</si>
  <si>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</si>
  <si>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</si>
  <si>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</si>
  <si>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</si>
  <si>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</si>
  <si>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</si>
  <si>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</si>
  <si>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</si>
  <si>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</si>
  <si>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</si>
  <si>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</si>
  <si>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</si>
  <si>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</si>
  <si>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</si>
  <si>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</si>
  <si>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</si>
  <si>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</si>
  <si>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</si>
  <si>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</si>
  <si>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</si>
  <si>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</si>
  <si>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</si>
  <si>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</si>
  <si>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</si>
  <si>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</si>
  <si>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</si>
  <si>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</si>
  <si>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</si>
  <si>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</si>
  <si>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</si>
  <si>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</si>
  <si>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</si>
  <si>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</si>
  <si>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</si>
  <si>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</si>
  <si>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</si>
  <si>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</si>
  <si>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</si>
  <si>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</si>
  <si>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</si>
  <si>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</si>
  <si>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</si>
  <si>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</si>
  <si>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</si>
  <si>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</si>
  <si>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</si>
  <si>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</si>
  <si>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</si>
  <si>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</si>
  <si>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</si>
  <si>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</si>
  <si>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</si>
  <si>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</si>
  <si>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</si>
  <si>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</si>
  <si>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</si>
  <si>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</si>
  <si>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</si>
  <si>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</si>
  <si>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</si>
  <si>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</si>
  <si>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</si>
  <si>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</si>
  <si>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</si>
  <si>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</si>
  <si>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</si>
  <si>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</si>
  <si>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</si>
  <si>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</si>
  <si>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</si>
  <si>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</si>
  <si>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</si>
  <si>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</si>
  <si>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</si>
  <si>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</si>
  <si>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</si>
  <si>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</si>
  <si>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</si>
  <si>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</si>
  <si>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</si>
  <si>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</si>
  <si>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</si>
  <si>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</si>
  <si>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</si>
  <si>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</si>
  <si>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</si>
  <si>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</si>
  <si>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</si>
  <si>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</si>
  <si>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</si>
  <si>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</si>
  <si>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</si>
  <si>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</si>
  <si>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</si>
  <si>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</si>
  <si>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</si>
  <si>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</si>
  <si>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</si>
  <si>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</si>
  <si>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</si>
  <si>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</si>
  <si>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</si>
  <si>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</si>
  <si>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</si>
  <si>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</si>
  <si>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</si>
  <si>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</si>
  <si>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</si>
  <si>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</si>
  <si>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</si>
  <si>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</si>
  <si>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</si>
  <si>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</si>
  <si>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</si>
  <si>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</si>
  <si>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</si>
  <si>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</si>
  <si>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</si>
  <si>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</si>
  <si>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</si>
  <si>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</si>
  <si>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</si>
  <si>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</si>
  <si>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</si>
  <si>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</si>
  <si>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</si>
  <si>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</si>
  <si>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</si>
  <si>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</si>
  <si>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</si>
  <si>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</si>
  <si>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</si>
  <si>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</si>
  <si>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</si>
  <si>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</si>
  <si>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</si>
  <si>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</si>
  <si>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</si>
  <si>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</si>
  <si>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</si>
  <si>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</si>
  <si>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</si>
  <si>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</si>
  <si>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</si>
  <si>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</si>
  <si>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</si>
  <si>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</si>
  <si>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</si>
  <si>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</si>
  <si>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</si>
  <si>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</si>
  <si>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</si>
  <si>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</si>
  <si>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</si>
  <si>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</si>
  <si>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</si>
  <si>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</si>
  <si>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</si>
  <si>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</si>
  <si>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</si>
  <si>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</si>
  <si>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</si>
  <si>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</si>
  <si>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</si>
  <si>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</si>
  <si>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</si>
  <si>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</si>
  <si>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</si>
  <si>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</si>
  <si>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</si>
  <si>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</si>
  <si>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</si>
  <si>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</si>
  <si>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</si>
  <si>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</si>
  <si>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</si>
  <si>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</si>
  <si>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</si>
  <si>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</si>
  <si>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</si>
  <si>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</si>
  <si>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</si>
  <si>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</si>
  <si>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</si>
  <si>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</si>
  <si>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</si>
  <si>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</si>
  <si>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</si>
  <si>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</si>
  <si>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</si>
  <si>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</si>
  <si>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</si>
  <si>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</si>
  <si>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</si>
  <si>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</si>
  <si>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</si>
  <si>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</si>
  <si>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</si>
  <si>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</si>
  <si>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</si>
  <si>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</si>
  <si>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</si>
  <si>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</si>
  <si>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</si>
  <si>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</si>
  <si>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</si>
  <si>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</si>
  <si>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</si>
  <si>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</si>
  <si>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</si>
  <si>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</si>
  <si>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</si>
  <si>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</si>
  <si>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</si>
  <si>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</si>
  <si>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</si>
  <si>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</si>
  <si>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</si>
  <si>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</si>
  <si>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</si>
  <si>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</si>
  <si>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</si>
  <si>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</si>
  <si>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</si>
  <si>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</si>
  <si>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</si>
  <si>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</si>
  <si>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</si>
  <si>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</si>
  <si>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</si>
  <si>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</si>
  <si>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</si>
  <si>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</si>
  <si>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</si>
  <si>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</si>
  <si>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</si>
  <si>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</si>
  <si>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</si>
  <si>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</si>
  <si>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</si>
  <si>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</si>
  <si>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</si>
  <si>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</si>
  <si>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</si>
  <si>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</si>
  <si>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</si>
  <si>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</si>
  <si>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</si>
  <si>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</si>
  <si>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</si>
  <si>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</si>
  <si>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</si>
  <si>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</si>
  <si>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</si>
  <si>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</si>
  <si>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</si>
  <si>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</si>
  <si>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</si>
  <si>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</si>
  <si>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</si>
  <si>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</si>
  <si>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</si>
  <si>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</si>
  <si>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</si>
  <si>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</si>
  <si>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</si>
  <si>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</si>
  <si>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</si>
  <si>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</si>
  <si>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</si>
  <si>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</si>
  <si>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</si>
  <si>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</si>
  <si>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</si>
  <si>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</si>
  <si>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</si>
  <si>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</si>
  <si>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</si>
  <si>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</si>
  <si>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</si>
  <si>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</si>
  <si>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</si>
  <si>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</si>
  <si>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</si>
  <si>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</si>
  <si>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</si>
  <si>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</si>
  <si>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</si>
  <si>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</si>
  <si>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</si>
  <si>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</si>
  <si>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</si>
  <si>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</si>
  <si>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</si>
  <si>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</si>
  <si>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</si>
  <si>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</si>
  <si>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</si>
  <si>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</si>
  <si>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</si>
  <si>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</si>
  <si>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</si>
  <si>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</si>
  <si>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</si>
  <si>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</si>
  <si>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</si>
  <si>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</si>
  <si>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</si>
  <si>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</si>
  <si>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</si>
  <si>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</si>
  <si>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</si>
  <si>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</si>
  <si>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</si>
  <si>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</si>
  <si>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</si>
  <si>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</si>
  <si>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</si>
  <si>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</si>
  <si>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</si>
  <si>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</si>
  <si>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</si>
  <si>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</si>
  <si>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</si>
  <si>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</si>
  <si>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</si>
  <si>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</si>
  <si>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</si>
  <si>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</si>
  <si>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</si>
  <si>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</si>
  <si>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</si>
  <si>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</si>
  <si>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</si>
  <si>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</si>
  <si>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</si>
  <si>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</si>
  <si>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</si>
  <si>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</si>
  <si>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</si>
  <si>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</si>
  <si>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</si>
  <si>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</si>
  <si>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</si>
  <si>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</si>
  <si>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</si>
  <si>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</si>
  <si>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</si>
  <si>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</si>
  <si>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</si>
  <si>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</si>
  <si>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</si>
  <si>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</si>
  <si>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</si>
  <si>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</si>
  <si>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</si>
  <si>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</si>
  <si>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</si>
  <si>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</si>
  <si>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</si>
  <si>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</si>
  <si>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</si>
  <si>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</si>
  <si>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</si>
  <si>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</si>
  <si>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</si>
  <si>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</si>
  <si>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</si>
  <si>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</si>
  <si>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</si>
  <si>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</si>
  <si>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</si>
  <si>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</si>
  <si>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</si>
  <si>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</si>
  <si>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</si>
  <si>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</si>
  <si>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</si>
  <si>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</si>
  <si>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</si>
  <si>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</si>
  <si>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</si>
  <si>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</si>
  <si>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</si>
  <si>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</si>
  <si>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</si>
  <si>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</si>
  <si>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</si>
  <si>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</si>
  <si>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</si>
  <si>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</si>
  <si>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</si>
  <si>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</si>
  <si>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</si>
  <si>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</si>
  <si>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</si>
  <si>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</si>
  <si>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</si>
  <si>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</si>
  <si>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</si>
  <si>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</si>
  <si>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</si>
  <si>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</si>
  <si>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</si>
  <si>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</si>
  <si>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</si>
  <si>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</si>
  <si>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</si>
  <si>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</si>
  <si>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</si>
  <si>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</si>
  <si>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</si>
  <si>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</si>
  <si>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</si>
  <si>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</si>
  <si>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</si>
  <si>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</si>
  <si>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</si>
  <si>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</si>
  <si>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</si>
  <si>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</si>
  <si>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</si>
  <si>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</si>
  <si>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</si>
  <si>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</si>
  <si>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</si>
  <si>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</si>
  <si>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</si>
  <si>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</si>
  <si>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</si>
  <si>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</si>
  <si>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</si>
  <si>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</si>
  <si>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</si>
  <si>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</si>
  <si>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</si>
  <si>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</si>
  <si>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</si>
  <si>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</si>
  <si>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</si>
  <si>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</si>
  <si>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</si>
  <si>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</si>
  <si>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</si>
  <si>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</si>
  <si>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</si>
  <si>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</si>
  <si>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</si>
  <si>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</si>
  <si>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</si>
  <si>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</si>
  <si>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</si>
  <si>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</si>
  <si>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</si>
  <si>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</si>
  <si>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</si>
  <si>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</si>
  <si>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</si>
  <si>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</si>
  <si>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</si>
  <si>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</si>
  <si>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</si>
  <si>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</si>
  <si>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</si>
  <si>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</si>
  <si>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</si>
  <si>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</si>
  <si>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</si>
  <si>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</si>
  <si>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</si>
  <si>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</si>
  <si>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</si>
  <si>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</si>
  <si>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</si>
  <si>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</si>
  <si>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</si>
  <si>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</si>
  <si>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</si>
  <si>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</si>
  <si>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</si>
  <si>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</si>
  <si>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</si>
  <si>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</si>
  <si>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</si>
  <si>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</si>
  <si>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</si>
  <si>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</si>
  <si>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</si>
  <si>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</si>
  <si>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</si>
  <si>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</si>
  <si>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</si>
  <si>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</si>
  <si>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</si>
  <si>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</si>
  <si>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</si>
  <si>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</si>
  <si>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</si>
  <si>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</si>
  <si>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</si>
  <si>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</si>
  <si>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</si>
  <si>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</si>
  <si>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</si>
  <si>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</si>
  <si>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</si>
  <si>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</si>
  <si>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</si>
  <si>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</si>
  <si>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</si>
  <si>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</si>
  <si>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</si>
  <si>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</si>
  <si>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</si>
  <si>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</si>
  <si>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</si>
  <si>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</si>
  <si>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</si>
  <si>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</si>
  <si>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</si>
  <si>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</si>
  <si>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</si>
  <si>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</si>
  <si>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</si>
  <si>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</si>
  <si>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</si>
  <si>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</si>
  <si>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</si>
  <si>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</si>
  <si>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</si>
  <si>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</si>
  <si>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</si>
  <si>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</si>
  <si>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</si>
  <si>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</si>
  <si>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</si>
  <si>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</si>
  <si>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</si>
  <si>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</si>
  <si>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</si>
  <si>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</si>
  <si>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</si>
  <si>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</si>
  <si>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</si>
  <si>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</si>
  <si>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</si>
  <si>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</si>
  <si>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</si>
  <si>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</si>
  <si>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</si>
  <si>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</si>
  <si>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</si>
  <si>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</si>
  <si>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</si>
  <si>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</si>
  <si>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</si>
  <si>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</si>
  <si>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</si>
  <si>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</si>
  <si>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</si>
  <si>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</si>
  <si>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</si>
  <si>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</si>
  <si>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</si>
  <si>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</si>
  <si>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</si>
  <si>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</si>
  <si>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</si>
  <si>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</si>
  <si>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</si>
  <si>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</si>
  <si>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</si>
  <si>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</si>
  <si>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</si>
  <si>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</si>
  <si>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</si>
  <si>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</si>
  <si>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</si>
  <si>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</si>
  <si>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</si>
  <si>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</si>
  <si>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</si>
  <si>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</si>
  <si>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</si>
  <si>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</si>
  <si>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</si>
  <si>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</si>
  <si>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</si>
  <si>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</si>
  <si>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</si>
  <si>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</si>
  <si>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</si>
  <si>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</si>
  <si>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</si>
  <si>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</si>
  <si>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</si>
  <si>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</si>
  <si>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</si>
  <si>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</si>
  <si>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</si>
  <si>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</si>
  <si>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</si>
  <si>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</si>
  <si>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</si>
  <si>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</si>
  <si>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</si>
  <si>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</si>
  <si>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</si>
  <si>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</si>
  <si>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</si>
  <si>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</si>
  <si>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</si>
  <si>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</si>
  <si>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</si>
  <si>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</si>
  <si>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</si>
  <si>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</si>
  <si>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</si>
  <si>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</si>
  <si>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</si>
  <si>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</si>
  <si>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</si>
  <si>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</si>
  <si>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</si>
  <si>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</si>
  <si>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</si>
  <si>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</si>
  <si>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</si>
  <si>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</si>
  <si>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</si>
  <si>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</si>
  <si>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</si>
  <si>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</si>
  <si>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</si>
  <si>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</si>
  <si>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</si>
  <si>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</si>
  <si>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</si>
  <si>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</si>
  <si>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</si>
  <si>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</si>
  <si>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</si>
  <si>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</si>
  <si>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</si>
  <si>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</si>
  <si>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</si>
  <si>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</si>
  <si>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</si>
  <si>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</si>
  <si>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</si>
  <si>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</si>
  <si>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</si>
  <si>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</si>
  <si>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</si>
  <si>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</si>
  <si>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</si>
  <si>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</si>
  <si>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</si>
  <si>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</si>
  <si>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</si>
  <si>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</si>
  <si>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</si>
  <si>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</si>
  <si>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</si>
  <si>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</si>
  <si>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</si>
  <si>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</si>
  <si>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</si>
  <si>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</si>
  <si>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</si>
  <si>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</si>
  <si>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</si>
  <si>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</si>
  <si>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</si>
  <si>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</si>
  <si>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</si>
  <si>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</si>
  <si>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</si>
  <si>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</si>
  <si>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</si>
  <si>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</si>
  <si>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</si>
  <si>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</si>
  <si>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</si>
  <si>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</si>
  <si>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</si>
  <si>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</si>
  <si>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</si>
  <si>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</si>
  <si>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</si>
  <si>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</si>
  <si>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</si>
  <si>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</si>
  <si>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</si>
  <si>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</si>
  <si>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</si>
  <si>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</si>
  <si>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</si>
  <si>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</si>
  <si>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</si>
  <si>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</si>
  <si>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</si>
  <si>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</si>
  <si>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</si>
  <si>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</si>
  <si>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</si>
  <si>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</si>
  <si>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</si>
  <si>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</si>
  <si>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</si>
  <si>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</si>
  <si>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</si>
  <si>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</si>
  <si>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</si>
  <si>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</si>
  <si>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</si>
  <si>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</si>
  <si>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</si>
  <si>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</si>
  <si>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</si>
  <si>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</si>
  <si>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</si>
  <si>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</si>
  <si>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</si>
  <si>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</si>
  <si>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</si>
  <si>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</si>
  <si>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</si>
  <si>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</si>
  <si>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</si>
  <si>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</si>
  <si>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</si>
  <si>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</si>
  <si>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</si>
  <si>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</si>
  <si>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</si>
  <si>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</si>
  <si>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</si>
  <si>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</si>
  <si>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</si>
  <si>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</si>
  <si>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</si>
  <si>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</si>
  <si>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</si>
  <si>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</si>
  <si>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</si>
  <si>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</si>
  <si>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</si>
  <si>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</si>
  <si>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</si>
  <si>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</si>
  <si>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</si>
  <si>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</si>
  <si>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</si>
  <si>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</si>
  <si>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</si>
  <si>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</si>
  <si>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</si>
  <si>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</si>
  <si>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</si>
  <si>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</si>
  <si>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</si>
  <si>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</si>
  <si>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</si>
  <si>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</si>
  <si>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</si>
  <si>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</si>
  <si>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</si>
  <si>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</si>
  <si>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</si>
  <si>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</si>
  <si>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</si>
  <si>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</si>
  <si>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</si>
  <si>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</si>
  <si>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</si>
  <si>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</si>
  <si>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</si>
  <si>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</si>
  <si>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</si>
  <si>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</si>
  <si>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</si>
  <si>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</si>
  <si>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</si>
  <si>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</si>
  <si>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</si>
  <si>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</si>
  <si>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</si>
  <si>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</si>
  <si>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</si>
  <si>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</si>
  <si>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</si>
  <si>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</si>
  <si>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</si>
  <si>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</si>
  <si>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</si>
  <si>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</si>
  <si>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</si>
  <si>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</si>
  <si>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</si>
  <si>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</si>
  <si>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</si>
  <si>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</si>
  <si>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</si>
  <si>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</si>
  <si>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</si>
  <si>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</si>
  <si>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</si>
  <si>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</si>
  <si>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</si>
  <si>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</si>
  <si>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</si>
  <si>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</si>
  <si>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</si>
  <si>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</si>
  <si>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</si>
  <si>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</si>
  <si>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</si>
  <si>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</si>
  <si>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</si>
  <si>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</si>
  <si>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</si>
  <si>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</si>
  <si>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</si>
  <si>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</si>
  <si>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</si>
  <si>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</si>
  <si>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</si>
  <si>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</si>
  <si>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</si>
  <si>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</si>
  <si>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</si>
  <si>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</si>
  <si>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</si>
  <si>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</si>
  <si>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</si>
  <si>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</si>
  <si>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</si>
  <si>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</si>
  <si>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</si>
  <si>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</si>
  <si>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</si>
  <si>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</si>
  <si>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</si>
  <si>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</si>
  <si>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</si>
  <si>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</si>
  <si>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</si>
  <si>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</si>
  <si>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</si>
  <si>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</si>
  <si>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</si>
  <si>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</si>
  <si>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</si>
  <si>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</si>
  <si>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</si>
  <si>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</si>
  <si>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</si>
  <si>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</si>
  <si>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</si>
  <si>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</si>
  <si>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</si>
  <si>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</si>
  <si>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</si>
  <si>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</si>
  <si>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</si>
  <si>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</si>
  <si>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</si>
  <si>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</si>
  <si>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</si>
  <si>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</si>
  <si>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</si>
  <si>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</si>
  <si>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</si>
  <si>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</si>
  <si>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</si>
  <si>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</si>
  <si>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</si>
  <si>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</si>
  <si>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</si>
  <si>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</si>
  <si>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</si>
  <si>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</si>
  <si>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</si>
  <si>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</si>
  <si>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</si>
  <si>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</si>
  <si>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</si>
  <si>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</si>
  <si>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</si>
  <si>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</si>
  <si>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</si>
  <si>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</si>
  <si>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</si>
  <si>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</si>
  <si>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</si>
  <si>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</si>
  <si>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</si>
  <si>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</si>
  <si>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</si>
  <si>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</si>
  <si>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</si>
  <si>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</si>
  <si>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</si>
  <si>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</si>
  <si>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</si>
  <si>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</si>
  <si>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</si>
  <si>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</si>
  <si>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</si>
  <si>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</si>
  <si>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</si>
  <si>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</si>
  <si>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</si>
  <si>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</si>
  <si>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</si>
  <si>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</si>
  <si>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</si>
  <si>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</si>
  <si>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</si>
  <si>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</si>
  <si>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</si>
  <si>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</si>
  <si>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</si>
  <si>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</si>
  <si>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</si>
  <si>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</si>
  <si>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</si>
  <si>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</si>
  <si>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</si>
  <si>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</si>
  <si>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</si>
  <si>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</si>
  <si>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</si>
  <si>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</si>
  <si>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</si>
  <si>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</si>
  <si>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</si>
  <si>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</si>
  <si>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</si>
  <si>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</si>
  <si>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</si>
  <si>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</si>
  <si>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</si>
  <si>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</si>
  <si>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</si>
  <si>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</si>
  <si>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</si>
  <si>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</si>
  <si>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</si>
  <si>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</si>
  <si>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</si>
  <si>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</si>
  <si>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</si>
  <si>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</si>
  <si>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</si>
  <si>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</si>
  <si>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</si>
  <si>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</si>
  <si>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</si>
  <si>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</si>
  <si>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</si>
  <si>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</si>
  <si>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</si>
  <si>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</si>
  <si>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</si>
  <si>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</si>
  <si>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</si>
  <si>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</si>
  <si>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</si>
  <si>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</si>
  <si>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</si>
  <si>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</si>
  <si>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</si>
  <si>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</si>
  <si>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</si>
  <si>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</si>
  <si>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</si>
  <si>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</si>
  <si>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</si>
  <si>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</si>
  <si>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</si>
  <si>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</si>
  <si>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</si>
  <si>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</si>
  <si>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</si>
  <si>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</si>
  <si>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</si>
  <si>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</si>
  <si>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</si>
  <si>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</si>
  <si>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</si>
  <si>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</si>
  <si>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</si>
  <si>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</si>
  <si>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</si>
  <si>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</si>
  <si>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</si>
  <si>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</si>
  <si>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</si>
  <si>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</si>
  <si>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</si>
  <si>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</si>
  <si>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</si>
  <si>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</si>
  <si>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</si>
  <si>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</si>
  <si>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</si>
  <si>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</si>
  <si>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</si>
  <si>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</si>
  <si>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</si>
  <si>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</si>
  <si>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</si>
  <si>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</si>
  <si>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</si>
  <si>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</si>
  <si>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</si>
  <si>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</si>
  <si>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</si>
  <si>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</si>
  <si>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</si>
  <si>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</si>
  <si>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</si>
  <si>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</si>
  <si>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</si>
  <si>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</si>
  <si>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</si>
  <si>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</si>
  <si>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</si>
  <si>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</si>
  <si>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</si>
  <si>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</si>
  <si>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</si>
  <si>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</si>
  <si>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</si>
  <si>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</si>
  <si>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</si>
  <si>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</si>
  <si>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</si>
  <si>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</si>
  <si>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</si>
  <si>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</si>
  <si>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</si>
  <si>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</si>
  <si>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</si>
  <si>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</si>
  <si>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</si>
  <si>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</si>
  <si>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</si>
  <si>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</si>
  <si>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</si>
  <si>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</si>
  <si>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</si>
  <si>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</si>
  <si>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</si>
  <si>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</si>
  <si>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</si>
  <si>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</si>
  <si>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</si>
  <si>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</si>
  <si>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</si>
  <si>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</si>
  <si>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</si>
  <si>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</si>
  <si>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</si>
  <si>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</si>
  <si>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</si>
  <si>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</si>
  <si>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</si>
  <si>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</si>
  <si>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</si>
  <si>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</si>
  <si>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</si>
  <si>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</si>
  <si>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</si>
  <si>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</si>
  <si>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</si>
  <si>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</si>
  <si>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</si>
  <si>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</si>
  <si>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</si>
  <si>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</si>
  <si>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</si>
  <si>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</si>
  <si>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</si>
  <si>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</si>
  <si>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</si>
  <si>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</si>
  <si>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</si>
  <si>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</si>
  <si>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</si>
  <si>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</si>
  <si>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</si>
  <si>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</si>
  <si>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</si>
  <si>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</si>
  <si>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</si>
  <si>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</si>
  <si>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</si>
  <si>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</si>
  <si>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</si>
  <si>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</si>
  <si>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</si>
  <si>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</si>
  <si>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</si>
  <si>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</si>
  <si>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</si>
  <si>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</si>
  <si>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</si>
  <si>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</si>
  <si>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</si>
  <si>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</si>
  <si>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</si>
  <si>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</si>
  <si>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</si>
  <si>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</si>
  <si>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</si>
  <si>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</si>
  <si>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</si>
  <si>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</si>
  <si>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</si>
  <si>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</si>
  <si>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</si>
  <si>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</si>
  <si>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</si>
  <si>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</si>
  <si>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</si>
  <si>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</si>
  <si>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</si>
  <si>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</si>
  <si>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</si>
  <si>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</si>
  <si>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</si>
  <si>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</si>
  <si>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</si>
  <si>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</si>
  <si>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</si>
  <si>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</si>
  <si>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</si>
  <si>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</si>
  <si>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</si>
  <si>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</si>
  <si>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</si>
  <si>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</si>
  <si>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</si>
  <si>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</si>
  <si>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</si>
  <si>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</si>
  <si>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</si>
  <si>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</si>
  <si>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</si>
  <si>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</si>
  <si>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</si>
  <si>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</si>
  <si>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</si>
  <si>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</si>
  <si>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</si>
  <si>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</si>
  <si>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</si>
  <si>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</si>
  <si>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</si>
  <si>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</si>
  <si>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</si>
  <si>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</si>
  <si>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</si>
  <si>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</si>
  <si>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</si>
  <si>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</si>
  <si>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</si>
  <si>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</si>
  <si>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</si>
  <si>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</si>
  <si>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</si>
  <si>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</si>
  <si>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</si>
  <si>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</si>
  <si>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</si>
  <si>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</si>
  <si>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</si>
  <si>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</si>
  <si>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</si>
  <si>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</si>
  <si>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</si>
  <si>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</si>
  <si>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</si>
  <si>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</si>
  <si>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</si>
  <si>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</si>
  <si>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</si>
  <si>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</si>
  <si>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</si>
  <si>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</si>
  <si>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</si>
  <si>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</si>
  <si>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</si>
  <si>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</si>
  <si>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</si>
  <si>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</si>
  <si>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</si>
  <si>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</si>
  <si>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</si>
  <si>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</si>
  <si>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</si>
  <si>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</si>
  <si>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</si>
  <si>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</si>
  <si>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</si>
  <si>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</si>
  <si>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</si>
  <si>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</si>
  <si>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</si>
  <si>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</si>
  <si>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</si>
  <si>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</si>
  <si>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</si>
  <si>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</si>
  <si>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</si>
  <si>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</si>
  <si>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</si>
  <si>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</si>
  <si>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</si>
  <si>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</si>
  <si>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</si>
  <si>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</si>
  <si>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</si>
  <si>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</si>
  <si>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</si>
  <si>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</si>
  <si>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</si>
  <si>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</si>
  <si>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</si>
  <si>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</si>
  <si>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</si>
  <si>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</si>
  <si>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</si>
  <si>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</si>
  <si>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</si>
  <si>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</si>
  <si>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</si>
  <si>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</si>
  <si>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</si>
  <si>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</si>
  <si>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</si>
  <si>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</si>
  <si>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</si>
  <si>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</si>
  <si>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</si>
  <si>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</si>
  <si>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</si>
  <si>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</si>
  <si>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</si>
  <si>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</si>
  <si>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</si>
  <si>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</si>
  <si>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</si>
  <si>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</si>
  <si>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</si>
  <si>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</si>
  <si>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</si>
  <si>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</si>
  <si>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</si>
  <si>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</si>
  <si>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</si>
  <si>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</si>
  <si>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</si>
  <si>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</si>
  <si>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</si>
  <si>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</si>
  <si>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</si>
  <si>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</si>
  <si>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</si>
  <si>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</si>
  <si>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</si>
  <si>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</si>
  <si>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</si>
  <si>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</si>
  <si>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</si>
  <si>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</si>
  <si>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</si>
  <si>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</si>
  <si>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</si>
  <si>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</si>
  <si>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</si>
  <si>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</si>
  <si>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</si>
  <si>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</si>
  <si>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</si>
  <si>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</si>
  <si>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</si>
  <si>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</si>
  <si>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</si>
  <si>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</si>
  <si>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</si>
  <si>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</si>
  <si>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</si>
  <si>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</si>
  <si>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</si>
  <si>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</si>
  <si>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</si>
  <si>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</si>
  <si>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</si>
  <si>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</si>
  <si>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</si>
  <si>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</si>
  <si>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</si>
  <si>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</si>
  <si>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</si>
  <si>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</si>
  <si>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</si>
  <si>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</si>
  <si>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</si>
  <si>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</si>
  <si>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</si>
  <si>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</si>
  <si>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</si>
  <si>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</si>
  <si>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</si>
  <si>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</si>
  <si>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</si>
  <si>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</si>
  <si>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</si>
  <si>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</si>
  <si>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</si>
  <si>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</si>
  <si>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</si>
  <si>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</si>
  <si>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</si>
  <si>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</si>
  <si>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</si>
  <si>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</si>
  <si>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</si>
  <si>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</si>
  <si>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</si>
  <si>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</si>
  <si>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</si>
  <si>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</si>
  <si>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</si>
  <si>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</si>
  <si>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</si>
  <si>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</si>
  <si>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</si>
  <si>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</si>
  <si>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</si>
  <si>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</si>
  <si>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</si>
  <si>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</si>
  <si>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</si>
  <si>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</si>
  <si>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</si>
  <si>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</si>
  <si>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</si>
  <si>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</si>
  <si>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</si>
  <si>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</si>
  <si>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</si>
  <si>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</si>
  <si>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</si>
  <si>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</si>
  <si>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</si>
  <si>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</si>
  <si>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</si>
  <si>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</si>
  <si>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</si>
  <si>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</si>
  <si>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</si>
  <si>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</si>
  <si>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</si>
  <si>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</si>
  <si>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</si>
  <si>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</si>
  <si>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</si>
  <si>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</si>
  <si>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</si>
  <si>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</si>
  <si>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</si>
  <si>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</si>
  <si>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</si>
  <si>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</si>
  <si>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</si>
  <si>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</si>
  <si>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</si>
  <si>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</si>
  <si>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</si>
  <si>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</si>
  <si>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</si>
  <si>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</si>
  <si>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</si>
  <si>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</si>
  <si>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</si>
  <si>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</si>
  <si>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</si>
  <si>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</si>
  <si>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</si>
  <si>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</si>
  <si>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</si>
  <si>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</si>
  <si>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</si>
  <si>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</si>
  <si>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</si>
  <si>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</si>
  <si>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</si>
  <si>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</si>
  <si>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</si>
  <si>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</si>
  <si>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</si>
  <si>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</si>
  <si>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</si>
  <si>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</si>
  <si>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</si>
  <si>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</si>
  <si>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</si>
  <si>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</si>
  <si>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</si>
  <si>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</si>
  <si>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</si>
  <si>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</si>
  <si>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</si>
  <si>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</si>
  <si>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</si>
  <si>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</si>
  <si>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</si>
  <si>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</si>
  <si>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</si>
  <si>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</si>
  <si>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</si>
  <si>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</si>
  <si>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</si>
  <si>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</si>
  <si>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</si>
  <si>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</si>
  <si>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</si>
  <si>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</si>
  <si>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</si>
  <si>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</si>
  <si>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</si>
  <si>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</si>
  <si>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</si>
  <si>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</si>
  <si>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</si>
  <si>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</si>
  <si>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</si>
  <si>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</si>
  <si>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</si>
  <si>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</si>
  <si>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</si>
  <si>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</si>
  <si>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</si>
  <si>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</si>
  <si>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</si>
  <si>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</si>
  <si>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</si>
  <si>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</si>
  <si>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</si>
  <si>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</si>
  <si>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</si>
  <si>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</si>
  <si>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</si>
  <si>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</si>
  <si>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</si>
  <si>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</si>
  <si>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</si>
  <si>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</si>
  <si>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</si>
  <si>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</si>
  <si>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</si>
  <si>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</si>
  <si>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</si>
  <si>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</si>
  <si>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</si>
  <si>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</si>
  <si>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</si>
  <si>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</si>
  <si>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</si>
  <si>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</si>
  <si>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</si>
  <si>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</si>
  <si>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</si>
  <si>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</si>
  <si>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</si>
  <si>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</si>
  <si>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</si>
  <si>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</si>
  <si>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</si>
  <si>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</si>
  <si>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</si>
  <si>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</si>
  <si>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</si>
  <si>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</si>
  <si>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</si>
  <si>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</si>
  <si>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</si>
  <si>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</si>
  <si>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</si>
  <si>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</si>
  <si>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</si>
  <si>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</si>
  <si>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</si>
  <si>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</si>
  <si>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</si>
  <si>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</si>
  <si>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</si>
  <si>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</si>
  <si>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</si>
  <si>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</si>
  <si>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</si>
  <si>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</si>
  <si>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</si>
  <si>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</si>
  <si>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</si>
  <si>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</si>
  <si>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</si>
  <si>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</si>
  <si>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</si>
  <si>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</si>
  <si>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</si>
  <si>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</si>
  <si>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</si>
  <si>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</si>
  <si>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</si>
  <si>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</si>
  <si>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</si>
  <si>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</si>
  <si>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</si>
  <si>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</si>
  <si>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</si>
  <si>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</si>
  <si>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</si>
  <si>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</si>
  <si>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</si>
  <si>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</si>
  <si>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</si>
  <si>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</si>
  <si>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</si>
  <si>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</si>
  <si>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</si>
  <si>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</si>
  <si>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</si>
  <si>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</si>
  <si>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</si>
  <si>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</si>
  <si>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</si>
  <si>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</si>
  <si>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</si>
  <si>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</si>
  <si>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</si>
  <si>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</si>
  <si>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</si>
  <si>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</si>
  <si>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</si>
  <si>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</si>
  <si>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</si>
  <si>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</si>
  <si>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</si>
  <si>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</si>
  <si>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</si>
  <si>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</si>
  <si>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</si>
  <si>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</si>
  <si>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</si>
  <si>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</si>
  <si>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</si>
  <si>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</si>
  <si>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</si>
  <si>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</si>
  <si>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</si>
  <si>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</si>
  <si>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</si>
  <si>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</si>
  <si>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</si>
  <si>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</si>
  <si>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</si>
  <si>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</si>
  <si>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</si>
  <si>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</si>
  <si>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</si>
  <si>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</si>
  <si>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</si>
  <si>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</si>
  <si>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</si>
  <si>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</si>
  <si>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</si>
  <si>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</si>
  <si>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</si>
  <si>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</si>
  <si>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</si>
  <si>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</si>
  <si>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</si>
  <si>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</si>
  <si>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</si>
  <si>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</si>
  <si>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</si>
  <si>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</si>
  <si>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</si>
  <si>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</si>
  <si>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</si>
  <si>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</si>
  <si>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</si>
  <si>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</si>
  <si>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</si>
  <si>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</si>
  <si>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</si>
  <si>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</si>
  <si>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</si>
  <si>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</si>
  <si>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</si>
  <si>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</si>
  <si>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</si>
  <si>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</si>
  <si>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</si>
  <si>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</si>
  <si>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</si>
  <si>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</si>
  <si>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</si>
  <si>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</si>
  <si>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</si>
  <si>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</si>
  <si>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</si>
  <si>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</si>
  <si>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</si>
  <si>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</si>
  <si>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</si>
  <si>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</si>
  <si>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</si>
  <si>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</si>
  <si>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</si>
  <si>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</si>
  <si>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</si>
  <si>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</si>
  <si>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</si>
  <si>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</si>
  <si>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</si>
  <si>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</si>
  <si>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</si>
  <si>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</si>
  <si>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</si>
  <si>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</si>
  <si>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</si>
  <si>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</si>
  <si>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</si>
  <si>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</si>
  <si>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</si>
  <si>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</si>
  <si>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</si>
  <si>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</si>
  <si>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</si>
  <si>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</si>
  <si>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</si>
  <si>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</si>
  <si>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</si>
  <si>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</si>
  <si>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</si>
  <si>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</si>
  <si>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</si>
  <si>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</si>
  <si>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</si>
  <si>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</si>
  <si>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</si>
  <si>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</si>
  <si>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</si>
  <si>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</si>
  <si>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</si>
  <si>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</si>
  <si>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</si>
  <si>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</si>
  <si>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</si>
  <si>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</si>
  <si>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</si>
  <si>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</si>
  <si>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</si>
  <si>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</si>
  <si>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</si>
  <si>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</si>
  <si>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</si>
  <si>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</si>
  <si>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</si>
  <si>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</si>
  <si>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</si>
  <si>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</si>
  <si>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</si>
  <si>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</si>
  <si>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</si>
  <si>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</si>
  <si>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</si>
  <si>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</si>
  <si>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</si>
  <si>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</si>
  <si>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</si>
  <si>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</si>
  <si>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</si>
  <si>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</si>
  <si>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</si>
  <si>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</si>
  <si>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</si>
  <si>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</si>
  <si>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</si>
  <si>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</si>
  <si>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</si>
  <si>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</si>
  <si>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</si>
  <si>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</si>
  <si>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</si>
  <si>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</si>
  <si>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</si>
  <si>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</si>
  <si>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</si>
  <si>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</si>
  <si>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</si>
  <si>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</si>
  <si>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</si>
  <si>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</si>
  <si>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</si>
  <si>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</si>
  <si>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</si>
  <si>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</si>
  <si>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</si>
  <si>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</si>
  <si>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</si>
  <si>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</si>
  <si>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</si>
  <si>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</si>
  <si>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</si>
  <si>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</si>
  <si>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</si>
  <si>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</si>
  <si>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</si>
  <si>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</si>
  <si>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</si>
  <si>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</si>
  <si>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</si>
  <si>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</si>
  <si>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</si>
  <si>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</si>
  <si>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</si>
  <si>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</si>
  <si>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</si>
  <si>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</si>
  <si>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</si>
  <si>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</si>
  <si>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</si>
  <si>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</si>
  <si>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</si>
  <si>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</si>
  <si>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</si>
  <si>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</si>
  <si>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</si>
  <si>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</si>
  <si>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</si>
  <si>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</si>
  <si>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</si>
  <si>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</si>
  <si>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</si>
  <si>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</si>
  <si>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</si>
  <si>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</si>
  <si>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</si>
  <si>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</si>
  <si>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</si>
  <si>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</si>
  <si>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</si>
  <si>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</si>
  <si>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</si>
  <si>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</si>
  <si>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</si>
  <si>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</si>
  <si>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</si>
  <si>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</si>
  <si>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</si>
  <si>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</si>
  <si>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</si>
  <si>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</si>
  <si>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</si>
  <si>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</si>
  <si>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</si>
  <si>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</si>
  <si>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</si>
  <si>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</si>
  <si>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</si>
  <si>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</si>
  <si>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</si>
  <si>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</si>
  <si>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</si>
  <si>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</si>
  <si>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</si>
  <si>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</si>
  <si>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</si>
  <si>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</si>
  <si>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</si>
  <si>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</si>
  <si>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</si>
  <si>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</si>
  <si>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</si>
  <si>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</si>
  <si>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</si>
  <si>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</si>
  <si>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</si>
  <si>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</si>
  <si>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</si>
  <si>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</si>
  <si>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</si>
  <si>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</si>
  <si>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</si>
  <si>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</si>
  <si>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</si>
  <si>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</si>
  <si>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</si>
  <si>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</si>
  <si>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</si>
  <si>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</si>
  <si>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</si>
  <si>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</si>
  <si>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</si>
  <si>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</si>
  <si>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</si>
  <si>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</si>
  <si>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</si>
  <si>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</si>
  <si>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</si>
  <si>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</si>
  <si>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</si>
  <si>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</si>
  <si>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</si>
  <si>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</si>
  <si>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</si>
  <si>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</si>
  <si>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</si>
  <si>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</si>
  <si>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</si>
  <si>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</si>
  <si>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</si>
  <si>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</si>
  <si>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</si>
  <si>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</si>
  <si>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</si>
  <si>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</si>
  <si>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</si>
  <si>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</si>
  <si>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</si>
  <si>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</si>
  <si>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</si>
  <si>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</si>
  <si>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</si>
  <si>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</si>
  <si>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</si>
  <si>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</si>
  <si>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</si>
  <si>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</si>
  <si>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</si>
  <si>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</si>
  <si>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</si>
  <si>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</si>
  <si>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</si>
  <si>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</si>
  <si>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</si>
  <si>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</si>
  <si>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</si>
  <si>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</si>
  <si>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</si>
  <si>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</si>
  <si>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</si>
  <si>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</si>
  <si>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</si>
  <si>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</si>
  <si>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</si>
  <si>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</si>
  <si>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</si>
  <si>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</si>
  <si>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</si>
  <si>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</si>
  <si>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</si>
  <si>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</si>
  <si>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</si>
  <si>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</si>
  <si>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</si>
  <si>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</si>
  <si>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</si>
  <si>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</si>
  <si>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</si>
  <si>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</si>
  <si>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</si>
  <si>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</si>
  <si>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</si>
  <si>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</si>
  <si>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</si>
  <si>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</si>
  <si>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</si>
  <si>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</si>
  <si>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</si>
  <si>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</si>
  <si>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</si>
  <si>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</si>
  <si>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</si>
  <si>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</si>
  <si>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</si>
  <si>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</si>
  <si>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</si>
  <si>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</si>
  <si>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</si>
  <si>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</si>
  <si>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</si>
  <si>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</si>
  <si>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</si>
  <si>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</si>
  <si>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</si>
  <si>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</si>
  <si>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</si>
  <si>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</si>
  <si>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</si>
  <si>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</si>
  <si>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</si>
  <si>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</si>
  <si>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</si>
  <si>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</si>
  <si>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</si>
  <si>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</si>
  <si>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</si>
  <si>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</si>
  <si>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</si>
  <si>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</si>
  <si>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</si>
  <si>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</si>
  <si>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</si>
  <si>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</si>
  <si>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</si>
  <si>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</si>
  <si>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</si>
  <si>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</si>
  <si>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</si>
  <si>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</si>
  <si>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</si>
  <si>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</si>
  <si>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</si>
  <si>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</si>
  <si>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</si>
  <si>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</si>
  <si>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</si>
  <si>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</si>
  <si>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</si>
  <si>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</si>
  <si>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</si>
  <si>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</si>
  <si>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</si>
  <si>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</si>
  <si>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</si>
  <si>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</si>
  <si>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</si>
  <si>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</si>
  <si>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</si>
  <si>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</si>
  <si>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</si>
  <si>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</si>
  <si>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</si>
  <si>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</si>
  <si>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</si>
  <si>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</si>
  <si>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</si>
  <si>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</si>
  <si>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</si>
  <si>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</si>
  <si>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</si>
  <si>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</si>
  <si>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</si>
  <si>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</si>
  <si>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</si>
  <si>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</si>
  <si>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</si>
  <si>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</si>
  <si>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</si>
  <si>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</si>
  <si>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</si>
  <si>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</si>
  <si>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</si>
  <si>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</si>
  <si>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</si>
  <si>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</si>
  <si>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</si>
  <si>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</si>
  <si>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</si>
  <si>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</si>
  <si>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</si>
  <si>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</si>
  <si>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</si>
  <si>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</si>
  <si>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</si>
  <si>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</si>
  <si>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</si>
  <si>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</si>
  <si>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</si>
  <si>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</si>
  <si>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</si>
  <si>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</si>
  <si>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</si>
  <si>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</si>
  <si>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</si>
  <si>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</si>
  <si>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</si>
  <si>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</si>
  <si>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</si>
  <si>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</si>
  <si>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</si>
  <si>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</si>
  <si>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</si>
  <si>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</si>
  <si>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</si>
  <si>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</si>
  <si>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</si>
  <si>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</si>
  <si>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</si>
  <si>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</si>
  <si>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</si>
  <si>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</si>
  <si>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</si>
  <si>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</si>
  <si>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</si>
  <si>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</si>
  <si>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</si>
  <si>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</si>
  <si>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</si>
  <si>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</si>
  <si>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</si>
  <si>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</si>
  <si>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</si>
  <si>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</si>
  <si>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</si>
  <si>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</si>
  <si>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</si>
  <si>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</si>
  <si>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</si>
  <si>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</si>
  <si>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</si>
  <si>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</si>
  <si>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</si>
  <si>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</si>
  <si>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</si>
  <si>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</si>
  <si>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</si>
  <si>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</si>
  <si>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</si>
  <si>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</si>
  <si>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</si>
  <si>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</si>
  <si>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</si>
  <si>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</si>
  <si>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</si>
  <si>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</si>
  <si>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</si>
  <si>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</si>
  <si>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</si>
  <si>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</si>
  <si>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</si>
  <si>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</si>
  <si>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</si>
  <si>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</si>
  <si>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</si>
  <si>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</si>
  <si>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</si>
  <si>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</si>
  <si>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</si>
  <si>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</si>
  <si>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</si>
  <si>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</si>
  <si>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</si>
  <si>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</si>
  <si>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</si>
  <si>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</si>
  <si>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</si>
  <si>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</si>
  <si>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</si>
  <si>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</si>
  <si>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</si>
  <si>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</si>
  <si>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</si>
  <si>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</si>
  <si>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</si>
  <si>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</si>
  <si>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</si>
  <si>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</si>
  <si>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</si>
  <si>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</si>
  <si>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</si>
  <si>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</si>
  <si>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</si>
  <si>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</si>
  <si>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</si>
  <si>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</si>
  <si>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</si>
  <si>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</si>
  <si>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</si>
  <si>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</si>
  <si>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</si>
  <si>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</si>
  <si>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</si>
  <si>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</si>
  <si>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</si>
  <si>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</si>
  <si>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</si>
  <si>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</si>
  <si>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</si>
  <si>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</si>
  <si>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</si>
  <si>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</si>
  <si>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</si>
  <si>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</si>
  <si>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</si>
  <si>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</si>
  <si>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</si>
  <si>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</si>
  <si>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</si>
  <si>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</si>
  <si>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</si>
  <si>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</si>
  <si>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</si>
  <si>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</si>
  <si>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</si>
  <si>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</si>
  <si>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</si>
  <si>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</si>
  <si>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</si>
  <si>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</si>
  <si>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</si>
  <si>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</si>
  <si>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</si>
  <si>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</si>
  <si>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</si>
  <si>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</si>
  <si>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</si>
  <si>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</si>
  <si>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</si>
  <si>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</si>
  <si>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</si>
  <si>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</si>
  <si>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</si>
  <si>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</si>
  <si>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</si>
  <si>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</si>
  <si>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</si>
  <si>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</si>
  <si>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</si>
  <si>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</si>
  <si>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</si>
  <si>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</si>
  <si>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</si>
  <si>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</si>
  <si>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</si>
  <si>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</si>
  <si>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</si>
  <si>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</si>
  <si>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</si>
  <si>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</si>
  <si>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</si>
  <si>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</si>
  <si>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</si>
  <si>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</si>
  <si>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</si>
  <si>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</si>
  <si>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</si>
  <si>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</si>
  <si>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</si>
  <si>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</si>
  <si>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</si>
  <si>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</si>
  <si>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</si>
  <si>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</si>
  <si>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</si>
  <si>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</si>
  <si>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</si>
  <si>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</si>
  <si>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</si>
  <si>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</si>
  <si>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</si>
  <si>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</si>
  <si>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</si>
  <si>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</si>
  <si>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</si>
  <si>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</si>
  <si>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</si>
  <si>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</si>
  <si>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</si>
  <si>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</si>
  <si>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</si>
  <si>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</si>
  <si>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</si>
  <si>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</si>
  <si>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</si>
  <si>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</si>
  <si>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</si>
  <si>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</si>
  <si>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</si>
  <si>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</si>
  <si>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</si>
  <si>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</si>
  <si>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</si>
  <si>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</si>
  <si>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</si>
  <si>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</si>
  <si>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</si>
  <si>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</si>
  <si>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</si>
  <si>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</si>
  <si>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</si>
  <si>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</si>
  <si>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</si>
  <si>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</si>
  <si>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</si>
  <si>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</si>
  <si>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</si>
  <si>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</si>
  <si>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</si>
  <si>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</si>
  <si>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</si>
  <si>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</si>
  <si>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</si>
  <si>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</si>
  <si>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</si>
  <si>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</si>
  <si>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</si>
  <si>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</si>
  <si>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</si>
  <si>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</si>
  <si>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</si>
  <si>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</si>
  <si>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</si>
  <si>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</si>
  <si>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</si>
  <si>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</si>
  <si>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</si>
  <si>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</si>
  <si>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</si>
  <si>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</si>
  <si>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</si>
  <si>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</si>
  <si>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</si>
  <si>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</si>
  <si>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</si>
  <si>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</si>
  <si>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</si>
  <si>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</si>
  <si>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</si>
  <si>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</si>
  <si>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</si>
  <si>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</si>
  <si>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</si>
  <si>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</si>
  <si>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</si>
  <si>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</si>
  <si>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</si>
  <si>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</si>
  <si>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</si>
  <si>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</si>
  <si>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</si>
  <si>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</si>
  <si>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</si>
  <si>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</si>
  <si>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</si>
  <si>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</si>
  <si>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</si>
  <si>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</si>
  <si>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</si>
  <si>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</si>
  <si>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</si>
  <si>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</si>
  <si>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</si>
  <si>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</si>
  <si>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</si>
  <si>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</si>
  <si>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</si>
  <si>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</si>
  <si>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</si>
  <si>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</si>
  <si>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</si>
  <si>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</si>
  <si>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</si>
  <si>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</si>
  <si>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</si>
  <si>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</si>
  <si>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</si>
  <si>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</si>
  <si>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</si>
  <si>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</si>
  <si>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</si>
  <si>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</si>
  <si>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</si>
  <si>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</si>
  <si>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</si>
  <si>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</si>
  <si>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</si>
  <si>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</si>
  <si>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</si>
  <si>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</si>
  <si>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</si>
  <si>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</si>
  <si>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</si>
  <si>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</si>
  <si>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</si>
  <si>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</si>
  <si>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</si>
  <si>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</si>
  <si>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</si>
  <si>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</si>
  <si>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</si>
  <si>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</si>
  <si>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</si>
  <si>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</si>
  <si>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</si>
  <si>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</si>
  <si>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</si>
  <si>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</si>
  <si>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</si>
  <si>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</si>
  <si>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</si>
  <si>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</si>
  <si>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</si>
  <si>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</si>
  <si>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</si>
  <si>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</si>
  <si>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</si>
  <si>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</si>
  <si>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</si>
  <si>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</si>
  <si>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</si>
  <si>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</si>
  <si>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</si>
  <si>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</si>
  <si>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</si>
  <si>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</si>
  <si>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</si>
  <si>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</si>
  <si>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</si>
  <si>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</si>
  <si>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</si>
  <si>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</si>
  <si>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</si>
  <si>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</si>
  <si>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</si>
  <si>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</si>
  <si>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</si>
  <si>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</si>
  <si>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</si>
  <si>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</si>
  <si>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</si>
  <si>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</si>
  <si>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</si>
  <si>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</si>
  <si>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</si>
  <si>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</si>
  <si>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</si>
  <si>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</si>
  <si>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</si>
  <si>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</si>
  <si>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</si>
  <si>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</si>
  <si>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</si>
  <si>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</si>
  <si>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</si>
  <si>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</si>
  <si>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</si>
  <si>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</si>
  <si>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</si>
  <si>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</si>
  <si>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</si>
  <si>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</si>
  <si>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</si>
  <si>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</si>
  <si>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</si>
  <si>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</si>
  <si>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</si>
  <si>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</si>
  <si>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</si>
  <si>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</si>
  <si>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</si>
  <si>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</si>
  <si>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</si>
  <si>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</si>
  <si>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</si>
  <si>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</si>
  <si>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</si>
  <si>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</si>
  <si>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</si>
  <si>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</si>
  <si>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</si>
  <si>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</si>
  <si>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</si>
  <si>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</si>
  <si>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</si>
  <si>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</si>
  <si>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</si>
  <si>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</si>
  <si>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</si>
  <si>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</si>
  <si>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</si>
  <si>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</si>
  <si>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</si>
  <si>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</si>
  <si>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</si>
  <si>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</si>
  <si>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</si>
  <si>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</si>
  <si>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</si>
  <si>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</si>
  <si>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</si>
  <si>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</si>
  <si>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</si>
  <si>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</si>
  <si>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</si>
  <si>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</si>
  <si>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</si>
  <si>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</si>
  <si>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</si>
  <si>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</si>
  <si>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</si>
  <si>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</si>
  <si>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</si>
  <si>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</si>
  <si>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</si>
  <si>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</si>
  <si>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</si>
  <si>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</si>
  <si>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</si>
  <si>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</si>
  <si>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</si>
  <si>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</si>
  <si>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</si>
  <si>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</si>
  <si>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</si>
  <si>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</si>
  <si>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</si>
  <si>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</si>
  <si>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</si>
  <si>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</si>
  <si>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</si>
  <si>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</si>
  <si>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</si>
  <si>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</si>
  <si>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</si>
  <si>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</si>
  <si>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</si>
  <si>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</si>
  <si>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</si>
  <si>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</si>
  <si>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</si>
  <si>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</si>
  <si>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</si>
  <si>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</si>
  <si>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</si>
  <si>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</si>
  <si>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</si>
  <si>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</si>
  <si>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</si>
  <si>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</si>
  <si>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</si>
  <si>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</si>
  <si>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</si>
  <si>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</si>
  <si>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</si>
  <si>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</si>
  <si>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</si>
  <si>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</si>
  <si>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</si>
  <si>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</si>
  <si>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</si>
  <si>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</si>
  <si>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</si>
  <si>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</si>
  <si>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</si>
  <si>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</si>
  <si>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</si>
  <si>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</si>
  <si>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</si>
  <si>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</si>
  <si>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</si>
  <si>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</si>
  <si>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</si>
  <si>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</si>
  <si>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</si>
  <si>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</si>
  <si>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</si>
  <si>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</si>
  <si>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</si>
  <si>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</si>
  <si>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</si>
  <si>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</si>
  <si>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</si>
  <si>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</si>
  <si>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</si>
  <si>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</si>
  <si>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</si>
  <si>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</si>
  <si>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</si>
  <si>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</si>
  <si>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</si>
  <si>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</si>
  <si>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</si>
  <si>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</si>
  <si>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</si>
  <si>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</si>
  <si>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</si>
  <si>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</si>
  <si>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</si>
  <si>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</si>
  <si>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</si>
  <si>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</si>
  <si>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</si>
  <si>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</si>
  <si>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</si>
  <si>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</si>
  <si>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</si>
  <si>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</si>
  <si>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</si>
  <si>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</si>
  <si>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</si>
  <si>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</si>
  <si>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</si>
  <si>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</si>
  <si>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</si>
  <si>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</si>
  <si>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</si>
  <si>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</si>
  <si>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</si>
  <si>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</si>
  <si>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</si>
  <si>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</si>
  <si>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</si>
  <si>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</si>
  <si>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</si>
  <si>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</si>
  <si>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</si>
  <si>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</si>
  <si>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</si>
  <si>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</si>
  <si>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</si>
  <si>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</si>
  <si>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</si>
  <si>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</si>
  <si>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</si>
  <si>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</si>
  <si>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</si>
  <si>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</si>
  <si>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</si>
  <si>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</si>
  <si>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</si>
  <si>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</si>
  <si>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</si>
  <si>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</si>
  <si>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</si>
  <si>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</si>
  <si>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</si>
  <si>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</si>
  <si>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</si>
  <si>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</si>
  <si>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</si>
  <si>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</si>
  <si>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</si>
  <si>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</si>
  <si>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</si>
  <si>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</si>
  <si>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</si>
  <si>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</si>
  <si>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</si>
  <si>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</si>
  <si>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</si>
  <si>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</si>
  <si>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</si>
  <si>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</si>
  <si>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</si>
  <si>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</si>
  <si>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</si>
  <si>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</si>
  <si>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</si>
  <si>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</si>
  <si>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</si>
  <si>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</si>
  <si>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</si>
  <si>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</si>
  <si>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</si>
  <si>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</si>
  <si>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</si>
  <si>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</si>
  <si>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</si>
  <si>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</si>
  <si>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</si>
  <si>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</si>
  <si>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</si>
  <si>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</si>
  <si>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</si>
  <si>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</si>
  <si>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</si>
  <si>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</si>
  <si>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</si>
  <si>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</si>
  <si>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</si>
  <si>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</si>
  <si>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</si>
  <si>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</si>
  <si>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</si>
  <si>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</si>
  <si>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</si>
  <si>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</si>
  <si>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</si>
  <si>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</si>
  <si>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</si>
  <si>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</si>
  <si>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</si>
  <si>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</si>
  <si>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</si>
  <si>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</si>
  <si>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</si>
  <si>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</si>
  <si>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</si>
  <si>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</si>
  <si>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</si>
  <si>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</si>
  <si>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</si>
  <si>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</si>
  <si>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</si>
  <si>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</si>
  <si>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</si>
  <si>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</si>
  <si>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</si>
  <si>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</si>
  <si>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</si>
  <si>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</si>
  <si>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</si>
  <si>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</si>
  <si>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</si>
  <si>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</si>
  <si>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</si>
  <si>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</si>
  <si>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</si>
  <si>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</si>
  <si>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</si>
  <si>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</si>
  <si>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</si>
  <si>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</si>
  <si>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</si>
  <si>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</si>
  <si>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</si>
  <si>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</si>
  <si>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</si>
  <si>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</si>
  <si>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</si>
  <si>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</si>
  <si>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</si>
  <si>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</si>
  <si>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</si>
  <si>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</si>
  <si>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</si>
  <si>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</si>
  <si>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</si>
  <si>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</si>
  <si>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</si>
  <si>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</si>
  <si>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</si>
  <si>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</si>
  <si>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</si>
  <si>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</si>
  <si>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</si>
  <si>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</si>
  <si>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</si>
  <si>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</si>
  <si>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</si>
  <si>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</si>
  <si>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</si>
  <si>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</si>
  <si>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</si>
  <si>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</si>
  <si>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</si>
  <si>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</si>
  <si>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</si>
  <si>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</si>
  <si>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</si>
  <si>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</si>
  <si>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</si>
  <si>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</si>
  <si>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</si>
  <si>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</si>
  <si>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</si>
  <si>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</si>
  <si>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</si>
  <si>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</si>
  <si>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</si>
  <si>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</si>
  <si>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</si>
  <si>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</si>
  <si>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</si>
  <si>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</si>
  <si>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</si>
  <si>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</si>
  <si>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</si>
  <si>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</si>
  <si>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</si>
  <si>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</si>
  <si>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</si>
  <si>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</si>
  <si>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</si>
  <si>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</si>
  <si>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</si>
  <si>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</si>
  <si>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</si>
  <si>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</si>
  <si>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</si>
  <si>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</si>
  <si>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</si>
  <si>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</si>
  <si>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</si>
  <si>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</si>
  <si>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</si>
  <si>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</si>
  <si>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</si>
  <si>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</si>
  <si>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</si>
  <si>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</si>
  <si>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</si>
  <si>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</si>
  <si>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</si>
  <si>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</si>
  <si>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</si>
  <si>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</si>
  <si>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</si>
  <si>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</si>
  <si>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</si>
  <si>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</si>
  <si>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</si>
  <si>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</si>
  <si>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</si>
  <si>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</si>
  <si>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</si>
  <si>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</si>
  <si>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</si>
  <si>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</si>
  <si>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</si>
  <si>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</si>
  <si>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</si>
  <si>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</si>
  <si>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</si>
  <si>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</si>
  <si>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</si>
  <si>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</si>
  <si>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</si>
  <si>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</si>
  <si>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</si>
  <si>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</si>
  <si>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</si>
  <si>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</si>
  <si>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</si>
  <si>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</si>
  <si>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</si>
  <si>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</si>
  <si>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</si>
  <si>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</si>
  <si>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</si>
  <si>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</si>
  <si>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</si>
  <si>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</si>
  <si>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</si>
  <si>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</si>
  <si>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</si>
  <si>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</si>
  <si>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</si>
  <si>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</si>
  <si>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</si>
  <si>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</si>
  <si>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</si>
  <si>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</si>
  <si>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</si>
  <si>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</si>
  <si>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</si>
  <si>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</si>
  <si>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</si>
  <si>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</si>
  <si>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</si>
  <si>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</si>
  <si>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</si>
  <si>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</si>
  <si>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</si>
  <si>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</si>
  <si>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</si>
  <si>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</si>
  <si>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</si>
  <si>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</si>
  <si>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</si>
  <si>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</si>
  <si>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</si>
  <si>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</si>
  <si>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</si>
  <si>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</si>
  <si>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</si>
  <si>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</si>
  <si>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</si>
  <si>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</si>
  <si>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</si>
  <si>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</si>
  <si>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</si>
  <si>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</si>
  <si>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</si>
  <si>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</si>
  <si>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</si>
  <si>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</si>
  <si>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</si>
  <si>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</si>
  <si>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</si>
  <si>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</si>
  <si>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</si>
  <si>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</si>
  <si>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</si>
  <si>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</si>
  <si>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</si>
  <si>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</si>
  <si>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</si>
  <si>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</si>
  <si>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</si>
  <si>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</si>
  <si>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</si>
  <si>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</si>
  <si>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</si>
  <si>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</si>
  <si>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</si>
  <si>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</si>
  <si>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</si>
  <si>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</si>
  <si>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</si>
  <si>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</si>
  <si>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</si>
  <si>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</si>
  <si>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</si>
  <si>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</si>
  <si>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</si>
  <si>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</si>
  <si>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</si>
  <si>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</si>
  <si>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</si>
  <si>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</si>
  <si>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</si>
  <si>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</si>
  <si>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</si>
  <si>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</si>
  <si>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</si>
  <si>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</si>
  <si>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</si>
  <si>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</si>
  <si>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</si>
  <si>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</si>
  <si>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</si>
  <si>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</si>
  <si>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</si>
  <si>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</si>
  <si>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</si>
  <si>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</si>
  <si>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</si>
  <si>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</si>
  <si>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</si>
  <si>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</si>
  <si>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</si>
  <si>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</si>
  <si>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</si>
  <si>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</si>
  <si>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</si>
  <si>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</si>
  <si>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</si>
  <si>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</si>
  <si>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</si>
  <si>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</si>
  <si>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</si>
  <si>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</si>
  <si>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</si>
  <si>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</si>
  <si>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</si>
  <si>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</si>
  <si>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</si>
  <si>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</si>
  <si>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</si>
  <si>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</si>
  <si>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</si>
  <si>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</si>
  <si>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</si>
  <si>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</si>
  <si>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</si>
  <si>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</si>
  <si>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</si>
  <si>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</si>
  <si>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</si>
  <si>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</si>
  <si>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</si>
  <si>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</si>
  <si>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</si>
  <si>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</si>
  <si>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</si>
  <si>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</si>
  <si>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</si>
  <si>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</si>
  <si>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</si>
  <si>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</si>
  <si>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</si>
  <si>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</si>
  <si>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</si>
  <si>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</si>
  <si>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</si>
  <si>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</si>
  <si>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</si>
  <si>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</si>
  <si>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</si>
  <si>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</si>
  <si>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</si>
  <si>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</si>
  <si>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</si>
  <si>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</si>
  <si>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</si>
  <si>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</si>
  <si>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</si>
  <si>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</si>
  <si>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</si>
  <si>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</si>
  <si>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</si>
  <si>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</si>
  <si>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</si>
  <si>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</si>
  <si>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</si>
  <si>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</si>
  <si>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</si>
  <si>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</si>
  <si>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</si>
  <si>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</si>
  <si>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</si>
  <si>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</si>
  <si>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</si>
  <si>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</si>
  <si>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</si>
  <si>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</si>
  <si>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</si>
  <si>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</si>
  <si>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</si>
  <si>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</si>
  <si>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</si>
  <si>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</si>
  <si>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</si>
  <si>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</si>
  <si>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</si>
  <si>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</si>
  <si>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</si>
  <si>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</si>
  <si>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</si>
  <si>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</si>
  <si>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</si>
  <si>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</si>
  <si>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</si>
  <si>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</si>
  <si>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</si>
  <si>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</si>
  <si>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</si>
  <si>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</si>
  <si>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</si>
  <si>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</si>
  <si>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</si>
  <si>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</si>
  <si>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</si>
  <si>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</si>
  <si>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</si>
  <si>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</si>
  <si>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</si>
  <si>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</si>
  <si>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</si>
  <si>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</si>
  <si>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</si>
  <si>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</si>
  <si>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</si>
  <si>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</si>
  <si>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</si>
  <si>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</si>
  <si>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</si>
  <si>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</si>
  <si>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</si>
  <si>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</si>
  <si>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</si>
  <si>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</si>
  <si>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</si>
  <si>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</si>
  <si>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</si>
  <si>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</si>
  <si>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</si>
  <si>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</si>
  <si>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</si>
  <si>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</si>
  <si>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</si>
  <si>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</si>
  <si>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</si>
  <si>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</si>
  <si>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</si>
  <si>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</si>
  <si>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</si>
  <si>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</si>
  <si>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</si>
  <si>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</si>
  <si>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</si>
  <si>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</si>
  <si>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</si>
  <si>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</si>
  <si>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</si>
  <si>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</si>
  <si>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</si>
  <si>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</si>
  <si>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</si>
  <si>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</si>
  <si>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</si>
  <si>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</si>
  <si>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</si>
  <si>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</si>
  <si>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</si>
  <si>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</si>
  <si>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</si>
  <si>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</si>
  <si>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</si>
  <si>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</si>
  <si>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</si>
  <si>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</si>
  <si>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</si>
  <si>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</si>
  <si>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</si>
  <si>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</si>
  <si>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</si>
  <si>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</si>
  <si>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</si>
  <si>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</si>
  <si>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</si>
  <si>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</si>
  <si>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</si>
  <si>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</si>
  <si>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</si>
  <si>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</si>
  <si>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</si>
  <si>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</si>
  <si>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</si>
  <si>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</si>
  <si>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</si>
  <si>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</si>
  <si>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</si>
  <si>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</si>
  <si>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</si>
  <si>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</si>
  <si>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</si>
  <si>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</si>
  <si>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</si>
  <si>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</si>
  <si>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</si>
  <si>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</si>
  <si>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</si>
  <si>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</si>
  <si>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</si>
  <si>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</si>
  <si>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</si>
  <si>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</si>
  <si>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</si>
  <si>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</si>
  <si>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</si>
  <si>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</si>
  <si>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</si>
  <si>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</si>
  <si>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</si>
  <si>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</si>
  <si>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</si>
  <si>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</si>
  <si>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</si>
  <si>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</si>
  <si>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</si>
  <si>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</si>
  <si>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</si>
  <si>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</si>
  <si>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</si>
  <si>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</si>
  <si>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</si>
  <si>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</si>
  <si>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</si>
  <si>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</si>
  <si>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</si>
  <si>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</si>
  <si>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</si>
  <si>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</si>
  <si>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</si>
  <si>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</si>
  <si>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</si>
  <si>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</si>
  <si>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</si>
  <si>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</si>
  <si>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</si>
  <si>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</si>
  <si>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</si>
  <si>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</si>
  <si>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</si>
  <si>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</si>
  <si>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</si>
  <si>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</si>
  <si>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</si>
  <si>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</si>
  <si>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</si>
  <si>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</si>
  <si>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</si>
  <si>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</si>
  <si>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</si>
  <si>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</si>
  <si>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</si>
  <si>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</si>
  <si>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</si>
  <si>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</si>
  <si>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</si>
  <si>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</si>
  <si>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</si>
  <si>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</si>
  <si>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</si>
  <si>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</si>
  <si>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</si>
  <si>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</si>
  <si>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</si>
  <si>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</si>
  <si>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</si>
  <si>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</si>
  <si>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</si>
  <si>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</si>
  <si>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</si>
  <si>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</si>
  <si>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</si>
  <si>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</si>
  <si>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</si>
  <si>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</si>
  <si>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</si>
  <si>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</si>
  <si>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</si>
  <si>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</si>
  <si>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</si>
  <si>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</si>
  <si>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</si>
  <si>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</si>
  <si>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</si>
  <si>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</si>
  <si>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</si>
  <si>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</si>
  <si>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</si>
  <si>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</si>
  <si>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</si>
  <si>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</si>
  <si>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</si>
  <si>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</si>
  <si>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</si>
  <si>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</si>
  <si>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</si>
  <si>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</si>
  <si>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</si>
  <si>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</si>
  <si>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</si>
  <si>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</si>
  <si>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</si>
  <si>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</si>
  <si>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</si>
  <si>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</si>
  <si>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</si>
  <si>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</si>
  <si>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</si>
  <si>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</si>
  <si>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</si>
  <si>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</si>
  <si>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</si>
  <si>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</si>
  <si>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</si>
  <si>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</si>
  <si>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</si>
  <si>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</si>
  <si>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</si>
  <si>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</si>
  <si>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</si>
  <si>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</si>
  <si>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</si>
  <si>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</si>
  <si>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</si>
  <si>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</si>
  <si>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</si>
  <si>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</si>
  <si>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</si>
  <si>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</si>
  <si>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</si>
  <si>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</si>
  <si>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</si>
  <si>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</si>
  <si>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</si>
  <si>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</si>
  <si>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</si>
  <si>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</si>
  <si>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</si>
  <si>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</si>
  <si>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</si>
  <si>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</si>
  <si>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</si>
  <si>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</si>
  <si>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</si>
  <si>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</si>
  <si>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</si>
  <si>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</si>
  <si>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</si>
  <si>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</si>
  <si>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</si>
  <si>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</si>
  <si>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</si>
  <si>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</si>
  <si>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</si>
  <si>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</si>
  <si>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</si>
  <si>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</si>
  <si>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</si>
  <si>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</si>
  <si>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</si>
  <si>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</si>
  <si>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</si>
  <si>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</si>
  <si>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</si>
  <si>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</si>
  <si>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</si>
  <si>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</si>
  <si>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</si>
  <si>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</si>
  <si>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</si>
  <si>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</si>
  <si>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</si>
  <si>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</si>
  <si>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</si>
  <si>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</si>
  <si>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</si>
  <si>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</si>
  <si>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</si>
  <si>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</si>
  <si>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</si>
  <si>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</si>
  <si>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</si>
  <si>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</si>
  <si>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</si>
  <si>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</si>
  <si>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</si>
  <si>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</si>
  <si>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</si>
  <si>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</si>
  <si>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</si>
  <si>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</si>
  <si>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</si>
  <si>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</si>
  <si>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</si>
  <si>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</si>
  <si>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</si>
  <si>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</si>
  <si>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</si>
  <si>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</si>
  <si>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</si>
  <si>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</si>
  <si>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</si>
  <si>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</si>
  <si>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</si>
  <si>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</si>
  <si>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</si>
  <si>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</si>
  <si>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</si>
  <si>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</si>
  <si>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</si>
  <si>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</si>
  <si>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</si>
  <si>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</si>
  <si>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</si>
  <si>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</si>
  <si>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</si>
  <si>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</si>
  <si>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</si>
  <si>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</si>
  <si>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</si>
  <si>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</si>
  <si>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</si>
  <si>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</si>
  <si>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</si>
  <si>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</si>
  <si>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</si>
  <si>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</si>
  <si>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</si>
  <si>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</si>
  <si>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</si>
  <si>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</si>
  <si>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</si>
  <si>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</si>
  <si>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</si>
  <si>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</si>
  <si>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</si>
  <si>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</si>
  <si>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</si>
  <si>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</si>
  <si>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</si>
  <si>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</si>
  <si>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</si>
  <si>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</si>
  <si>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</si>
  <si>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</si>
  <si>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</si>
  <si>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</si>
  <si>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</si>
  <si>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</si>
  <si>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</si>
  <si>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</si>
  <si>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</si>
  <si>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</si>
  <si>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</si>
  <si>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</si>
  <si>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</si>
  <si>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</si>
  <si>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</si>
  <si>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</si>
  <si>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</si>
  <si>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</si>
  <si>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</si>
  <si>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</si>
  <si>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</si>
  <si>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</si>
  <si>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</si>
  <si>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</si>
  <si>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</si>
  <si>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</si>
  <si>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</si>
  <si>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</si>
  <si>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</si>
  <si>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</si>
  <si>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</si>
  <si>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</si>
  <si>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</si>
  <si>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</si>
  <si>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</si>
  <si>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</si>
  <si>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</si>
  <si>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</si>
  <si>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</si>
  <si>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</si>
  <si>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</si>
  <si>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</si>
  <si>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</si>
  <si>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</si>
  <si>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</si>
  <si>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</si>
  <si>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</si>
  <si>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</si>
  <si>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</si>
  <si>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</si>
  <si>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</si>
  <si>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</si>
  <si>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</si>
  <si>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</si>
  <si>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</si>
  <si>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</si>
  <si>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</si>
  <si>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</si>
  <si>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</si>
  <si>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</si>
  <si>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</si>
  <si>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</si>
  <si>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</si>
  <si>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</si>
  <si>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</si>
  <si>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</si>
  <si>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</si>
  <si>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</si>
  <si>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</si>
  <si>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</si>
  <si>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</si>
  <si>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</si>
  <si>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</si>
  <si>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</si>
  <si>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</si>
  <si>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</si>
  <si>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</si>
  <si>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</si>
  <si>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</si>
  <si>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</si>
  <si>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</si>
  <si>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</si>
  <si>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</si>
  <si>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</si>
  <si>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</si>
  <si>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</si>
  <si>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</si>
  <si>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</si>
  <si>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</si>
  <si>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</si>
  <si>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</si>
  <si>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</si>
  <si>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</si>
  <si>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</si>
  <si>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</si>
  <si>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</si>
  <si>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</si>
  <si>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</si>
  <si>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</si>
  <si>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</si>
  <si>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</si>
  <si>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</si>
  <si>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</si>
  <si>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</si>
  <si>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</si>
  <si>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</si>
  <si>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</si>
  <si>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</si>
  <si>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</si>
  <si>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</si>
  <si>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</si>
  <si>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</si>
  <si>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</si>
  <si>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</si>
  <si>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</si>
  <si>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</si>
  <si>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</si>
  <si>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</si>
  <si>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</si>
  <si>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</si>
  <si>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</si>
  <si>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</si>
  <si>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</si>
  <si>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</si>
  <si>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</si>
  <si>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</si>
  <si>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</si>
  <si>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</si>
  <si>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</si>
  <si>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</si>
  <si>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</si>
  <si>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</si>
  <si>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</si>
  <si>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</si>
  <si>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</si>
  <si>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</si>
  <si>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</si>
  <si>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</si>
  <si>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</si>
  <si>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</si>
  <si>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</si>
  <si>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</si>
  <si>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</si>
  <si>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</si>
  <si>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</si>
  <si>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</si>
  <si>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</si>
  <si>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</si>
  <si>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</si>
  <si>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</si>
  <si>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</si>
  <si>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</si>
  <si>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</si>
  <si>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</si>
  <si>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</si>
  <si>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</si>
  <si>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</si>
  <si>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</si>
  <si>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</si>
  <si>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</si>
  <si>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</si>
  <si>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</si>
  <si>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</si>
  <si>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</si>
  <si>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</si>
  <si>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</si>
  <si>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</si>
  <si>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</si>
  <si>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</si>
  <si>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</si>
  <si>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</si>
  <si>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</si>
  <si>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</si>
  <si>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</si>
  <si>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</si>
  <si>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</si>
  <si>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</si>
  <si>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</si>
  <si>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</si>
  <si>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</si>
  <si>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</si>
  <si>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</si>
  <si>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</si>
  <si>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</si>
  <si>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</si>
  <si>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</si>
  <si>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</si>
  <si>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</si>
  <si>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</si>
  <si>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</si>
  <si>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</si>
  <si>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</si>
  <si>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</si>
  <si>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</si>
  <si>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</si>
  <si>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</si>
  <si>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</si>
  <si>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</si>
  <si>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</si>
  <si>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</si>
  <si>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</si>
  <si>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</si>
  <si>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</si>
  <si>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</si>
  <si>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</si>
  <si>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</si>
  <si>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</si>
  <si>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</si>
  <si>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</si>
  <si>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</si>
  <si>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</si>
  <si>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</si>
  <si>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</si>
  <si>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</si>
  <si>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</si>
  <si>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</si>
  <si>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</si>
  <si>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</si>
  <si>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</si>
  <si>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</si>
  <si>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</si>
  <si>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</si>
  <si>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</si>
  <si>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</si>
  <si>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</si>
  <si>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</si>
  <si>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</si>
  <si>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</si>
  <si>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</si>
  <si>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</si>
  <si>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</si>
  <si>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</si>
  <si>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</si>
  <si>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</si>
  <si>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</si>
  <si>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</si>
  <si>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</si>
  <si>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</si>
  <si>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</si>
  <si>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</si>
  <si>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</si>
  <si>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</si>
  <si>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</si>
  <si>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</si>
  <si>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</si>
  <si>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</si>
  <si>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</si>
  <si>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</si>
  <si>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</si>
  <si>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</si>
  <si>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</si>
  <si>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</si>
  <si>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</si>
  <si>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</si>
  <si>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</si>
  <si>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</si>
  <si>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</si>
  <si>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</si>
  <si>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</si>
  <si>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</si>
  <si>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</si>
  <si>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</si>
  <si>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</si>
  <si>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</si>
  <si>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</si>
  <si>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</si>
  <si>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</si>
  <si>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</si>
  <si>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</si>
  <si>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</si>
  <si>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</si>
  <si>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</si>
  <si>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</si>
  <si>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</si>
  <si>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</si>
  <si>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</si>
  <si>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</si>
  <si>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</si>
  <si>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</si>
  <si>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</si>
  <si>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</si>
  <si>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</si>
  <si>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</si>
  <si>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</si>
  <si>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</si>
  <si>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</si>
  <si>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</si>
  <si>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</si>
  <si>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</si>
  <si>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</si>
  <si>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</si>
  <si>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</si>
  <si>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</si>
  <si>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</si>
  <si>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</si>
  <si>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</si>
  <si>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</si>
  <si>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</si>
  <si>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</si>
  <si>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</si>
  <si>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</si>
  <si>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</si>
  <si>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</si>
  <si>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</si>
  <si>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</si>
  <si>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</si>
  <si>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</si>
  <si>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</si>
  <si>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</si>
  <si>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</si>
  <si>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</si>
  <si>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</si>
  <si>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</si>
  <si>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</si>
  <si>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</si>
  <si>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</si>
  <si>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</si>
  <si>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</si>
  <si>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</si>
  <si>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</si>
  <si>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</si>
  <si>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</si>
  <si>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</si>
  <si>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</si>
  <si>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</si>
  <si>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</si>
  <si>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</si>
  <si>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</si>
  <si>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</si>
  <si>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</si>
  <si>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</si>
  <si>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</si>
  <si>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</si>
  <si>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</si>
  <si>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</si>
  <si>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</si>
  <si>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</si>
  <si>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</si>
  <si>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</si>
  <si>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</si>
  <si>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</si>
  <si>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</si>
  <si>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</si>
  <si>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</si>
  <si>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</si>
  <si>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</si>
  <si>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</si>
  <si>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</si>
  <si>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</si>
  <si>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</si>
  <si>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</si>
  <si>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</si>
  <si>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</si>
  <si>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</si>
  <si>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</si>
  <si>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</si>
  <si>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</si>
  <si>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</si>
  <si>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</si>
  <si>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</si>
  <si>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</si>
  <si>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</si>
  <si>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</si>
  <si>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</si>
  <si>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</si>
  <si>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</si>
  <si>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</si>
  <si>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</si>
  <si>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</si>
  <si>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</si>
  <si>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</si>
  <si>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</si>
  <si>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</si>
  <si>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</si>
  <si>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</si>
  <si>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</si>
  <si>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</si>
  <si>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</si>
  <si>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</si>
  <si>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</si>
  <si>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</si>
  <si>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</si>
  <si>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</si>
  <si>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</si>
  <si>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</si>
  <si>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</si>
  <si>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</si>
  <si>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</si>
  <si>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</si>
  <si>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</si>
  <si>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</si>
  <si>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</si>
  <si>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</si>
  <si>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</si>
  <si>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</si>
  <si>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</si>
  <si>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</si>
  <si>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</si>
  <si>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</si>
  <si>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</si>
  <si>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</si>
  <si>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</si>
  <si>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</si>
  <si>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</si>
  <si>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</si>
  <si>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</si>
  <si>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</si>
  <si>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</si>
  <si>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</si>
  <si>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</si>
  <si>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</si>
  <si>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</si>
  <si>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</si>
  <si>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</si>
  <si>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</si>
  <si>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</si>
  <si>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</si>
  <si>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</si>
  <si>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</si>
  <si>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</si>
  <si>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</si>
  <si>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</si>
  <si>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</si>
  <si>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</si>
  <si>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</si>
  <si>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</si>
  <si>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</si>
  <si>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</si>
  <si>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</si>
  <si>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</si>
  <si>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</si>
  <si>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</si>
  <si>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</si>
  <si>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</si>
  <si>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</si>
  <si>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</si>
  <si>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</si>
  <si>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</si>
  <si>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</si>
  <si>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</si>
  <si>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</si>
  <si>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</si>
  <si>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</si>
  <si>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</si>
  <si>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</si>
  <si>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</si>
  <si>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</si>
  <si>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</si>
  <si>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</si>
  <si>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</si>
  <si>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</si>
  <si>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</si>
  <si>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</si>
  <si>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</si>
  <si>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</si>
  <si>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</si>
  <si>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</si>
  <si>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</si>
  <si>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</si>
  <si>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</si>
  <si>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</si>
  <si>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</si>
  <si>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</si>
  <si>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</si>
  <si>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</si>
  <si>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</si>
  <si>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</si>
  <si>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</si>
  <si>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</si>
  <si>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</si>
  <si>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</si>
  <si>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</si>
  <si>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</si>
  <si>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</si>
  <si>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</si>
  <si>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</si>
  <si>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</si>
  <si>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</si>
  <si>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</si>
  <si>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</si>
  <si>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</si>
  <si>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</si>
  <si>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</si>
  <si>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</si>
  <si>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</si>
  <si>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</si>
  <si>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</si>
  <si>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</si>
  <si>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</si>
  <si>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</si>
  <si>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</si>
  <si>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</si>
  <si>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</si>
  <si>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</si>
  <si>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</si>
  <si>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</si>
  <si>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</si>
  <si>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</si>
  <si>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</si>
  <si>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</si>
  <si>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</si>
  <si>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</si>
  <si>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</si>
  <si>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</si>
  <si>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</si>
  <si>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</si>
  <si>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</si>
  <si>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</si>
  <si>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</si>
  <si>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</si>
  <si>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</si>
  <si>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</si>
  <si>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</si>
  <si>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</si>
  <si>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</si>
  <si>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</si>
  <si>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</si>
  <si>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</si>
  <si>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</si>
  <si>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</si>
  <si>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</si>
  <si>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</si>
  <si>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</si>
  <si>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</si>
  <si>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</si>
  <si>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</si>
  <si>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</si>
  <si>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</si>
  <si>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</si>
  <si>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</si>
  <si>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</si>
  <si>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</si>
  <si>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</si>
  <si>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</si>
  <si>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</si>
  <si>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</si>
  <si>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</si>
  <si>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</si>
  <si>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</si>
  <si>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</si>
  <si>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</si>
  <si>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</si>
  <si>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</si>
  <si>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</si>
  <si>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</si>
  <si>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</si>
  <si>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</si>
  <si>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</si>
  <si>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</si>
  <si>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</si>
  <si>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</si>
  <si>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</si>
  <si>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</si>
  <si>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</si>
  <si>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</si>
  <si>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</si>
  <si>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</si>
  <si>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</si>
  <si>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</si>
  <si>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</si>
  <si>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</si>
  <si>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</si>
  <si>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</si>
  <si>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</si>
  <si>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</si>
  <si>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</si>
  <si>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</si>
  <si>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</si>
  <si>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</si>
  <si>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</si>
  <si>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</si>
  <si>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</si>
  <si>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</si>
  <si>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</si>
  <si>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</si>
  <si>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</si>
  <si>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</si>
  <si>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</si>
  <si>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</si>
  <si>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</si>
  <si>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</si>
  <si>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</si>
  <si>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</si>
  <si>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</si>
  <si>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</si>
  <si>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</si>
  <si>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</si>
  <si>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</si>
  <si>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</si>
  <si>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</si>
  <si>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</si>
  <si>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</si>
  <si>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</si>
  <si>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</si>
  <si>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</si>
  <si>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</si>
  <si>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</si>
  <si>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</si>
  <si>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</si>
  <si>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</si>
  <si>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</si>
  <si>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</si>
  <si>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</si>
  <si>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</si>
  <si>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</si>
  <si>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</si>
  <si>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</si>
  <si>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</si>
  <si>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</si>
  <si>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</si>
  <si>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</si>
  <si>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</si>
  <si>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</si>
  <si>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</si>
  <si>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</si>
  <si>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</si>
  <si>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</si>
  <si>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</si>
  <si>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</si>
  <si>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</si>
  <si>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</si>
  <si>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</si>
  <si>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</si>
  <si>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</si>
  <si>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</si>
  <si>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</si>
  <si>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</si>
  <si>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</si>
  <si>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</si>
  <si>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</si>
  <si>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</si>
  <si>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</si>
  <si>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</si>
  <si>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</si>
  <si>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</si>
  <si>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</si>
  <si>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</si>
  <si>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</si>
  <si>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</si>
  <si>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</si>
  <si>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</si>
  <si>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</si>
  <si>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</si>
  <si>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</si>
  <si>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</si>
  <si>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</si>
  <si>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</si>
  <si>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</si>
  <si>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</si>
  <si>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</si>
  <si>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</si>
  <si>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</si>
  <si>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</si>
  <si>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</si>
  <si>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</si>
  <si>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</si>
  <si>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</si>
  <si>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</si>
  <si>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</si>
  <si>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</si>
  <si>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</si>
  <si>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</si>
  <si>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</si>
  <si>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</si>
  <si>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</si>
  <si>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</si>
  <si>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</si>
  <si>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</si>
  <si>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</si>
  <si>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</si>
  <si>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</si>
  <si>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</si>
  <si>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</si>
  <si>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</si>
  <si>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</si>
  <si>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</si>
  <si>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</si>
  <si>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</si>
  <si>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</si>
  <si>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</si>
  <si>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</si>
  <si>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</si>
  <si>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</si>
  <si>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</si>
  <si>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</si>
  <si>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</si>
  <si>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</si>
  <si>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</si>
  <si>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</si>
  <si>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</si>
  <si>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</si>
  <si>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</si>
  <si>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</si>
  <si>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</si>
  <si>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</si>
  <si>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</si>
  <si>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</si>
  <si>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</si>
  <si>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</si>
  <si>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</si>
  <si>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</si>
  <si>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</si>
  <si>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</si>
  <si>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</si>
  <si>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</si>
  <si>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</si>
  <si>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</si>
  <si>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</si>
  <si>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</si>
  <si>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</si>
  <si>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</si>
  <si>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</si>
  <si>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</si>
  <si>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</si>
  <si>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</si>
  <si>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</si>
  <si>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</si>
  <si>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</si>
  <si>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</si>
  <si>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</si>
  <si>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</si>
  <si>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</si>
  <si>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</si>
  <si>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</si>
  <si>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</si>
  <si>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</si>
  <si>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</si>
  <si>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</si>
  <si>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</si>
  <si>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</si>
  <si>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</si>
  <si>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</si>
  <si>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</si>
  <si>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</si>
  <si>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</si>
  <si>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</si>
  <si>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</si>
  <si>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</si>
  <si>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</si>
  <si>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</si>
  <si>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</si>
  <si>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</si>
  <si>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</si>
  <si>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</si>
  <si>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</si>
  <si>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</si>
  <si>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</si>
  <si>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</si>
  <si>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</si>
  <si>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</si>
  <si>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</si>
  <si>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</si>
  <si>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</si>
  <si>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</si>
  <si>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</si>
  <si>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</si>
  <si>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</si>
  <si>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</si>
  <si>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</si>
  <si>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</si>
  <si>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</si>
  <si>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</si>
  <si>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</si>
  <si>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</si>
  <si>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</si>
  <si>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</si>
  <si>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</si>
  <si>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</si>
  <si>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</si>
  <si>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</si>
  <si>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</si>
  <si>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</si>
  <si>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</si>
  <si>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</si>
  <si>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</si>
  <si>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</si>
  <si>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</si>
  <si>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</si>
  <si>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</si>
  <si>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</si>
  <si>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</si>
  <si>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</si>
  <si>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</si>
  <si>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</si>
  <si>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</si>
  <si>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</si>
  <si>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</si>
  <si>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</si>
  <si>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</si>
  <si>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</si>
  <si>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</si>
  <si>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</si>
  <si>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</si>
  <si>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</si>
  <si>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</si>
  <si>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</si>
  <si>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</si>
  <si>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</si>
  <si>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</si>
  <si>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</si>
  <si>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</si>
  <si>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</si>
  <si>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</si>
  <si>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</si>
  <si>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</si>
  <si>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</si>
  <si>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</si>
  <si>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</si>
  <si>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</si>
  <si>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</si>
  <si>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</si>
  <si>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</si>
  <si>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</si>
  <si>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</si>
  <si>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</si>
  <si>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</si>
  <si>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</si>
  <si>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</si>
  <si>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</si>
  <si>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</si>
  <si>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</si>
  <si>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</si>
  <si>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</si>
  <si>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</si>
  <si>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</si>
  <si>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</si>
  <si>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</si>
  <si>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</si>
  <si>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</si>
  <si>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</si>
  <si>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</si>
  <si>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</si>
  <si>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</si>
  <si>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</si>
  <si>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</si>
  <si>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</si>
  <si>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</si>
  <si>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</si>
  <si>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</si>
  <si>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</si>
  <si>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</si>
  <si>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</si>
  <si>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</si>
  <si>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</si>
  <si>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</si>
  <si>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</si>
  <si>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</si>
  <si>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</si>
  <si>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</si>
  <si>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</si>
  <si>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</si>
  <si>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</si>
  <si>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</si>
  <si>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</si>
  <si>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</si>
  <si>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</si>
  <si>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</si>
  <si>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</si>
  <si>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</si>
  <si>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</si>
  <si>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</si>
  <si>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</si>
  <si>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</si>
  <si>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</si>
  <si>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</si>
  <si>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</si>
  <si>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</si>
  <si>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</si>
  <si>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</si>
  <si>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</si>
  <si>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</si>
  <si>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</si>
  <si>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</si>
  <si>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</si>
  <si>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</si>
  <si>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</si>
  <si>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</si>
  <si>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</si>
  <si>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</si>
  <si>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</si>
  <si>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</si>
  <si>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</si>
  <si>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</si>
  <si>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</si>
  <si>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</si>
  <si>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</si>
  <si>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</si>
  <si>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</si>
  <si>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</si>
  <si>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</si>
  <si>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</si>
  <si>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</si>
  <si>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</si>
  <si>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</si>
  <si>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</si>
  <si>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</si>
  <si>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</si>
  <si>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</si>
  <si>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</si>
  <si>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</si>
  <si>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</si>
  <si>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</si>
  <si>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</si>
  <si>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</si>
  <si>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</si>
  <si>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</si>
  <si>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</si>
  <si>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</si>
  <si>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</si>
  <si>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</si>
  <si>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</si>
  <si>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</si>
  <si>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</si>
  <si>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</si>
  <si>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</si>
  <si>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</si>
  <si>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</si>
  <si>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</si>
  <si>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</si>
  <si>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</si>
  <si>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</si>
  <si>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</si>
  <si>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</si>
  <si>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</si>
  <si>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</si>
  <si>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</si>
  <si>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</si>
  <si>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</si>
  <si>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</si>
  <si>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</si>
  <si>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</si>
  <si>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</si>
  <si>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</si>
  <si>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</si>
  <si>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</si>
  <si>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</si>
  <si>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</si>
  <si>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</si>
  <si>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</si>
  <si>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</si>
  <si>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</si>
  <si>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</si>
  <si>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</si>
  <si>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</si>
  <si>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</si>
  <si>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</si>
  <si>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</si>
  <si>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</si>
  <si>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</si>
  <si>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</si>
  <si>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</si>
  <si>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</si>
  <si>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</si>
  <si>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</si>
  <si>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</si>
  <si>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</si>
  <si>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</si>
  <si>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</si>
  <si>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</si>
  <si>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</si>
  <si>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</si>
  <si>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</si>
  <si>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</si>
  <si>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</si>
  <si>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</si>
  <si>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</si>
  <si>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</si>
  <si>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</si>
  <si>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</si>
  <si>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</si>
  <si>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</si>
  <si>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</si>
  <si>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</si>
  <si>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</si>
  <si>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</si>
  <si>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</si>
  <si>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</si>
  <si>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</si>
  <si>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</si>
  <si>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</si>
  <si>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</si>
  <si>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</si>
  <si>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</si>
  <si>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</si>
  <si>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</si>
  <si>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</si>
  <si>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</si>
  <si>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</si>
  <si>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</si>
  <si>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</si>
  <si>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</si>
  <si>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</si>
  <si>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</si>
  <si>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</si>
  <si>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</si>
  <si>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</si>
  <si>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</si>
  <si>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</si>
  <si>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</si>
  <si>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</si>
  <si>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</si>
  <si>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</si>
  <si>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</si>
  <si>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</si>
  <si>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</si>
  <si>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</si>
  <si>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</si>
  <si>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</si>
  <si>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</si>
  <si>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</si>
  <si>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</si>
  <si>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</si>
  <si>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</si>
  <si>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</si>
  <si>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</si>
  <si>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</si>
  <si>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</si>
  <si>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</si>
  <si>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</si>
  <si>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</si>
  <si>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</si>
  <si>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</si>
  <si>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</si>
  <si>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</si>
  <si>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</si>
  <si>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</si>
  <si>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</si>
  <si>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</si>
  <si>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</si>
  <si>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</si>
  <si>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</si>
  <si>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</si>
  <si>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</si>
  <si>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</si>
  <si>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</si>
  <si>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</si>
  <si>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</si>
  <si>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</si>
  <si>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</si>
  <si>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</si>
  <si>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</si>
  <si>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</si>
  <si>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</si>
  <si>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</si>
  <si>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</si>
  <si>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</si>
  <si>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</si>
  <si>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</si>
  <si>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</si>
  <si>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</si>
  <si>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</si>
  <si>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</si>
  <si>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</si>
  <si>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</si>
  <si>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</si>
  <si>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</si>
  <si>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</si>
  <si>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</si>
  <si>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</si>
  <si>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</si>
  <si>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</si>
  <si>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</si>
  <si>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</si>
  <si>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</si>
  <si>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</si>
  <si>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</si>
  <si>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</si>
  <si>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</si>
  <si>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</si>
  <si>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</si>
  <si>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</si>
  <si>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</si>
  <si>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</si>
  <si>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</si>
  <si>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</si>
  <si>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</si>
  <si>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</si>
  <si>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</si>
  <si>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</si>
  <si>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</si>
  <si>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</si>
  <si>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</si>
  <si>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</si>
  <si>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</si>
  <si>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</si>
  <si>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</si>
  <si>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</si>
  <si>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</si>
  <si>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</si>
  <si>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</si>
  <si>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</si>
  <si>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</si>
  <si>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</si>
  <si>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</si>
  <si>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</si>
  <si>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</si>
  <si>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</si>
  <si>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</si>
  <si>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</si>
  <si>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</si>
  <si>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</si>
  <si>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</si>
  <si>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</si>
  <si>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</si>
  <si>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</si>
  <si>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</si>
  <si>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</si>
  <si>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</si>
  <si>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</si>
  <si>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</si>
  <si>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</si>
  <si>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</si>
  <si>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</si>
  <si>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</si>
  <si>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</si>
  <si>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</si>
  <si>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</si>
  <si>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</si>
  <si>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</si>
  <si>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</si>
  <si>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</si>
  <si>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</si>
  <si>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</si>
  <si>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</si>
  <si>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</si>
  <si>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</si>
  <si>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</si>
  <si>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</si>
  <si>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</si>
  <si>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</si>
  <si>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</si>
  <si>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</si>
  <si>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</si>
  <si>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</si>
  <si>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</si>
  <si>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</si>
  <si>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</si>
  <si>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</si>
  <si>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</si>
  <si>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</si>
  <si>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</si>
  <si>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</si>
  <si>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</si>
  <si>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</si>
  <si>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</si>
  <si>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</si>
  <si>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</si>
  <si>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</si>
  <si>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</si>
  <si>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</si>
  <si>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</si>
  <si>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</si>
  <si>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</si>
  <si>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</si>
  <si>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</si>
  <si>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</si>
  <si>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</si>
  <si>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</si>
  <si>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</si>
  <si>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</si>
  <si>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</si>
  <si>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</si>
  <si>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</si>
  <si>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</si>
  <si>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</si>
  <si>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</si>
  <si>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</si>
  <si>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</si>
  <si>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</si>
  <si>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</si>
  <si>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</si>
  <si>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</si>
  <si>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</si>
  <si>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</si>
  <si>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</si>
  <si>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</si>
  <si>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</si>
  <si>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</si>
  <si>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</si>
  <si>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</si>
  <si>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</si>
  <si>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</si>
  <si>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</si>
  <si>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</si>
  <si>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</si>
  <si>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</si>
  <si>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</si>
  <si>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</si>
  <si>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</si>
  <si>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</si>
  <si>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</si>
  <si>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</si>
  <si>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</si>
  <si>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</si>
  <si>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</si>
  <si>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</si>
  <si>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</si>
  <si>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</si>
  <si>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</si>
  <si>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</si>
  <si>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</si>
  <si>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</si>
  <si>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</si>
  <si>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</si>
  <si>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</si>
  <si>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</si>
  <si>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</si>
  <si>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</si>
  <si>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</si>
  <si>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</si>
  <si>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</si>
  <si>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</si>
  <si>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</si>
  <si>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</si>
  <si>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</si>
  <si>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</si>
  <si>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</si>
  <si>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</si>
  <si>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</si>
  <si>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</si>
  <si>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</si>
  <si>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</si>
  <si>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</si>
  <si>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</si>
  <si>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</si>
  <si>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</si>
  <si>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</si>
  <si>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</si>
  <si>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</si>
  <si>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</si>
  <si>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</si>
  <si>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</si>
  <si>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</si>
  <si>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</si>
  <si>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</si>
  <si>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</si>
  <si>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</si>
  <si>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</si>
  <si>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</si>
  <si>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</si>
  <si>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</si>
  <si>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</si>
  <si>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</si>
  <si>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</si>
  <si>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</si>
  <si>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</si>
  <si>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</si>
  <si>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</si>
  <si>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</si>
  <si>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</si>
  <si>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</si>
  <si>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</si>
  <si>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</si>
  <si>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</si>
  <si>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</si>
  <si>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</si>
  <si>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</si>
  <si>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</si>
  <si>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</si>
  <si>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</si>
  <si>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</si>
  <si>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</si>
  <si>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</si>
  <si>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</si>
  <si>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</si>
  <si>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</si>
  <si>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</si>
  <si>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</si>
  <si>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</si>
  <si>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</si>
  <si>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</si>
  <si>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</si>
  <si>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</si>
  <si>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</si>
  <si>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</si>
  <si>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</si>
  <si>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</si>
  <si>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</si>
  <si>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</si>
  <si>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</si>
  <si>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</si>
  <si>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</si>
  <si>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</si>
  <si>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</si>
  <si>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</si>
  <si>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</si>
  <si>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</si>
  <si>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</si>
  <si>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</si>
  <si>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</si>
  <si>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</si>
  <si>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</si>
  <si>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</si>
  <si>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</si>
  <si>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</si>
  <si>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</si>
  <si>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</si>
  <si>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</si>
  <si>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</si>
  <si>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</si>
  <si>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</si>
  <si>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</si>
  <si>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</si>
  <si>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</si>
  <si>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</si>
  <si>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</si>
  <si>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</si>
  <si>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</si>
  <si>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</si>
  <si>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</si>
  <si>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</si>
  <si>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</si>
  <si>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</si>
  <si>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</si>
  <si>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</si>
  <si>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</si>
  <si>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</si>
  <si>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</si>
  <si>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</si>
  <si>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</si>
  <si>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</si>
  <si>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</si>
  <si>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</si>
  <si>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</si>
  <si>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</si>
  <si>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</si>
  <si>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</si>
  <si>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</si>
  <si>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</si>
  <si>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</si>
  <si>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</si>
  <si>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</si>
  <si>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</si>
  <si>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</si>
  <si>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</si>
  <si>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</si>
  <si>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</si>
  <si>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</si>
  <si>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</si>
  <si>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</si>
  <si>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</si>
  <si>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</si>
  <si>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</si>
  <si>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</si>
  <si>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</si>
  <si>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</si>
  <si>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</si>
  <si>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</si>
  <si>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</si>
  <si>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</si>
  <si>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</si>
  <si>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</si>
  <si>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</si>
  <si>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</si>
  <si>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</si>
  <si>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</si>
  <si>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</si>
  <si>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</si>
  <si>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</si>
  <si>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</si>
  <si>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</si>
  <si>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</si>
  <si>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</si>
  <si>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</si>
  <si>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</si>
  <si>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</si>
  <si>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</si>
  <si>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</si>
  <si>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</si>
  <si>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</si>
  <si>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</si>
  <si>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</si>
  <si>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</si>
  <si>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</si>
  <si>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</si>
  <si>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</si>
  <si>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</si>
  <si>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</si>
  <si>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</si>
  <si>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</si>
  <si>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</si>
  <si>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</si>
  <si>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</si>
  <si>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</si>
  <si>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</si>
  <si>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</si>
  <si>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</si>
  <si>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</si>
  <si>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</si>
  <si>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</si>
  <si>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</si>
  <si>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</si>
  <si>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</si>
  <si>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</si>
  <si>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</si>
  <si>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</si>
  <si>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</si>
  <si>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</si>
  <si>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</si>
  <si>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</si>
  <si>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</si>
  <si>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</si>
  <si>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</si>
  <si>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</si>
  <si>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</si>
  <si>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</si>
  <si>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</si>
  <si>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</si>
  <si>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</si>
  <si>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</si>
  <si>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</si>
  <si>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</si>
  <si>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</si>
  <si>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</si>
  <si>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</si>
  <si>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</si>
  <si>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</si>
  <si>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</si>
  <si>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</si>
  <si>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</si>
  <si>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</si>
  <si>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</si>
  <si>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</si>
  <si>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</si>
  <si>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</si>
  <si>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</si>
  <si>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</si>
  <si>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</si>
  <si>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</si>
  <si>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</si>
  <si>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</si>
  <si>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</si>
  <si>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</si>
  <si>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</si>
  <si>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</si>
  <si>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</si>
  <si>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</si>
  <si>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</si>
  <si>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</si>
  <si>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</si>
  <si>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</si>
  <si>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</si>
  <si>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</si>
  <si>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</si>
  <si>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</si>
  <si>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</si>
  <si>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</si>
  <si>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</si>
  <si>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</si>
  <si>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</si>
  <si>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</si>
  <si>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</si>
  <si>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</si>
  <si>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</si>
  <si>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</si>
  <si>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</si>
  <si>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</si>
  <si>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</si>
  <si>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</si>
  <si>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</si>
  <si>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</si>
  <si>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</si>
  <si>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</si>
  <si>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</si>
  <si>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</si>
  <si>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</si>
  <si>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</si>
  <si>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</si>
  <si>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</si>
  <si>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</si>
  <si>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</si>
  <si>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</si>
  <si>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</si>
  <si>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</si>
  <si>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</si>
  <si>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</si>
  <si>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</si>
  <si>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</si>
  <si>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</si>
  <si>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</si>
  <si>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</si>
  <si>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</si>
  <si>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</si>
  <si>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</si>
  <si>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</si>
  <si>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</si>
  <si>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</si>
  <si>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</si>
  <si>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</si>
  <si>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</si>
  <si>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</si>
  <si>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</si>
  <si>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</si>
  <si>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</si>
  <si>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</si>
  <si>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</si>
  <si>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</si>
  <si>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</si>
  <si>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</si>
  <si>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</si>
  <si>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</si>
  <si>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</si>
  <si>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</si>
  <si>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</si>
  <si>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</si>
  <si>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</si>
  <si>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</si>
  <si>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</si>
  <si>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</si>
  <si>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</si>
  <si>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</si>
  <si>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</si>
  <si>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</si>
  <si>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</si>
  <si>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</si>
  <si>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</si>
  <si>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</si>
  <si>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</si>
  <si>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</si>
  <si>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</si>
  <si>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</si>
  <si>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</si>
  <si>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</si>
  <si>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</si>
  <si>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</si>
  <si>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</si>
  <si>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</si>
  <si>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</si>
  <si>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</si>
  <si>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</si>
  <si>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</si>
  <si>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</si>
  <si>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</si>
  <si>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</si>
  <si>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</si>
  <si>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</si>
  <si>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</si>
  <si>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</si>
  <si>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</si>
  <si>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</si>
  <si>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</si>
  <si>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</si>
  <si>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</si>
  <si>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</si>
  <si>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</si>
  <si>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</si>
  <si>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</si>
  <si>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</si>
  <si>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</si>
  <si>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</si>
  <si>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</si>
  <si>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</si>
  <si>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</si>
  <si>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</si>
  <si>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</si>
  <si>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</si>
  <si>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</si>
  <si>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</si>
  <si>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</si>
  <si>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</si>
  <si>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</si>
  <si>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</si>
  <si>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</si>
  <si>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</si>
  <si>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</si>
  <si>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</si>
  <si>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</si>
  <si>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</si>
  <si>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</si>
  <si>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</si>
  <si>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</si>
  <si>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</si>
  <si>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</si>
  <si>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</si>
  <si>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</si>
  <si>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</si>
  <si>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</si>
  <si>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</si>
  <si>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</si>
  <si>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</si>
  <si>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</si>
  <si>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</si>
  <si>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</si>
  <si>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</si>
  <si>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</si>
  <si>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</si>
  <si>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</si>
  <si>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</si>
  <si>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</si>
  <si>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</si>
  <si>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</si>
  <si>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</si>
  <si>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</si>
  <si>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</si>
  <si>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</si>
  <si>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</si>
  <si>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</si>
  <si>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</si>
  <si>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</si>
  <si>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</si>
  <si>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</si>
  <si>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</si>
  <si>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</si>
  <si>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</si>
  <si>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</si>
  <si>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</si>
  <si>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</si>
  <si>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</si>
  <si>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</si>
  <si>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</si>
  <si>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</si>
  <si>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</si>
  <si>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</si>
  <si>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</si>
  <si>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</si>
  <si>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</si>
  <si>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</si>
  <si>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</si>
  <si>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</si>
  <si>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</si>
  <si>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</si>
  <si>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</si>
  <si>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</si>
  <si>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</si>
  <si>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</si>
  <si>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</si>
  <si>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</si>
  <si>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</si>
  <si>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</si>
  <si>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</si>
  <si>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</si>
  <si>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</si>
  <si>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</si>
  <si>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</si>
  <si>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</si>
  <si>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</si>
  <si>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</si>
  <si>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</si>
  <si>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</si>
  <si>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</si>
  <si>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</si>
  <si>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</si>
  <si>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</si>
  <si>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</si>
  <si>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</si>
  <si>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</si>
  <si>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</si>
  <si>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</si>
  <si>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(blank)</t>
  </si>
  <si>
    <t>Grand Total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</si>
  <si>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</si>
  <si>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</si>
  <si>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</si>
  <si>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</si>
  <si>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</si>
  <si>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</si>
  <si>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</si>
  <si>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</si>
  <si>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</si>
  <si>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state</t>
  </si>
  <si>
    <t>Column Labels</t>
  </si>
  <si>
    <t>(All)</t>
  </si>
  <si>
    <t>Count of outcome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</si>
  <si>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</si>
  <si>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</si>
  <si>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</si>
  <si>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</si>
  <si>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</si>
  <si>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</si>
  <si>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</si>
  <si>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</si>
  <si>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</si>
  <si>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</si>
  <si>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</si>
  <si>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</si>
  <si>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</si>
  <si>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</si>
  <si>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</si>
  <si>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</si>
  <si>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</si>
  <si>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</si>
  <si>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</si>
  <si>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</si>
  <si>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</si>
  <si>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</si>
  <si>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</si>
  <si>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</si>
  <si>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</si>
  <si>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</si>
  <si>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</si>
  <si>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</si>
  <si>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</si>
  <si>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</si>
  <si>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</si>
  <si>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</si>
  <si>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</si>
  <si>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</si>
  <si>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</si>
  <si>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</si>
  <si>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</si>
  <si>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</si>
  <si>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</si>
  <si>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</si>
  <si>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</si>
  <si>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parent category</t>
  </si>
  <si>
    <t>Count of Outcome</t>
  </si>
  <si>
    <t>date created conversion</t>
  </si>
  <si>
    <t>date ended conversion</t>
  </si>
  <si>
    <t>year ended</t>
  </si>
  <si>
    <t>month ended</t>
  </si>
  <si>
    <t>year created</t>
  </si>
  <si>
    <t>month created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</si>
  <si>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</si>
  <si>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</si>
  <si>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</si>
  <si>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</si>
  <si>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</si>
  <si>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</si>
  <si>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</si>
  <si>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</si>
  <si>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</si>
  <si>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</si>
  <si>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</si>
  <si>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</si>
  <si>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number succesful</t>
  </si>
  <si>
    <t>number failed</t>
  </si>
  <si>
    <t>number canceled</t>
  </si>
  <si>
    <t>total projects</t>
  </si>
  <si>
    <t>percentage successful</t>
  </si>
  <si>
    <t>percentage failed</t>
  </si>
  <si>
    <t xml:space="preserve">percentage cancelled 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</si>
  <si>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</si>
  <si>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</si>
  <si>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</si>
  <si>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</si>
  <si>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</si>
  <si>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</si>
  <si>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</si>
  <si>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</si>
  <si>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</si>
  <si>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</si>
  <si>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</si>
  <si>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less than 1000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</si>
</sst>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9" fontId="1" fillId="0" borderId="0" xfId="1" applyFont="1"/>
    <xf numFmtId="9" fontId="0" fillId="0" borderId="0" xfId="1" applyFont="1"/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Font="1"/>
  </cellXfs>
  <cellStyles count="2">
    <cellStyle name="Normal" xfId="0" builtinId="0"/>
    <cellStyle name="Percent" xfId="1" builtinId="5"/>
  </cellStyles>
  <dxfs count="4">
    <dxf>
      <fill>
        <patternFill>
          <bgColor rgb="FF33CC33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</dxfs>
  <tableStyles count="0" defaultTableStyle="TableStyleMedium2" defaultPivotStyle="PivotStyleLight16"/>
  <colors>
    <mruColors>
      <color rgb="FF33CC33"/>
      <color rgb="FF66FF3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[conormonahan_StarterBook.xlsx]pcat!PivotTable2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pcat!$B$3:$B$4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pcat!$A$5:$A$15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pcat!$B$5:$B$15</c:f>
              <c:numCache>
                <c:formatCode>General</c:formatCode>
                <c:ptCount val="10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DA-4A06-ADDC-86E54CAF780F}"/>
            </c:ext>
          </c:extLst>
        </c:ser>
        <c:ser>
          <c:idx val="1"/>
          <c:order val="1"/>
          <c:tx>
            <c:strRef>
              <c:f>pcat!$C$3:$C$4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pcat!$A$5:$A$15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pcat!$C$5:$C$15</c:f>
              <c:numCache>
                <c:formatCode>General</c:formatCode>
                <c:ptCount val="10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6DA-4A06-ADDC-86E54CAF780F}"/>
            </c:ext>
          </c:extLst>
        </c:ser>
        <c:ser>
          <c:idx val="2"/>
          <c:order val="2"/>
          <c:tx>
            <c:strRef>
              <c:f>pcat!$D$3:$D$4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pcat!$A$5:$A$15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pcat!$D$5:$D$15</c:f>
              <c:numCache>
                <c:formatCode>General</c:formatCode>
                <c:ptCount val="10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6DA-4A06-ADDC-86E54CAF780F}"/>
            </c:ext>
          </c:extLst>
        </c:ser>
        <c:ser>
          <c:idx val="3"/>
          <c:order val="3"/>
          <c:tx>
            <c:strRef>
              <c:f>pcat!$E$3:$E$4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pcat!$A$5:$A$15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pcat!$E$5:$E$15</c:f>
              <c:numCache>
                <c:formatCode>General</c:formatCode>
                <c:ptCount val="10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6DA-4A06-ADDC-86E54CAF780F}"/>
            </c:ext>
          </c:extLst>
        </c:ser>
        <c:ser>
          <c:idx val="4"/>
          <c:order val="4"/>
          <c:tx>
            <c:strRef>
              <c:f>pcat!$F$3:$F$4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pcat!$A$5:$A$15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pcat!$F$5:$F$15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8-56DA-4A06-ADDC-86E54CAF78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47819616"/>
        <c:axId val="2059825792"/>
      </c:barChart>
      <c:catAx>
        <c:axId val="2047819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9825792"/>
        <c:crosses val="autoZero"/>
        <c:auto val="1"/>
        <c:lblAlgn val="ctr"/>
        <c:lblOffset val="100"/>
        <c:noMultiLvlLbl val="0"/>
      </c:catAx>
      <c:valAx>
        <c:axId val="2059825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7819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[conormonahan_StarterBook.xlsx]subcat!PivotTable3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subcat!$B$6:$B$48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101-4677-9964-402A4E5AE2F3}"/>
            </c:ext>
          </c:extLst>
        </c:ser>
        <c:ser>
          <c:idx val="1"/>
          <c:order val="1"/>
          <c:tx>
            <c:strRef>
              <c:f>subcat!$C$4:$C$5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subcat!$C$6:$C$48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101-4677-9964-402A4E5AE2F3}"/>
            </c:ext>
          </c:extLst>
        </c:ser>
        <c:ser>
          <c:idx val="2"/>
          <c:order val="2"/>
          <c:tx>
            <c:strRef>
              <c:f>subcat!$D$4:$D$5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subcat!$D$6:$D$48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101-4677-9964-402A4E5AE2F3}"/>
            </c:ext>
          </c:extLst>
        </c:ser>
        <c:ser>
          <c:idx val="3"/>
          <c:order val="3"/>
          <c:tx>
            <c:strRef>
              <c:f>subcat!$E$4:$E$5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subcat!$E$6:$E$48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101-4677-9964-402A4E5AE2F3}"/>
            </c:ext>
          </c:extLst>
        </c:ser>
        <c:ser>
          <c:idx val="4"/>
          <c:order val="4"/>
          <c:tx>
            <c:strRef>
              <c:f>subcat!$F$4:$F$5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subcat!$A$6:$A$48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subcat!$F$6:$F$48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6-2101-4677-9964-402A4E5AE2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8774544"/>
        <c:axId val="101133344"/>
      </c:barChart>
      <c:catAx>
        <c:axId val="108774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133344"/>
        <c:crosses val="autoZero"/>
        <c:auto val="1"/>
        <c:lblAlgn val="ctr"/>
        <c:lblOffset val="100"/>
        <c:noMultiLvlLbl val="0"/>
      </c:catAx>
      <c:valAx>
        <c:axId val="101133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774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[conormonahan_StarterBook.xlsx]sincecreated!PivotTable5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sincecreated!$B$4:$B$5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sincecreated!$A$6:$A$18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sincecreated!$B$6:$B$18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809-4290-920D-7CCF243378A6}"/>
            </c:ext>
          </c:extLst>
        </c:ser>
        <c:ser>
          <c:idx val="1"/>
          <c:order val="1"/>
          <c:tx>
            <c:strRef>
              <c:f>sincecreated!$C$4:$C$5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sincecreated!$A$6:$A$18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sincecreated!$C$6:$C$18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79-4A07-957C-079260947E9E}"/>
            </c:ext>
          </c:extLst>
        </c:ser>
        <c:ser>
          <c:idx val="2"/>
          <c:order val="2"/>
          <c:tx>
            <c:strRef>
              <c:f>sincecreated!$D$4:$D$5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sincecreated!$A$6:$A$18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sincecreated!$D$6:$D$18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C79-4A07-957C-079260947E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8771520"/>
        <c:axId val="2059817472"/>
      </c:lineChart>
      <c:catAx>
        <c:axId val="178771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9817472"/>
        <c:crosses val="autoZero"/>
        <c:auto val="1"/>
        <c:lblAlgn val="ctr"/>
        <c:lblOffset val="100"/>
        <c:noMultiLvlLbl val="0"/>
      </c:catAx>
      <c:valAx>
        <c:axId val="2059817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771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bonus!$B$1</c:f>
              <c:strCache>
                <c:ptCount val="1"/>
                <c:pt idx="0">
                  <c:v>number succesful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bonus!$B$2:$B$13</c:f>
              <c:numCache>
                <c:formatCode>General</c:formatCode>
                <c:ptCount val="12"/>
                <c:pt idx="0">
                  <c:v>322</c:v>
                </c:pt>
                <c:pt idx="1">
                  <c:v>932</c:v>
                </c:pt>
                <c:pt idx="2">
                  <c:v>703</c:v>
                </c:pt>
                <c:pt idx="3">
                  <c:v>1100</c:v>
                </c:pt>
                <c:pt idx="4">
                  <c:v>797</c:v>
                </c:pt>
                <c:pt idx="5">
                  <c:v>1162</c:v>
                </c:pt>
                <c:pt idx="6">
                  <c:v>852</c:v>
                </c:pt>
                <c:pt idx="7">
                  <c:v>1194</c:v>
                </c:pt>
                <c:pt idx="8">
                  <c:v>878</c:v>
                </c:pt>
                <c:pt idx="9">
                  <c:v>1215</c:v>
                </c:pt>
                <c:pt idx="10">
                  <c:v>884</c:v>
                </c:pt>
                <c:pt idx="11">
                  <c:v>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2E-4923-B94E-75DE9A073F3D}"/>
            </c:ext>
          </c:extLst>
        </c:ser>
        <c:ser>
          <c:idx val="1"/>
          <c:order val="1"/>
          <c:tx>
            <c:strRef>
              <c:f>bonus!$C$1</c:f>
              <c:strCache>
                <c:ptCount val="1"/>
                <c:pt idx="0">
                  <c:v>number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bonus!$C$2:$C$13</c:f>
              <c:numCache>
                <c:formatCode>General</c:formatCode>
                <c:ptCount val="12"/>
                <c:pt idx="0">
                  <c:v>113</c:v>
                </c:pt>
                <c:pt idx="1">
                  <c:v>420</c:v>
                </c:pt>
                <c:pt idx="2">
                  <c:v>396</c:v>
                </c:pt>
                <c:pt idx="3">
                  <c:v>563</c:v>
                </c:pt>
                <c:pt idx="4">
                  <c:v>486</c:v>
                </c:pt>
                <c:pt idx="5">
                  <c:v>635</c:v>
                </c:pt>
                <c:pt idx="6">
                  <c:v>550</c:v>
                </c:pt>
                <c:pt idx="7">
                  <c:v>672</c:v>
                </c:pt>
                <c:pt idx="8">
                  <c:v>572</c:v>
                </c:pt>
                <c:pt idx="9">
                  <c:v>688</c:v>
                </c:pt>
                <c:pt idx="10">
                  <c:v>583</c:v>
                </c:pt>
                <c:pt idx="11">
                  <c:v>258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2E-4923-B94E-75DE9A073F3D}"/>
            </c:ext>
          </c:extLst>
        </c:ser>
        <c:ser>
          <c:idx val="2"/>
          <c:order val="2"/>
          <c:tx>
            <c:strRef>
              <c:f>bonus!$D$1</c:f>
              <c:strCache>
                <c:ptCount val="1"/>
                <c:pt idx="0">
                  <c:v>number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bonus!$D$2:$D$13</c:f>
              <c:numCache>
                <c:formatCode>General</c:formatCode>
                <c:ptCount val="12"/>
                <c:pt idx="0">
                  <c:v>18</c:v>
                </c:pt>
                <c:pt idx="1">
                  <c:v>60</c:v>
                </c:pt>
                <c:pt idx="2">
                  <c:v>70</c:v>
                </c:pt>
                <c:pt idx="3">
                  <c:v>100</c:v>
                </c:pt>
                <c:pt idx="4">
                  <c:v>87</c:v>
                </c:pt>
                <c:pt idx="5">
                  <c:v>114</c:v>
                </c:pt>
                <c:pt idx="6">
                  <c:v>105</c:v>
                </c:pt>
                <c:pt idx="7">
                  <c:v>127</c:v>
                </c:pt>
                <c:pt idx="8">
                  <c:v>112</c:v>
                </c:pt>
                <c:pt idx="9">
                  <c:v>133</c:v>
                </c:pt>
                <c:pt idx="10">
                  <c:v>116</c:v>
                </c:pt>
                <c:pt idx="11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2E-4923-B94E-75DE9A073F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4961424"/>
        <c:axId val="764741968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1169</c:v>
                      </c:pt>
                      <c:pt idx="3">
                        <c:v>1763</c:v>
                      </c:pt>
                      <c:pt idx="4">
                        <c:v>1370</c:v>
                      </c:pt>
                      <c:pt idx="5">
                        <c:v>1911</c:v>
                      </c:pt>
                      <c:pt idx="6">
                        <c:v>1507</c:v>
                      </c:pt>
                      <c:pt idx="7">
                        <c:v>1993</c:v>
                      </c:pt>
                      <c:pt idx="8">
                        <c:v>1562</c:v>
                      </c:pt>
                      <c:pt idx="9">
                        <c:v>2036</c:v>
                      </c:pt>
                      <c:pt idx="10">
                        <c:v>1583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452E-4923-B94E-75DE9A073F3D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bonus!$F$1</c15:sqref>
                        </c15:formulaRef>
                      </c:ext>
                    </c:extLst>
                    <c:strCache>
                      <c:ptCount val="1"/>
                      <c:pt idx="0">
                        <c:v>percentage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bonus!$F$2:$F$13</c15:sqref>
                        </c15:formulaRef>
                      </c:ext>
                    </c:extLst>
                    <c:numCache>
                      <c:formatCode>0%</c:formatCode>
                      <c:ptCount val="12"/>
                      <c:pt idx="0">
                        <c:v>0.71081677704194257</c:v>
                      </c:pt>
                      <c:pt idx="1">
                        <c:v>0.66005665722379603</c:v>
                      </c:pt>
                      <c:pt idx="2">
                        <c:v>0.60136869118905045</c:v>
                      </c:pt>
                      <c:pt idx="3">
                        <c:v>0.62393647192285873</c:v>
                      </c:pt>
                      <c:pt idx="4">
                        <c:v>0.58175182481751819</c:v>
                      </c:pt>
                      <c:pt idx="5">
                        <c:v>0.60805860805860801</c:v>
                      </c:pt>
                      <c:pt idx="6">
                        <c:v>0.56536164565361646</c:v>
                      </c:pt>
                      <c:pt idx="7">
                        <c:v>0.59909683893627697</c:v>
                      </c:pt>
                      <c:pt idx="8">
                        <c:v>0.56209987195902689</c:v>
                      </c:pt>
                      <c:pt idx="9">
                        <c:v>0.5967583497053045</c:v>
                      </c:pt>
                      <c:pt idx="10">
                        <c:v>0.55843335439039798</c:v>
                      </c:pt>
                      <c:pt idx="11">
                        <c:v>0.19369369369369369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452E-4923-B94E-75DE9A073F3D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bonus!$G$1</c15:sqref>
                        </c15:formulaRef>
                      </c:ext>
                    </c:extLst>
                    <c:strCache>
                      <c:ptCount val="1"/>
                      <c:pt idx="0">
                        <c:v>percentage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bonus!$G$2:$G$13</c15:sqref>
                        </c15:formulaRef>
                      </c:ext>
                    </c:extLst>
                    <c:numCache>
                      <c:formatCode>0%</c:formatCode>
                      <c:ptCount val="12"/>
                      <c:pt idx="0">
                        <c:v>0.24944812362030905</c:v>
                      </c:pt>
                      <c:pt idx="1">
                        <c:v>0.29745042492917845</c:v>
                      </c:pt>
                      <c:pt idx="2">
                        <c:v>0.33875106928999144</c:v>
                      </c:pt>
                      <c:pt idx="3">
                        <c:v>0.31934203062960864</c:v>
                      </c:pt>
                      <c:pt idx="4">
                        <c:v>0.35474452554744523</c:v>
                      </c:pt>
                      <c:pt idx="5">
                        <c:v>0.33228676085818942</c:v>
                      </c:pt>
                      <c:pt idx="6">
                        <c:v>0.36496350364963503</c:v>
                      </c:pt>
                      <c:pt idx="7">
                        <c:v>0.33718013045659811</c:v>
                      </c:pt>
                      <c:pt idx="8">
                        <c:v>0.36619718309859156</c:v>
                      </c:pt>
                      <c:pt idx="9">
                        <c:v>0.33791748526522591</c:v>
                      </c:pt>
                      <c:pt idx="10">
                        <c:v>0.36828806064434616</c:v>
                      </c:pt>
                      <c:pt idx="11">
                        <c:v>0.58108108108108103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5-452E-4923-B94E-75DE9A073F3D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bonus!$H$1</c15:sqref>
                        </c15:formulaRef>
                      </c:ext>
                    </c:extLst>
                    <c:strCache>
                      <c:ptCount val="1"/>
                      <c:pt idx="0">
                        <c:v>percentage cancelled 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bonus!$H$2:$H$13</c15:sqref>
                        </c15:formulaRef>
                      </c:ext>
                    </c:extLst>
                    <c:numCache>
                      <c:formatCode>0%</c:formatCode>
                      <c:ptCount val="12"/>
                      <c:pt idx="0">
                        <c:v>3.9735099337748346E-2</c:v>
                      </c:pt>
                      <c:pt idx="1">
                        <c:v>4.2492917847025496E-2</c:v>
                      </c:pt>
                      <c:pt idx="2">
                        <c:v>5.9880239520958084E-2</c:v>
                      </c:pt>
                      <c:pt idx="3">
                        <c:v>5.6721497447532618E-2</c:v>
                      </c:pt>
                      <c:pt idx="4">
                        <c:v>6.3503649635036491E-2</c:v>
                      </c:pt>
                      <c:pt idx="5">
                        <c:v>5.9654631083202514E-2</c:v>
                      </c:pt>
                      <c:pt idx="6">
                        <c:v>6.9674850696748503E-2</c:v>
                      </c:pt>
                      <c:pt idx="7">
                        <c:v>6.3723030607124934E-2</c:v>
                      </c:pt>
                      <c:pt idx="8">
                        <c:v>7.1702944942381566E-2</c:v>
                      </c:pt>
                      <c:pt idx="9">
                        <c:v>6.5324165029469541E-2</c:v>
                      </c:pt>
                      <c:pt idx="10">
                        <c:v>7.3278584965255841E-2</c:v>
                      </c:pt>
                      <c:pt idx="11">
                        <c:v>0.22522522522522523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6-452E-4923-B94E-75DE9A073F3D}"/>
                  </c:ext>
                </c:extLst>
              </c15:ser>
            </c15:filteredLineSeries>
          </c:ext>
        </c:extLst>
      </c:lineChart>
      <c:catAx>
        <c:axId val="764961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4741968"/>
        <c:crosses val="autoZero"/>
        <c:auto val="1"/>
        <c:lblAlgn val="ctr"/>
        <c:lblOffset val="100"/>
        <c:noMultiLvlLbl val="0"/>
      </c:catAx>
      <c:valAx>
        <c:axId val="764741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4961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327660</xdr:colOff>
      <xdr:row>1</xdr:row>
      <xdr:rowOff>114300</xdr:rowOff>
    </xdr:from>
    <xdr:to>
      <xdr:col>16</xdr:col>
      <xdr:colOff>160020</xdr:colOff>
      <xdr:row>21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AB8080-6A79-4E66-82B8-7E839401AD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327659</xdr:colOff>
      <xdr:row>6</xdr:row>
      <xdr:rowOff>114300</xdr:rowOff>
    </xdr:from>
    <xdr:to>
      <xdr:col>20</xdr:col>
      <xdr:colOff>107460</xdr:colOff>
      <xdr:row>31</xdr:row>
      <xdr:rowOff>29308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E1F594-2C08-4E6A-B5F8-6BF9436C69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327660</xdr:colOff>
      <xdr:row>6</xdr:row>
      <xdr:rowOff>114300</xdr:rowOff>
    </xdr:from>
    <xdr:to>
      <xdr:col>14</xdr:col>
      <xdr:colOff>419100</xdr:colOff>
      <xdr:row>21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597305-B61F-4A62-A6C9-6013D96598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270510</xdr:colOff>
      <xdr:row>8</xdr:row>
      <xdr:rowOff>129540</xdr:rowOff>
    </xdr:from>
    <xdr:to>
      <xdr:col>6</xdr:col>
      <xdr:colOff>521970</xdr:colOff>
      <xdr:row>23</xdr:row>
      <xdr:rowOff>129540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7FEA0F2-D7A9-478C-ABCD-230CB11667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onor Monahan" refreshedDate="43499.515293055556" createdVersion="6" refreshedVersion="6" minRefreshableVersion="3" recordCount="4115" xr:uid="{76D5574C-F46D-43C2-95DF-EE5E8D768E45}">
  <cacheSource type="worksheet">
    <worksheetSource ref="A1:R1048576" sheet="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average donation" numFmtId="44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onor Monahan" refreshedDate="43500.591968865738" createdVersion="6" refreshedVersion="6" minRefreshableVersion="3" recordCount="4115" xr:uid="{BAE01140-20C2-47BC-B14F-96F3D1C31CE0}">
  <cacheSource type="worksheet">
    <worksheetSource ref="A1:X1048576" sheet="data"/>
  </cacheSource>
  <cacheFields count="24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average donation" numFmtId="44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Blank="1" count="1603">
        <s v="6/21/2015"/>
        <s v="1/31/2017"/>
        <s v="2/5/2016"/>
        <s v="7/8/2014"/>
        <s v="11/19/2015"/>
        <s v="7/12/2016"/>
        <s v="6/3/2014"/>
        <s v="5/25/2016"/>
        <s v="4/8/2016"/>
        <s v="3/17/2016"/>
        <s v="5/20/2014"/>
        <s v="7/21/2016"/>
        <s v="6/1/2014"/>
        <s v="5/18/2016"/>
        <s v="6/17/2014"/>
        <s v="9/9/2015"/>
        <s v="5/1/2014"/>
        <s v="10/5/2014"/>
        <s v="8/18/2014"/>
        <s v="6/20/2015"/>
        <s v="7/15/2015"/>
        <s v="8/27/2014"/>
        <s v="12/16/2014"/>
        <s v="4/3/2015"/>
        <s v="8/13/2015"/>
        <s v="11/9/2015"/>
        <s v="10/16/2014"/>
        <s v="11/16/2015"/>
        <s v="6/22/2014"/>
        <s v="7/22/2014"/>
        <s v="1/7/2016"/>
        <s v="4/1/2016"/>
        <s v="10/9/2015"/>
        <s v="7/21/2014"/>
        <s v="4/4/2015"/>
        <s v="3/5/2015"/>
        <s v="1/28/2015"/>
        <s v="4/10/2013"/>
        <s v="4/24/2014"/>
        <s v="5/30/2014"/>
        <s v="9/5/2014"/>
        <s v="11/28/2014"/>
        <s v="6/12/2014"/>
        <s v="8/22/2014"/>
        <s v="3/28/2016"/>
        <s v="11/15/2015"/>
        <s v="10/20/2014"/>
        <s v="1/29/2015"/>
        <s v="9/23/2015"/>
        <s v="12/22/2014"/>
        <s v="7/11/2015"/>
        <s v="3/21/2014"/>
        <s v="11/25/2015"/>
        <s v="5/6/2016"/>
        <s v="5/25/2015"/>
        <s v="3/26/2015"/>
        <s v="8/14/2015"/>
        <s v="3/3/2014"/>
        <s v="5/15/2013"/>
        <s v="2/6/2013"/>
        <s v="12/4/2013"/>
        <s v="6/7/2013"/>
        <s v="7/15/2014"/>
        <s v="6/18/2016"/>
        <s v="6/15/2012"/>
        <s v="1/24/2014"/>
        <s v="8/30/2011"/>
        <s v="7/6/2011"/>
        <s v="3/29/2012"/>
        <s v="10/25/2012"/>
        <s v="2/13/2011"/>
        <s v="12/22/2015"/>
        <s v="3/24/2013"/>
        <s v="10/28/2011"/>
        <s v="3/28/2012"/>
        <s v="8/22/2016"/>
        <s v="3/26/2014"/>
        <s v="11/4/2013"/>
        <s v="7/9/2012"/>
        <s v="9/9/2011"/>
        <s v="2/7/2015"/>
        <s v="4/15/2011"/>
        <s v="8/23/2011"/>
        <s v="10/14/2015"/>
        <s v="5/24/2010"/>
        <s v="5/27/2014"/>
        <s v="5/8/2013"/>
        <s v="6/12/2011"/>
        <s v="3/17/2011"/>
        <s v="12/16/2016"/>
        <s v="6/5/2012"/>
        <s v="3/18/2014"/>
        <s v="1/26/2012"/>
        <s v="5/26/2010"/>
        <s v="6/11/2011"/>
        <s v="11/1/2012"/>
        <s v="12/23/2013"/>
        <s v="10/15/2012"/>
        <s v="12/31/2012"/>
        <s v="11/22/2010"/>
        <s v="2/12/2014"/>
        <s v="3/10/2011"/>
        <s v="4/25/2016"/>
        <s v="3/19/2012"/>
        <s v="4/2/2011"/>
        <s v="4/1/2013"/>
        <s v="1/26/2011"/>
        <s v="10/10/2013"/>
        <s v="5/1/2015"/>
        <s v="3/19/2014"/>
        <s v="7/29/2011"/>
        <s v="11/14/2011"/>
        <s v="1/10/2012"/>
        <s v="2/21/2011"/>
        <s v="3/11/2010"/>
        <s v="6/28/2011"/>
        <s v="7/14/2011"/>
        <s v="9/2/2016"/>
        <s v="4/2/2015"/>
        <s v="8/11/2016"/>
        <s v="9/22/2014"/>
        <s v="4/20/2015"/>
        <s v="12/5/2016"/>
        <s v="5/11/2015"/>
        <s v="3/4/2015"/>
        <s v="9/15/2016"/>
        <s v="8/31/2014"/>
        <s v="5/19/2014"/>
        <s v="6/20/2016"/>
        <s v="9/23/2014"/>
        <s v="5/1/2016"/>
        <s v="8/5/2015"/>
        <s v="5/29/2014"/>
        <s v="8/23/2015"/>
        <s v="7/1/2015"/>
        <s v="7/2/2015"/>
        <s v="2/17/2015"/>
        <s v="4/15/2015"/>
        <s v="10/26/2014"/>
        <s v="7/7/2016"/>
        <s v="2/12/2015"/>
        <s v="11/18/2016"/>
        <s v="11/26/2014"/>
        <s v="1/28/2016"/>
        <s v="11/24/2014"/>
        <s v="4/19/2015"/>
        <s v="8/23/2014"/>
        <s v="10/21/2014"/>
        <s v="4/21/2015"/>
        <s v="6/13/2015"/>
        <s v="1/27/2016"/>
        <s v="9/21/2014"/>
        <s v="5/24/2016"/>
        <s v="6/16/2015"/>
        <s v="6/2/2014"/>
        <s v="7/14/2014"/>
        <s v="8/27/2015"/>
        <s v="12/13/2015"/>
        <s v="6/5/2015"/>
        <s v="9/18/2014"/>
        <s v="7/31/2015"/>
        <s v="6/12/2016"/>
        <s v="3/9/2015"/>
        <s v="8/4/2014"/>
        <s v="7/6/2015"/>
        <s v="3/6/2015"/>
        <s v="10/27/2015"/>
        <s v="2/2/2016"/>
        <s v="5/23/2015"/>
        <s v="12/7/2016"/>
        <s v="10/27/2014"/>
        <s v="7/5/2014"/>
        <s v="7/19/2016"/>
        <s v="2/1/2017"/>
        <s v="6/27/2015"/>
        <s v="8/5/2014"/>
        <s v="7/5/2016"/>
        <s v="6/6/2016"/>
        <s v="9/17/2014"/>
        <s v="9/29/2014"/>
        <s v="1/6/2016"/>
        <s v="9/12/2015"/>
        <s v="1/6/2017"/>
        <s v="8/1/2016"/>
        <s v="8/15/2014"/>
        <s v="1/19/2015"/>
        <s v="9/8/2015"/>
        <s v="11/30/2014"/>
        <s v="9/1/2015"/>
        <s v="7/15/2016"/>
        <s v="12/4/2014"/>
        <s v="11/16/2014"/>
        <s v="6/10/2015"/>
        <s v="8/19/2015"/>
        <s v="2/16/2016"/>
        <s v="7/17/2015"/>
        <s v="1/5/2015"/>
        <s v="3/3/2015"/>
        <s v="11/27/2014"/>
        <s v="3/16/2015"/>
        <s v="2/29/2016"/>
        <s v="7/10/2015"/>
        <s v="1/27/2015"/>
        <s v="4/21/2016"/>
        <s v="3/9/2016"/>
        <s v="4/12/2015"/>
        <s v="6/9/2015"/>
        <s v="1/14/2016"/>
        <s v="5/5/2015"/>
        <s v="12/3/2015"/>
        <s v="8/30/2016"/>
        <s v="11/12/2015"/>
        <s v="1/8/2016"/>
        <s v="12/9/2016"/>
        <s v="10/19/2015"/>
        <s v="3/21/2013"/>
        <s v="11/6/2014"/>
        <s v="11/15/2011"/>
        <s v="1/22/2014"/>
        <s v="2/4/2010"/>
        <s v="7/16/2012"/>
        <s v="10/29/2010"/>
        <s v="9/9/2010"/>
        <s v="11/23/2011"/>
        <s v="6/3/2010"/>
        <s v="5/7/2013"/>
        <s v="4/14/2012"/>
        <s v="3/29/2010"/>
        <s v="1/16/2012"/>
        <s v="9/16/2015"/>
        <s v="2/14/2011"/>
        <s v="2/14/2013"/>
        <s v="4/19/2016"/>
        <s v="5/18/2011"/>
        <s v="6/1/2010"/>
        <s v="4/18/2012"/>
        <s v="1/12/2011"/>
        <s v="8/28/2012"/>
        <s v="4/11/2012"/>
        <s v="3/30/2010"/>
        <s v="1/26/2010"/>
        <s v="5/26/2014"/>
        <s v="9/22/2011"/>
        <s v="1/22/2017"/>
        <s v="4/4/2011"/>
        <s v="12/3/2013"/>
        <s v="2/26/2010"/>
        <s v="6/3/2011"/>
        <s v="3/1/2012"/>
        <s v="10/10/2012"/>
        <s v="2/27/2012"/>
        <s v="4/23/2015"/>
        <s v="9/11/2012"/>
        <s v="1/24/2017"/>
        <s v="4/15/2014"/>
        <s v="5/16/2009"/>
        <s v="1/16/2010"/>
        <s v="5/12/2011"/>
        <s v="12/27/2011"/>
        <s v="8/20/2013"/>
        <s v="2/8/2013"/>
        <s v="10/2/2012"/>
        <s v="5/21/2012"/>
        <s v="10/3/2013"/>
        <s v="12/14/2010"/>
        <s v="4/12/2013"/>
        <s v="9/26/2011"/>
        <s v="6/13/2010"/>
        <s v="9/1/2013"/>
        <s v="8/13/2012"/>
        <s v="3/11/2014"/>
        <s v="10/18/2010"/>
        <s v="3/24/2011"/>
        <s v="2/7/2013"/>
        <s v="1/25/2012"/>
        <s v="5/2/2012"/>
        <s v="7/23/2012"/>
        <s v="2/9/2012"/>
        <s v="2/28/2013"/>
        <s v="1/8/2013"/>
        <s v="1/24/2011"/>
        <s v="10/4/2011"/>
        <s v="11/21/2011"/>
        <s v="3/15/2013"/>
        <s v="6/28/2010"/>
        <s v="1/30/2013"/>
        <s v="11/7/2014"/>
        <s v="11/11/2013"/>
        <s v="2/24/2013"/>
        <s v="11/6/2009"/>
        <s v="11/23/2015"/>
        <s v="10/4/2016"/>
        <s v="4/13/2016"/>
        <s v="11/23/2016"/>
        <s v="6/29/2015"/>
        <s v="11/14/2016"/>
        <s v="2/9/2017"/>
        <s v="2/23/2015"/>
        <s v="10/1/2015"/>
        <s v="4/15/2013"/>
        <s v="5/17/2016"/>
        <s v="3/8/2016"/>
        <s v="4/7/2015"/>
        <s v="2/11/2015"/>
        <s v="7/8/2016"/>
        <s v="3/30/2015"/>
        <s v="2/6/2017"/>
        <s v="9/12/2014"/>
        <s v="3/30/2016"/>
        <s v="10/14/2014"/>
        <s v="4/17/2015"/>
        <s v="9/14/2015"/>
        <s v="10/15/2015"/>
        <s v="7/22/2015"/>
        <s v="1/25/2017"/>
        <s v="8/3/2016"/>
        <s v="2/27/2016"/>
        <s v="9/7/2014"/>
        <s v="10/20/2015"/>
        <s v="10/31/2014"/>
        <s v="2/15/2016"/>
        <s v="3/15/2015"/>
        <s v="10/22/2014"/>
        <s v="6/8/2015"/>
        <s v="10/23/2014"/>
        <s v="7/17/2014"/>
        <s v="3/18/2010"/>
        <s v="5/21/2014"/>
        <s v="1/29/2014"/>
        <s v="4/20/2012"/>
        <s v="3/22/2013"/>
        <s v="2/8/2015"/>
        <s v="12/16/2011"/>
        <s v="12/18/2012"/>
        <s v="2/25/2016"/>
        <s v="6/18/2012"/>
        <s v="8/2/2011"/>
        <s v="1/18/2014"/>
        <s v="7/25/2016"/>
        <s v="1/1/2016"/>
        <s v="12/29/2015"/>
        <s v="6/25/2012"/>
        <s v="8/23/2012"/>
        <s v="4/25/2014"/>
        <s v="12/7/2014"/>
        <s v="7/26/2015"/>
        <s v="6/27/2016"/>
        <s v="2/3/2014"/>
        <s v="11/17/2011"/>
        <s v="8/8/2011"/>
        <s v="9/9/2013"/>
        <s v="2/17/2016"/>
        <s v="3/22/2012"/>
        <s v="6/22/2012"/>
        <s v="7/20/2010"/>
        <s v="11/13/2016"/>
        <s v="4/16/2014"/>
        <s v="7/8/2011"/>
        <s v="6/24/2011"/>
        <s v="1/7/2014"/>
        <s v="9/20/2011"/>
        <s v="9/26/2013"/>
        <s v="6/22/2016"/>
        <s v="11/19/2013"/>
        <s v="6/19/2012"/>
        <s v="9/11/2013"/>
        <s v="1/9/2014"/>
        <s v="3/27/2013"/>
        <s v="6/23/2015"/>
        <s v="4/30/2013"/>
        <s v="6/22/2015"/>
        <s v="8/12/2014"/>
        <s v="5/6/2013"/>
        <s v="9/28/2015"/>
        <s v="1/31/2016"/>
        <s v="10/8/2015"/>
        <s v="9/14/2009"/>
        <s v="8/26/2013"/>
        <s v="6/5/2016"/>
        <s v="8/22/2015"/>
        <s v="8/12/2015"/>
        <s v="10/29/2013"/>
        <s v="8/14/2013"/>
        <s v="7/1/2013"/>
        <s v="8/9/2016"/>
        <s v="10/7/2014"/>
        <s v="2/23/2016"/>
        <s v="1/20/2015"/>
        <s v="1/10/2014"/>
        <s v="12/17/2011"/>
        <s v="5/6/2015"/>
        <s v="2/1/2015"/>
        <s v="2/26/2013"/>
        <s v="9/17/2013"/>
        <s v="1/15/2014"/>
        <s v="12/26/2013"/>
        <s v="4/13/2015"/>
        <s v="2/3/2015"/>
        <s v="3/2/2012"/>
        <s v="9/30/2013"/>
        <s v="4/14/2013"/>
        <s v="9/14/2011"/>
        <s v="4/30/2014"/>
        <s v="5/13/2013"/>
        <s v="6/10/2011"/>
        <s v="7/26/2011"/>
        <s v="4/28/2016"/>
        <s v="6/10/2014"/>
        <s v="8/8/2012"/>
        <s v="8/14/2012"/>
        <s v="5/11/2012"/>
        <s v="7/7/2014"/>
        <s v="11/26/2013"/>
        <s v="3/5/2014"/>
        <s v="7/24/2014"/>
        <s v="1/18/2017"/>
        <s v="4/5/2015"/>
        <s v="4/28/2014"/>
        <s v="3/2/2015"/>
        <s v="7/10/2013"/>
        <s v="9/10/2012"/>
        <s v="3/18/2016"/>
        <s v="11/29/2012"/>
        <s v="9/25/2015"/>
        <s v="4/17/2013"/>
        <s v="5/2/2014"/>
        <s v="10/26/2016"/>
        <s v="12/5/2011"/>
        <s v="12/28/2015"/>
        <s v="8/13/2016"/>
        <s v="6/9/2014"/>
        <s v="12/12/2013"/>
        <s v="11/1/2014"/>
        <s v="11/11/2011"/>
        <s v="8/18/2009"/>
        <s v="3/10/2010"/>
        <s v="6/9/2011"/>
        <s v="2/17/2012"/>
        <s v="12/18/2014"/>
        <s v="2/10/2012"/>
        <s v="7/11/2013"/>
        <s v="9/4/2012"/>
        <s v="3/26/2012"/>
        <s v="5/29/2015"/>
        <s v="1/30/2016"/>
        <s v="3/7/2013"/>
        <s v="10/6/2016"/>
        <s v="7/1/2016"/>
        <s v="7/10/2014"/>
        <s v="3/28/2015"/>
        <s v="1/3/2017"/>
        <s v="8/7/2015"/>
        <s v="11/5/2012"/>
        <s v="11/10/2015"/>
        <s v="10/2/2016"/>
        <s v="8/21/2015"/>
        <s v="5/2/2016"/>
        <s v="7/30/2014"/>
        <s v="7/7/2015"/>
        <s v="1/17/2017"/>
        <s v="5/31/2015"/>
        <s v="12/20/2016"/>
        <s v="6/2/2015"/>
        <s v="11/1/2016"/>
        <s v="4/12/2016"/>
        <s v="4/22/2016"/>
        <s v="6/24/2015"/>
        <s v="10/5/2015"/>
        <s v="6/13/2016"/>
        <s v="3/4/2016"/>
        <s v="10/1/2014"/>
        <s v="6/4/2016"/>
        <s v="10/6/2015"/>
        <s v="9/2/2015"/>
        <s v="1/11/2016"/>
        <s v="9/29/2015"/>
        <s v="6/18/2015"/>
        <s v="10/15/2014"/>
        <s v="9/19/2014"/>
        <s v="5/13/2016"/>
        <s v="12/7/2015"/>
        <s v="11/2/2016"/>
        <s v="2/22/2015"/>
        <s v="11/13/2015"/>
        <s v="11/17/2014"/>
        <s v="9/21/2015"/>
        <s v="1/17/2015"/>
        <s v="2/11/2016"/>
        <s v="6/14/2016"/>
        <s v="12/2/2014"/>
        <s v="12/10/2015"/>
        <s v="12/2/2015"/>
        <s v="1/19/2016"/>
        <s v="11/19/2014"/>
        <s v="9/19/2016"/>
        <s v="5/14/2015"/>
        <s v="3/21/2016"/>
        <s v="11/25/2014"/>
        <s v="8/23/2016"/>
        <s v="2/20/2015"/>
        <s v="2/14/2015"/>
        <s v="1/16/2015"/>
        <s v="3/17/2015"/>
        <s v="9/18/2016"/>
        <s v="11/3/2014"/>
        <s v="3/7/2015"/>
        <s v="3/19/2015"/>
        <s v="10/3/2016"/>
        <s v="6/24/2016"/>
        <s v="11/4/2014"/>
        <s v="3/10/2015"/>
        <s v="5/19/2015"/>
        <s v="7/28/2014"/>
        <s v="7/9/2015"/>
        <s v="4/8/2015"/>
        <s v="10/23/2015"/>
        <s v="5/16/2015"/>
        <s v="10/29/2015"/>
        <s v="3/23/2015"/>
        <s v="11/20/2015"/>
        <s v="8/2/2016"/>
        <s v="8/31/2015"/>
        <s v="8/25/2015"/>
        <s v="1/26/2017"/>
        <s v="3/24/2015"/>
        <s v="9/26/2014"/>
        <s v="7/11/2014"/>
        <s v="6/7/2016"/>
        <s v="6/11/2016"/>
        <s v="4/27/2015"/>
        <s v="4/14/2015"/>
        <s v="2/24/2017"/>
        <s v="7/13/2015"/>
        <s v="1/15/2016"/>
        <s v="6/13/2014"/>
        <s v="4/14/2016"/>
        <s v="4/29/2016"/>
        <s v="10/26/2015"/>
        <s v="3/12/2015"/>
        <s v="5/7/2015"/>
        <s v="1/27/2017"/>
        <s v="8/14/2014"/>
        <s v="11/9/2016"/>
        <s v="7/14/2015"/>
        <s v="4/6/2015"/>
        <s v="9/16/2014"/>
        <s v="7/12/2014"/>
        <s v="9/9/2014"/>
        <s v="8/26/2014"/>
        <s v="10/19/2014"/>
        <s v="11/12/2014"/>
        <s v="2/10/2015"/>
        <s v="7/24/2015"/>
        <s v="10/10/2014"/>
        <s v="9/23/2016"/>
        <s v="12/17/2014"/>
        <s v="3/14/2015"/>
        <s v="7/18/2014"/>
        <s v="3/27/2015"/>
        <s v="5/16/2016"/>
        <s v="12/11/2014"/>
        <s v="12/1/2014"/>
        <s v="1/8/2015"/>
        <s v="5/14/2016"/>
        <s v="8/13/2014"/>
        <s v="9/26/2016"/>
        <s v="2/12/2017"/>
        <s v="9/21/2016"/>
        <s v="6/19/2014"/>
        <s v="7/4/2015"/>
        <s v="7/28/2016"/>
        <s v="11/22/2016"/>
        <s v="3/31/2015"/>
        <s v="1/2/2017"/>
        <s v="6/25/2014"/>
        <s v="10/16/2013"/>
        <s v="12/11/2016"/>
        <s v="6/23/2014"/>
        <s v="10/25/2016"/>
        <s v="12/21/2016"/>
        <s v="12/22/2016"/>
        <s v="11/4/2016"/>
        <s v="12/30/2016"/>
        <s v="10/28/2014"/>
        <s v="8/6/2014"/>
        <s v="2/8/2016"/>
        <s v="1/1/2012"/>
        <s v="3/9/2012"/>
        <s v="5/31/2011"/>
        <s v="3/12/2013"/>
        <s v="12/3/2012"/>
        <s v="7/7/2011"/>
        <s v="7/20/2012"/>
        <s v="11/7/2011"/>
        <s v="12/2/2011"/>
        <s v="7/31/2013"/>
        <s v="11/20/2013"/>
        <s v="11/2/2014"/>
        <s v="11/1/2013"/>
        <s v="1/28/2014"/>
        <s v="7/9/2014"/>
        <s v="6/6/2015"/>
        <s v="2/19/2014"/>
        <s v="11/13/2012"/>
        <s v="4/3/2013"/>
        <s v="12/15/2014"/>
        <s v="12/29/2016"/>
        <s v="1/25/2013"/>
        <s v="6/19/2011"/>
        <s v="1/15/2015"/>
        <s v="12/6/2012"/>
        <s v="4/19/2013"/>
        <s v="2/16/2011"/>
        <s v="11/21/2012"/>
        <s v="9/8/2010"/>
        <s v="10/27/2016"/>
        <s v="1/3/2014"/>
        <s v="11/16/2016"/>
        <s v="7/16/2013"/>
        <s v="8/10/2015"/>
        <s v="11/15/2013"/>
        <s v="1/15/2013"/>
        <s v="12/11/2015"/>
        <s v="9/11/2009"/>
        <s v="9/3/2015"/>
        <s v="3/31/2014"/>
        <s v="9/15/2010"/>
        <s v="4/3/2011"/>
        <s v="7/26/2012"/>
        <s v="2/4/2014"/>
        <s v="1/29/2013"/>
        <s v="3/14/2012"/>
        <s v="10/2/2013"/>
        <s v="5/29/2012"/>
        <s v="1/2/2013"/>
        <s v="1/1/2013"/>
        <s v="10/8/2013"/>
        <s v="6/17/2013"/>
        <s v="7/11/2011"/>
        <s v="2/24/2012"/>
        <s v="8/16/2013"/>
        <s v="6/1/2011"/>
        <s v="8/1/2012"/>
        <s v="5/2/2011"/>
        <s v="7/5/2011"/>
        <s v="5/27/2011"/>
        <s v="11/18/2014"/>
        <s v="12/20/2013"/>
        <s v="6/18/2013"/>
        <s v="1/7/2013"/>
        <s v="6/20/2012"/>
        <s v="5/16/2011"/>
        <s v="10/2/2014"/>
        <s v="3/8/2013"/>
        <s v="1/17/2012"/>
        <s v="7/30/2012"/>
        <s v="12/11/2013"/>
        <s v="5/9/2014"/>
        <s v="9/5/2012"/>
        <s v="3/13/2010"/>
        <s v="10/4/2012"/>
        <s v="3/4/2012"/>
        <s v="1/19/2012"/>
        <s v="6/12/2012"/>
        <s v="2/20/2013"/>
        <s v="11/22/2011"/>
        <s v="3/20/2014"/>
        <s v="5/28/2013"/>
        <s v="4/6/2012"/>
        <s v="9/6/2013"/>
        <s v="4/1/2014"/>
        <s v="12/18/2011"/>
        <s v="8/25/2016"/>
        <s v="10/11/2014"/>
        <s v="11/21/2016"/>
        <s v="7/26/2016"/>
        <s v="2/24/2014"/>
        <s v="2/15/2015"/>
        <s v="3/23/2016"/>
        <s v="6/1/2016"/>
        <s v="10/13/2016"/>
        <s v="11/28/2016"/>
        <s v="6/23/2016"/>
        <s v="8/27/2016"/>
        <s v="5/4/2015"/>
        <s v="10/23/2013"/>
        <s v="8/17/2016"/>
        <s v="10/12/2013"/>
        <s v="1/12/2012"/>
        <s v="9/23/2013"/>
        <s v="11/17/2012"/>
        <s v="1/21/2015"/>
        <s v="10/1/2009"/>
        <s v="12/7/2013"/>
        <s v="3/9/2013"/>
        <s v="8/1/2013"/>
        <s v="10/30/2013"/>
        <s v="10/1/2012"/>
        <s v="4/4/2013"/>
        <s v="11/23/2010"/>
        <s v="5/8/2012"/>
        <s v="9/27/2012"/>
        <s v="11/30/2011"/>
        <s v="8/4/2011"/>
        <s v="1/2/2016"/>
        <s v="3/13/2012"/>
        <s v="8/21/2016"/>
        <s v="4/27/2012"/>
        <s v="7/27/2011"/>
        <s v="10/22/2013"/>
        <s v="5/5/2010"/>
        <s v="8/2/2015"/>
        <s v="10/29/2012"/>
        <s v="12/1/2011"/>
        <s v="4/12/2011"/>
        <s v="4/23/2010"/>
        <s v="11/25/2010"/>
        <s v="2/10/2014"/>
        <s v="8/11/2011"/>
        <s v="6/11/2010"/>
        <s v="6/21/2012"/>
        <s v="1/2/2014"/>
        <s v="10/11/2012"/>
        <s v="4/4/2012"/>
        <s v="1/29/2012"/>
        <s v="9/13/2010"/>
        <s v="11/14/2012"/>
        <s v="10/15/2013"/>
        <s v="10/30/2011"/>
        <s v="1/14/2013"/>
        <s v="10/28/2013"/>
        <s v="6/8/2010"/>
        <s v="9/28/2012"/>
        <s v="3/10/2012"/>
        <s v="5/14/2010"/>
        <s v="2/5/2013"/>
        <s v="3/12/2014"/>
        <s v="4/4/2014"/>
        <s v="12/30/2015"/>
        <s v="10/4/2013"/>
        <s v="8/3/2012"/>
        <s v="5/22/2013"/>
        <s v="6/26/2015"/>
        <s v="1/10/2017"/>
        <s v="1/13/2016"/>
        <s v="10/30/2016"/>
        <s v="3/15/2016"/>
        <s v="12/28/2016"/>
        <s v="8/10/2016"/>
        <s v="12/18/2015"/>
        <s v="4/20/2016"/>
        <s v="10/19/2016"/>
        <s v="12/25/2014"/>
        <s v="8/4/2016"/>
        <s v="2/25/2015"/>
        <s v="10/17/2016"/>
        <s v="12/19/2014"/>
        <s v="1/5/2017"/>
        <s v="1/4/2016"/>
        <s v="9/12/2016"/>
        <s v="7/23/2015"/>
        <s v="9/6/2016"/>
        <s v="2/22/2016"/>
        <s v="7/16/2014"/>
        <s v="1/7/2017"/>
        <s v="12/17/2016"/>
        <s v="2/24/2016"/>
        <s v="1/22/2016"/>
        <s v="1/26/2016"/>
        <s v="7/23/2016"/>
        <s v="12/1/2015"/>
        <s v="5/14/2014"/>
        <s v="9/1/2016"/>
        <s v="8/29/2016"/>
        <s v="6/17/2016"/>
        <s v="10/9/2016"/>
        <s v="10/9/2014"/>
        <s v="6/27/2014"/>
        <s v="10/4/2015"/>
        <s v="1/13/2017"/>
        <s v="11/17/2015"/>
        <s v="2/14/2017"/>
        <s v="12/3/2014"/>
        <s v="5/20/2016"/>
        <s v="7/10/2016"/>
        <s v="12/10/2016"/>
        <s v="11/11/2014"/>
        <s v="2/21/2016"/>
        <s v="10/12/2015"/>
        <s v="5/2/2015"/>
        <s v="9/24/2015"/>
        <s v="5/21/2015"/>
        <s v="2/26/2016"/>
        <s v="1/20/2017"/>
        <s v="2/9/2015"/>
        <s v="7/3/2016"/>
        <s v="1/12/2015"/>
        <s v="4/25/2015"/>
        <s v="2/18/2016"/>
        <s v="11/17/2016"/>
        <s v="7/31/2014"/>
        <s v="1/7/2015"/>
        <s v="11/11/2015"/>
        <s v="10/6/2014"/>
        <s v="8/15/2016"/>
        <s v="8/15/2015"/>
        <s v="7/29/2014"/>
        <s v="4/23/2016"/>
        <s v="2/8/2017"/>
        <s v="2/6/2016"/>
        <s v="3/3/2016"/>
        <s v="7/31/2016"/>
        <s v="5/23/2013"/>
        <s v="6/20/2013"/>
        <s v="11/21/2013"/>
        <s v="3/11/2016"/>
        <s v="10/25/2013"/>
        <s v="10/18/2015"/>
        <s v="1/6/2014"/>
        <s v="9/16/2011"/>
        <s v="12/14/2015"/>
        <s v="6/6/2011"/>
        <s v="4/10/2014"/>
        <s v="12/29/2014"/>
        <s v="7/11/2012"/>
        <s v="2/13/2016"/>
        <s v="7/25/2014"/>
        <s v="5/16/2014"/>
        <s v="3/25/2014"/>
        <s v="5/26/2015"/>
        <s v="4/28/2015"/>
        <s v="9/3/2014"/>
        <s v="1/21/2014"/>
        <s v="3/14/2014"/>
        <s v="5/12/2014"/>
        <s v="2/21/2014"/>
        <s v="3/5/2012"/>
        <s v="2/13/2012"/>
        <s v="11/7/2012"/>
        <s v="12/8/2015"/>
        <s v="11/20/2014"/>
        <s v="4/10/2012"/>
        <s v="3/24/2014"/>
        <s v="9/13/2011"/>
        <s v="2/12/2016"/>
        <s v="5/16/2013"/>
        <s v="7/27/2015"/>
        <s v="11/24/2015"/>
        <s v="12/1/2016"/>
        <s v="7/1/2014"/>
        <s v="11/15/2014"/>
        <s v="3/24/2016"/>
        <s v="1/1/2017"/>
        <s v="3/29/2015"/>
        <s v="8/3/2014"/>
        <s v="8/20/2014"/>
        <s v="10/31/2016"/>
        <s v="8/6/2015"/>
        <s v="1/24/2015"/>
        <s v="11/8/2014"/>
        <s v="5/30/2015"/>
        <s v="8/25/2014"/>
        <s v="5/19/2016"/>
        <s v="1/23/2015"/>
        <s v="4/30/2015"/>
        <s v="6/28/2015"/>
        <s v="6/15/2015"/>
        <s v="9/15/2014"/>
        <s v="5/22/2014"/>
        <s v="1/30/2015"/>
        <s v="12/24/2016"/>
        <s v="4/29/2015"/>
        <s v="6/8/2016"/>
        <s v="8/1/2014"/>
        <s v="2/19/2016"/>
        <s v="1/12/2017"/>
        <s v="2/9/2016"/>
        <s v="10/21/2015"/>
        <s v="11/18/2015"/>
        <s v="6/15/2016"/>
        <s v="5/28/2015"/>
        <s v="3/1/2016"/>
        <s v="5/8/2015"/>
        <s v="12/27/2016"/>
        <s v="4/10/2015"/>
        <s v="9/20/2016"/>
        <s v="11/6/2016"/>
        <s v="10/10/2016"/>
        <s v="4/7/2014"/>
        <s v="8/23/2013"/>
        <s v="3/17/2014"/>
        <s v="7/30/2011"/>
        <s v="3/17/2012"/>
        <s v="1/25/2011"/>
        <s v="7/8/2015"/>
        <s v="1/31/2012"/>
        <s v="1/3/2015"/>
        <s v="8/4/2012"/>
        <s v="12/6/2011"/>
        <s v="5/14/2013"/>
        <s v="8/26/2011"/>
        <s v="5/8/2011"/>
        <s v="5/15/2014"/>
        <s v="10/21/2011"/>
        <s v="4/6/2013"/>
        <s v="5/8/2014"/>
        <s v="6/7/2012"/>
        <s v="7/23/2014"/>
        <s v="11/5/2010"/>
        <s v="1/13/2012"/>
        <s v="2/12/2011"/>
        <s v="5/7/2014"/>
        <s v="1/27/2014"/>
        <s v="12/30/2013"/>
        <s v="1/17/2014"/>
        <s v="10/14/2010"/>
        <s v="6/24/2013"/>
        <s v="8/21/2013"/>
        <s v="3/16/2016"/>
        <s v="10/14/2013"/>
        <s v="4/6/2010"/>
        <s v="7/3/2013"/>
        <s v="7/13/2009"/>
        <s v="7/31/2012"/>
        <s v="2/11/2014"/>
        <s v="12/1/2010"/>
        <s v="7/8/2013"/>
        <s v="11/8/2013"/>
        <s v="2/15/2013"/>
        <s v="12/8/2016"/>
        <s v="2/4/2015"/>
        <s v="7/9/2016"/>
        <s v="12/4/2016"/>
        <s v="3/1/2015"/>
        <s v="3/29/2016"/>
        <s v="6/14/2015"/>
        <s v="1/11/2017"/>
        <s v="1/18/2016"/>
        <s v="9/10/2015"/>
        <s v="1/24/2016"/>
        <s v="5/30/2016"/>
        <s v="6/26/2014"/>
        <s v="3/22/2016"/>
        <s v="9/13/2016"/>
        <s v="11/29/2016"/>
        <s v="7/18/2016"/>
        <s v="6/15/2014"/>
        <s v="2/10/2016"/>
        <s v="11/5/2015"/>
        <s v="7/3/2015"/>
        <s v="10/24/2014"/>
        <s v="6/17/2015"/>
        <s v="6/21/2016"/>
        <s v="5/27/2013"/>
        <s v="2/5/2015"/>
        <s v="2/3/2013"/>
        <s v="5/12/2016"/>
        <s v="10/31/2012"/>
        <s v="6/4/2013"/>
        <s v="5/26/2011"/>
        <s v="5/5/2011"/>
        <s v="7/5/2012"/>
        <s v="7/9/2013"/>
        <s v="10/12/2014"/>
        <s v="11/30/2016"/>
        <s v="12/15/2016"/>
        <s v="11/3/2016"/>
        <s v="7/17/2016"/>
        <s v="5/17/2015"/>
        <s v="12/2/2016"/>
        <s v="7/14/2016"/>
        <s v="7/2/2016"/>
        <s v="1/16/2017"/>
        <s v="1/14/2015"/>
        <s v="9/27/2016"/>
        <s v="9/6/2014"/>
        <s v="5/8/2016"/>
        <s v="5/5/2013"/>
        <s v="6/25/2013"/>
        <s v="10/29/2014"/>
        <s v="10/22/2015"/>
        <s v="9/9/2016"/>
        <s v="6/3/2016"/>
        <s v="1/9/2015"/>
        <s v="6/25/2015"/>
        <s v="8/19/2016"/>
        <s v="5/18/2015"/>
        <s v="9/11/2015"/>
        <s v="6/6/2014"/>
        <s v="4/26/2016"/>
        <s v="12/3/2016"/>
        <s v="5/15/2015"/>
        <s v="1/20/2016"/>
        <s v="6/28/2014"/>
        <s v="3/1/2017"/>
        <s v="4/3/2016"/>
        <s v="11/3/2015"/>
        <s v="10/3/2014"/>
        <s v="3/11/2013"/>
        <s v="2/21/2013"/>
        <s v="1/17/2013"/>
        <s v="2/20/2012"/>
        <s v="1/16/2013"/>
        <s v="12/7/2012"/>
        <s v="9/16/2013"/>
        <s v="8/10/2011"/>
        <s v="10/24/2011"/>
        <s v="8/15/2012"/>
        <s v="6/26/2016"/>
        <s v="5/23/2012"/>
        <s v="12/6/2013"/>
        <s v="10/16/2012"/>
        <s v="9/3/2013"/>
        <s v="5/19/2011"/>
        <s v="5/17/2013"/>
        <s v="7/28/2011"/>
        <s v="6/19/2013"/>
        <s v="7/20/2014"/>
        <s v="8/24/2016"/>
        <s v="5/13/2014"/>
        <s v="2/14/2016"/>
        <s v="6/24/2014"/>
        <s v="3/17/2010"/>
        <s v="6/16/2014"/>
        <s v="8/18/2015"/>
        <s v="11/5/2014"/>
        <s v="5/23/2014"/>
        <s v="11/21/2014"/>
        <s v="1/21/2017"/>
        <s v="3/13/2016"/>
        <s v="4/24/2016"/>
        <s v="7/28/2015"/>
        <s v="12/8/2014"/>
        <s v="7/19/2014"/>
        <s v="2/16/2017"/>
        <s v="10/3/2015"/>
        <s v="9/10/2014"/>
        <s v="8/3/2015"/>
        <s v="6/30/2015"/>
        <s v="10/7/2013"/>
        <s v="9/23/2009"/>
        <s v="1/13/2014"/>
        <s v="5/9/2011"/>
        <s v="6/28/2016"/>
        <s v="2/1/2014"/>
        <s v="4/25/2013"/>
        <s v="5/20/2015"/>
        <s v="2/3/2016"/>
        <s v="2/19/2017"/>
        <s v="1/13/2015"/>
        <s v="5/25/2012"/>
        <s v="8/8/2010"/>
        <s v="7/26/2013"/>
        <s v="3/21/2012"/>
        <s v="8/30/2015"/>
        <s v="11/13/2014"/>
        <s v="1/1/2015"/>
        <s v="8/24/2015"/>
        <s v="5/27/2015"/>
        <s v="5/31/2014"/>
        <s v="9/2/2011"/>
        <s v="11/28/2011"/>
        <s v="2/6/2012"/>
        <s v="7/22/2011"/>
        <s v="12/23/2010"/>
        <s v="5/24/2012"/>
        <s v="11/29/2013"/>
        <s v="11/15/2012"/>
        <s v="6/4/2014"/>
        <s v="10/12/2012"/>
        <s v="9/29/2013"/>
        <s v="1/27/2013"/>
        <s v="8/24/2014"/>
        <s v="2/16/2013"/>
        <s v="6/28/2013"/>
        <s v="11/30/2012"/>
        <s v="10/23/2012"/>
        <s v="9/12/2012"/>
        <s v="12/19/2011"/>
        <s v="4/24/2011"/>
        <s v="4/29/2011"/>
        <s v="11/5/2009"/>
        <s v="2/2/2012"/>
        <s v="5/24/2011"/>
        <s v="8/25/2012"/>
        <s v="9/22/2012"/>
        <s v="9/4/2013"/>
        <s v="7/13/2014"/>
        <s v="5/10/2012"/>
        <s v="2/18/2011"/>
        <s v="4/8/2014"/>
        <s v="3/23/2011"/>
        <s v="3/6/2012"/>
        <s v="4/24/2012"/>
        <s v="11/10/2012"/>
        <s v="11/18/2013"/>
        <s v="12/5/2015"/>
        <s v="10/31/2011"/>
        <s v="1/21/2011"/>
        <s v="5/15/2010"/>
        <s v="5/5/2012"/>
        <s v="1/23/2014"/>
        <s v="2/7/2017"/>
        <s v="2/13/2017"/>
        <s v="3/14/2017"/>
        <s v="2/17/2017"/>
        <s v="2/22/2017"/>
        <s v="2/26/2017"/>
        <s v="3/7/2017"/>
        <s v="3/10/2017"/>
        <s v="2/21/2017"/>
        <s v="3/9/2017"/>
        <s v="2/25/2017"/>
        <s v="3/6/2017"/>
        <s v="3/12/2017"/>
        <s v="2/28/2015"/>
        <s v="8/28/2015"/>
        <s v="4/1/2015"/>
        <s v="3/31/2016"/>
        <s v="9/30/2014"/>
        <s v="4/10/2016"/>
        <s v="9/2/2014"/>
        <s v="3/6/2016"/>
        <s v="4/26/2015"/>
        <s v="12/6/2016"/>
        <s v="1/22/2015"/>
        <s v="10/24/2016"/>
        <s v="1/23/2017"/>
        <s v="3/25/2016"/>
        <s v="9/14/2016"/>
        <s v="2/20/2016"/>
        <s v="9/5/2015"/>
        <s v="5/15/2016"/>
        <s v="7/4/2014"/>
        <s v="12/14/2014"/>
        <s v="12/5/2014"/>
        <s v="10/18/2014"/>
        <s v="5/3/2016"/>
        <s v="12/30/2014"/>
        <s v="9/14/2014"/>
        <s v="1/6/2015"/>
        <s v="11/15/2016"/>
        <s v="12/6/2015"/>
        <s v="9/10/2016"/>
        <s v="6/4/2015"/>
        <s v="8/28/2014"/>
        <s v="1/25/2015"/>
        <s v="8/9/2014"/>
        <s v="6/30/2014"/>
        <s v="1/18/2012"/>
        <s v="9/24/2012"/>
        <s v="12/18/2013"/>
        <s v="12/3/2010"/>
        <s v="1/25/2014"/>
        <s v="2/2/2011"/>
        <s v="1/28/2013"/>
        <s v="1/31/2013"/>
        <s v="5/3/2011"/>
        <s v="6/2/2016"/>
        <s v="5/28/2011"/>
        <s v="9/17/2012"/>
        <s v="3/18/2015"/>
        <s v="4/23/2013"/>
        <s v="11/22/2013"/>
        <s v="10/16/2011"/>
        <s v="1/16/2014"/>
        <s v="12/27/2014"/>
        <s v="5/17/2014"/>
        <s v="10/22/2012"/>
        <s v="7/8/2012"/>
        <s v="10/13/2014"/>
        <s v="5/1/2010"/>
        <s v="6/6/2010"/>
        <s v="3/30/2011"/>
        <s v="9/20/2015"/>
        <s v="12/27/2015"/>
        <s v="9/8/2012"/>
        <s v="4/22/2015"/>
        <s v="2/2/2015"/>
        <s v="8/8/2014"/>
        <s v="9/17/2015"/>
        <s v="9/8/2014"/>
        <s v="6/14/2012"/>
        <s v="11/12/2013"/>
        <s v="8/17/2011"/>
        <s v="9/18/2013"/>
        <s v="10/5/2010"/>
        <s v="2/21/2012"/>
        <s v="4/7/2013"/>
        <s v="5/23/2011"/>
        <s v="1/3/2012"/>
        <s v="11/18/2011"/>
        <s v="11/5/2011"/>
        <s v="6/1/2013"/>
        <s v="5/7/2011"/>
        <s v="4/5/2011"/>
        <s v="2/18/2014"/>
        <s v="10/16/2009"/>
        <s v="3/21/2011"/>
        <s v="10/8/2016"/>
        <s v="2/1/2012"/>
        <s v="1/25/2016"/>
        <s v="4/21/2012"/>
        <s v="9/26/2012"/>
        <s v="8/26/2012"/>
        <s v="4/13/2014"/>
        <s v="12/20/2011"/>
        <s v="7/6/2016"/>
        <s v="2/18/2013"/>
        <s v="10/18/2012"/>
        <s v="6/13/2013"/>
        <s v="10/13/2015"/>
        <s v="7/4/2016"/>
        <s v="7/21/2015"/>
        <s v="11/11/2016"/>
        <s v="6/12/2015"/>
        <s v="1/18/2015"/>
        <s v="11/21/2015"/>
        <s v="10/7/2016"/>
        <s v="7/27/2014"/>
        <s v="5/12/2015"/>
        <s v="6/17/2010"/>
        <s v="6/18/2010"/>
        <s v="8/6/2011"/>
        <s v="10/18/2016"/>
        <s v="12/9/2015"/>
        <s v="5/9/2016"/>
        <s v="2/19/2013"/>
        <s v="3/6/2014"/>
        <s v="2/13/2015"/>
        <s v="2/6/2010"/>
        <s v="10/30/2012"/>
        <s v="4/9/2014"/>
        <s v="10/31/2013"/>
        <s v="5/30/2013"/>
        <s v="10/11/2016"/>
        <s v="6/8/2012"/>
        <s v="4/22/2013"/>
        <s v="11/25/2013"/>
        <s v="1/5/2016"/>
        <s v="4/2/2014"/>
        <s v="3/18/2013"/>
        <s v="12/23/2015"/>
        <s v="5/24/2014"/>
        <s v="5/29/2016"/>
        <s v="8/18/2016"/>
        <s v="4/7/2016"/>
        <s v="4/6/2016"/>
        <s v="9/24/2011"/>
        <s v="11/13/2011"/>
        <s v="8/5/2010"/>
        <s v="6/27/2013"/>
        <s v="1/30/2012"/>
        <s v="8/3/2011"/>
        <s v="10/2/2011"/>
        <s v="12/14/2011"/>
        <s v="4/29/2013"/>
        <s v="12/27/2012"/>
        <s v="6/8/2011"/>
        <s v="8/19/2014"/>
        <s v="10/7/2010"/>
        <s v="1/20/2011"/>
        <s v="11/13/2013"/>
        <s v="12/12/2016"/>
        <s v="1/20/2010"/>
        <s v="10/12/2010"/>
        <s v="7/5/2015"/>
        <s v="6/11/2015"/>
        <s v="1/4/2014"/>
        <s v="3/16/2011"/>
        <s v="3/28/2013"/>
        <s v="9/19/2013"/>
        <s v="10/9/2013"/>
        <s v="12/12/2012"/>
        <s v="8/13/2013"/>
        <s v="6/25/2010"/>
        <s v="2/13/2014"/>
        <s v="1/8/2014"/>
        <s v="8/2/2013"/>
        <s v="11/20/2016"/>
        <s v="12/21/2012"/>
        <s v="6/16/2011"/>
        <s v="4/19/2012"/>
        <s v="8/31/2012"/>
        <s v="2/27/2017"/>
        <s v="8/9/2013"/>
        <s v="4/5/2016"/>
        <s v="7/13/2016"/>
        <s v="12/19/2016"/>
        <s v="3/11/2015"/>
        <s v="10/2/2015"/>
        <s v="2/2/2017"/>
        <s v="10/21/2016"/>
        <s v="7/12/2015"/>
        <s v="9/15/2015"/>
        <s v="2/7/2012"/>
        <s v="4/3/2014"/>
        <s v="2/16/2012"/>
        <s v="10/1/2013"/>
        <s v="2/19/2012"/>
        <s v="8/6/2012"/>
        <s v="7/20/2015"/>
        <s v="6/26/2013"/>
        <s v="12/29/2011"/>
        <s v="10/1/2016"/>
        <s v="1/12/2016"/>
        <s v="7/29/2013"/>
        <s v="5/29/2013"/>
        <s v="2/26/2015"/>
        <s v="3/3/2013"/>
        <s v="7/26/2014"/>
        <s v="7/22/2016"/>
        <s v="11/8/2016"/>
        <s v="1/10/2015"/>
        <s v="4/9/2016"/>
        <s v="2/10/2017"/>
        <s v="11/7/2015"/>
        <s v="2/15/2017"/>
        <s v="11/22/2014"/>
        <s v="1/28/2012"/>
        <s v="11/30/2015"/>
        <s v="11/14/2015"/>
        <s v="2/11/2011"/>
        <s v="8/8/2013"/>
        <s v="10/24/2013"/>
        <s v="8/30/2012"/>
        <s v="2/8/2012"/>
        <s v="5/21/2013"/>
        <s v="11/27/2013"/>
        <s v="11/2/2011"/>
        <s v="11/20/2010"/>
        <s v="4/5/2012"/>
        <s v="2/2/2013"/>
        <s v="4/6/2014"/>
        <s v="4/3/2012"/>
        <s v="1/14/2010"/>
        <s v="8/25/2009"/>
        <s v="11/14/2013"/>
        <s v="2/26/2014"/>
        <s v="3/5/2017"/>
        <s v="3/13/2017"/>
        <s v="9/30/2016"/>
        <s v="2/24/2015"/>
        <s v="4/9/2015"/>
        <s v="7/30/2015"/>
        <s v="8/20/2015"/>
        <s v="12/9/2014"/>
        <s v="7/19/2015"/>
        <s v="8/8/2015"/>
        <s v="10/12/2016"/>
        <s v="12/20/2014"/>
        <s v="9/27/2014"/>
        <s v="2/6/2015"/>
        <s v="9/18/2015"/>
        <s v="8/26/2015"/>
        <s v="10/30/2014"/>
        <s v="2/3/2017"/>
        <s v="5/5/2016"/>
        <s v="2/7/2016"/>
        <s v="8/28/2011"/>
        <s v="6/28/2012"/>
        <s v="8/24/2012"/>
        <s v="4/8/2013"/>
        <s v="4/26/2012"/>
        <s v="9/21/2012"/>
        <s v="1/14/2011"/>
        <s v="4/23/2012"/>
        <s v="6/24/2010"/>
        <s v="8/26/2010"/>
        <s v="5/12/2010"/>
        <s v="12/14/2012"/>
        <s v="7/17/2012"/>
        <s v="8/11/2015"/>
        <s v="3/31/2012"/>
        <s v="6/17/2011"/>
        <s v="8/16/2011"/>
        <s v="9/7/2011"/>
        <s v="3/23/2012"/>
        <s v="10/17/2011"/>
        <s v="4/9/2013"/>
        <s v="12/30/2010"/>
        <s v="4/25/2012"/>
        <s v="3/14/2013"/>
        <s v="5/7/2012"/>
        <s v="2/22/2013"/>
        <s v="8/7/2014"/>
        <s v="6/18/2014"/>
        <s v="9/22/2015"/>
        <s v="11/9/2014"/>
        <s v="8/1/2015"/>
        <s v="11/10/2009"/>
        <s v="6/2/2011"/>
        <s v="1/24/2013"/>
        <s v="7/28/2013"/>
        <s v="9/7/2013"/>
        <s v="9/5/2016"/>
        <s v="4/26/2013"/>
        <s v="2/22/2012"/>
        <s v="7/22/2012"/>
        <s v="11/9/2012"/>
        <s v="10/13/2011"/>
        <s v="9/13/2015"/>
        <s v="8/12/2016"/>
        <s v="8/17/2015"/>
        <s v="1/9/2017"/>
        <s v="3/20/2016"/>
        <s v="3/13/2015"/>
        <s v="4/27/2016"/>
        <s v="12/12/2014"/>
        <s v="4/16/2015"/>
        <s v="10/17/2015"/>
        <s v="9/29/2016"/>
        <s v="6/5/2014"/>
        <s v="8/29/2012"/>
        <s v="12/9/2013"/>
        <s v="3/28/2014"/>
        <s v="8/22/2012"/>
        <s v="9/20/2014"/>
        <s v="9/26/2015"/>
        <s v="10/15/2016"/>
        <s v="11/10/2014"/>
        <s v="8/29/2014"/>
        <s v="6/30/2016"/>
        <s v="9/25/2013"/>
        <s v="11/4/2015"/>
        <s v="3/20/2015"/>
        <s v="3/7/2016"/>
        <s v="4/18/2015"/>
        <s v="5/28/2014"/>
        <s v="4/27/2013"/>
        <s v="5/22/2016"/>
        <s v="6/6/2013"/>
        <s v="9/16/2016"/>
        <s v="8/7/2013"/>
        <s v="8/21/2014"/>
        <s v="2/10/2013"/>
        <s v="5/1/2012"/>
        <s v="5/15/2012"/>
        <s v="4/18/2014"/>
        <s v="11/8/2011"/>
        <s v="7/27/2012"/>
        <s v="7/12/2011"/>
        <s v="2/28/2012"/>
        <s v="2/16/2014"/>
        <s v="9/20/2013"/>
        <s v="10/8/2014"/>
        <s v="6/29/2016"/>
        <s v="6/8/2014"/>
        <s v="7/16/2015"/>
        <s v="8/30/2014"/>
        <s v="4/29/2014"/>
        <s v="2/19/2015"/>
        <s v="11/19/2016"/>
        <s v="2/1/2016"/>
        <s v="5/4/2016"/>
        <s v="9/7/2015"/>
        <s v="10/30/2015"/>
        <s v="8/2/2014"/>
        <s v="5/25/2014"/>
        <s v="12/31/2015"/>
        <s v="6/9/2016"/>
        <s v="6/19/2016"/>
        <s v="12/18/2016"/>
        <s v="4/4/2016"/>
        <s v="10/29/2016"/>
        <s v="12/21/2015"/>
        <s v="10/4/2014"/>
        <s v="6/21/2014"/>
        <s v="11/27/2016"/>
        <s v="7/25/2015"/>
        <s v="10/17/2014"/>
        <s v="12/15/2015"/>
        <s v="4/26/2014"/>
        <s v="8/29/2015"/>
        <s v="7/6/2014"/>
        <s v="12/31/2014"/>
        <s v="11/26/2015"/>
        <s v="7/16/2016"/>
        <s v="12/24/2015"/>
        <s v="1/26/2015"/>
        <s v="5/7/2016"/>
        <s v="6/7/2015"/>
        <s v="8/9/2015"/>
        <s v="3/2/2016"/>
        <s v="5/21/2016"/>
        <s v="11/28/2015"/>
        <s v="1/21/2016"/>
        <s v="5/18/2014"/>
        <s v="11/26/2012"/>
        <s v="1/29/2016"/>
        <s v="11/14/2014"/>
        <s v="12/23/2014"/>
        <s v="5/22/2015"/>
        <s v="9/6/2012"/>
        <s v="2/18/2015"/>
        <s v="7/19/2010"/>
        <s v="12/2/2013"/>
        <s v="9/6/2015"/>
        <s v="8/11/2014"/>
        <s v="3/14/2016"/>
        <s v="9/17/2016"/>
        <s v="6/10/2016"/>
        <s v="10/16/2015"/>
        <s v="1/2/2015"/>
        <s v="2/27/2015"/>
        <s v="2/20/2017"/>
        <s v="2/23/2017"/>
        <s v="3/15/2017"/>
        <s v="3/8/2017"/>
        <s v="3/2/2017"/>
        <s v="11/12/2012"/>
        <s v="10/27/2010"/>
        <s v="11/20/2012"/>
        <s v="6/22/2013"/>
        <s v="4/10/2011"/>
        <s v="1/15/2012"/>
        <s v="12/19/2010"/>
        <s v="7/22/2013"/>
        <s v="4/11/2013"/>
        <s v="8/5/2013"/>
        <s v="8/17/2014"/>
        <s v="4/24/2015"/>
        <s v="8/10/2014"/>
        <s v="11/29/2015"/>
        <s v="10/5/2016"/>
        <s v="9/30/2015"/>
        <s v="6/1/2015"/>
        <s v="1/19/2017"/>
        <s v="9/11/2014"/>
        <s v="8/8/2016"/>
        <s v="8/20/2016"/>
        <s v="10/7/2015"/>
        <s v="5/13/2015"/>
        <s v="1/10/2016"/>
        <s v="8/16/2015"/>
        <s v="11/1/2015"/>
        <s v="11/7/2016"/>
        <s v="2/21/2015"/>
        <s v="4/11/2015"/>
        <s v="8/26/2016"/>
        <s v="7/2/2014"/>
        <s v="5/24/2015"/>
        <s v="10/25/2015"/>
        <s v="5/6/2014"/>
        <s v="10/25/2014"/>
        <s v="5/5/2014"/>
        <s v="1/9/2016"/>
        <s v="4/23/2014"/>
        <s v="3/19/2016"/>
        <s v="2/4/2016"/>
        <s v="3/25/2015"/>
        <s v="9/1/2014"/>
        <s v="5/31/2016"/>
        <s v="1/3/2016"/>
        <s v="4/17/2016"/>
        <s v="7/30/2016"/>
        <s v="7/29/2015"/>
        <s v="7/20/2016"/>
        <s v="5/26/2016"/>
        <s v="4/2/2016"/>
        <s v="1/11/2015"/>
        <s v="7/18/2015"/>
        <s v="12/24/2014"/>
        <s v="8/4/2015"/>
        <s v="11/26/2016"/>
        <s v="10/22/2016"/>
        <s v="8/16/2016"/>
        <s v="8/14/2016"/>
        <s v="10/31/2015"/>
        <s v="5/9/2015"/>
        <s v="12/10/2014"/>
        <s v="9/8/2016"/>
        <s v="9/4/2014"/>
        <s v="6/25/2016"/>
        <s v="10/23/2016"/>
        <s v="3/21/2015"/>
        <s v="4/11/2014"/>
        <s v="1/28/2017"/>
        <s v="12/26/2014"/>
        <s v="8/16/2014"/>
        <s v="11/5/2016"/>
        <s v="10/20/2016"/>
        <s v="9/24/2014"/>
        <s v="12/20/2015"/>
        <s v="10/14/2016"/>
        <s v="3/10/2016"/>
        <s v="5/23/2016"/>
        <s v="12/4/2015"/>
        <s v="6/11/2014"/>
        <s v="2/4/2017"/>
        <s v="6/19/2015"/>
        <s v="9/7/2016"/>
        <s v="6/14/2014"/>
        <s v="10/28/2015"/>
        <s v="12/21/2014"/>
        <s v="8/31/2016"/>
        <s v="11/2/2015"/>
        <s v="4/18/2016"/>
        <s v="12/14/2016"/>
        <s v="1/15/2017"/>
        <s v="12/26/2016"/>
        <s v="4/15/2016"/>
        <m/>
      </sharedItems>
    </cacheField>
    <cacheField name="year created" numFmtId="0">
      <sharedItems containsBlank="1" count="10">
        <s v="2015"/>
        <s v="2017"/>
        <s v="2016"/>
        <s v="2014"/>
        <s v="2013"/>
        <s v="2012"/>
        <s v="2011"/>
        <s v="2010"/>
        <s v="2009"/>
        <m/>
      </sharedItems>
    </cacheField>
    <cacheField name="month created" numFmtId="0">
      <sharedItems containsBlank="1" count="13">
        <s v="June"/>
        <s v="January"/>
        <s v="February"/>
        <s v="July"/>
        <s v="November"/>
        <s v="May"/>
        <s v="April"/>
        <s v="March"/>
        <s v="September"/>
        <s v="October"/>
        <s v="August"/>
        <s v="December"/>
        <m/>
      </sharedItems>
    </cacheField>
    <cacheField name="date ended conversion" numFmtId="0">
      <sharedItems containsBlank="1"/>
    </cacheField>
    <cacheField name="year ended" numFmtId="0">
      <sharedItems containsBlank="1"/>
    </cacheField>
    <cacheField name="month ended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x v="0"/>
    <x v="0"/>
    <s v="7/22/2015"/>
    <s v="2015"/>
    <s v="July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x v="1"/>
    <x v="1"/>
    <s v="3/2/2017"/>
    <s v="2017"/>
    <s v="March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x v="2"/>
    <x v="2"/>
    <s v="2/15/2016"/>
    <s v="2016"/>
    <s v="February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x v="3"/>
    <x v="3"/>
    <s v="8/7/2014"/>
    <s v="2014"/>
    <s v="August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x v="0"/>
    <x v="4"/>
    <s v="12/19/2015"/>
    <s v="2015"/>
    <s v="December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x v="2"/>
    <x v="3"/>
    <s v="7/29/2016"/>
    <s v="2016"/>
    <s v="July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x v="3"/>
    <x v="0"/>
    <s v="6/13/2014"/>
    <s v="2014"/>
    <s v="June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x v="2"/>
    <x v="5"/>
    <s v="7/4/2016"/>
    <s v="2016"/>
    <s v="July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x v="2"/>
    <x v="6"/>
    <s v="4/15/2016"/>
    <s v="2016"/>
    <s v="April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x v="2"/>
    <x v="7"/>
    <s v="4/16/2016"/>
    <s v="2016"/>
    <s v="April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x v="3"/>
    <x v="5"/>
    <s v="6/24/2014"/>
    <s v="2014"/>
    <s v="June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x v="2"/>
    <x v="3"/>
    <s v="8/21/2016"/>
    <s v="2016"/>
    <s v="August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x v="3"/>
    <x v="0"/>
    <s v="7/15/2014"/>
    <s v="2014"/>
    <s v="July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x v="2"/>
    <x v="5"/>
    <s v="6/23/2016"/>
    <s v="2016"/>
    <s v="June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x v="3"/>
    <x v="0"/>
    <s v="7/13/2014"/>
    <s v="2014"/>
    <s v="July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x v="0"/>
    <x v="8"/>
    <s v="9/27/2015"/>
    <s v="2015"/>
    <s v="September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x v="3"/>
    <x v="5"/>
    <s v="6/16/2014"/>
    <s v="2014"/>
    <s v="June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x v="3"/>
    <x v="9"/>
    <s v="11/4/2014"/>
    <s v="2014"/>
    <s v="November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x v="3"/>
    <x v="10"/>
    <s v="9/17/2014"/>
    <s v="2014"/>
    <s v="September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x v="0"/>
    <x v="0"/>
    <s v="7/20/2015"/>
    <s v="2015"/>
    <s v="July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x v="0"/>
    <x v="3"/>
    <s v="9/13/2015"/>
    <s v="2015"/>
    <s v="September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x v="3"/>
    <x v="10"/>
    <s v="9/26/2014"/>
    <s v="2014"/>
    <s v="September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x v="3"/>
    <x v="11"/>
    <s v="1/1/2015"/>
    <s v="2015"/>
    <s v="January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x v="0"/>
    <x v="6"/>
    <s v="4/30/2015"/>
    <s v="2015"/>
    <s v="April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x v="0"/>
    <x v="10"/>
    <s v="9/15/2015"/>
    <s v="2015"/>
    <s v="September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x v="0"/>
    <x v="4"/>
    <s v="1/8/2016"/>
    <s v="2016"/>
    <s v="January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3"/>
    <x v="3"/>
    <x v="3"/>
    <s v="8/17/2014"/>
    <s v="2014"/>
    <s v="August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6"/>
    <x v="3"/>
    <x v="9"/>
    <s v="11/15/2014"/>
    <s v="2014"/>
    <s v="November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7"/>
    <x v="0"/>
    <x v="4"/>
    <s v="12/16/2015"/>
    <s v="2015"/>
    <s v="December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8"/>
    <x v="3"/>
    <x v="0"/>
    <s v="7/22/2014"/>
    <s v="2014"/>
    <s v="July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29"/>
    <x v="3"/>
    <x v="3"/>
    <s v="8/21/2014"/>
    <s v="2014"/>
    <s v="August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0"/>
    <x v="2"/>
    <x v="1"/>
    <s v="1/25/2016"/>
    <s v="2016"/>
    <s v="January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1"/>
    <x v="2"/>
    <x v="6"/>
    <s v="5/12/2016"/>
    <s v="2016"/>
    <s v="May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2"/>
    <x v="0"/>
    <x v="9"/>
    <s v="11/8/2015"/>
    <s v="2015"/>
    <s v="November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3"/>
    <x v="3"/>
    <x v="3"/>
    <s v="8/5/2014"/>
    <s v="2014"/>
    <s v="August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4"/>
    <x v="0"/>
    <x v="6"/>
    <s v="4/27/2015"/>
    <s v="2015"/>
    <s v="April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5"/>
    <x v="0"/>
    <x v="7"/>
    <s v="4/4/2015"/>
    <s v="2015"/>
    <s v="April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6"/>
    <x v="0"/>
    <x v="1"/>
    <s v="2/27/2015"/>
    <s v="2015"/>
    <s v="February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7"/>
    <x v="4"/>
    <x v="6"/>
    <s v="5/10/2013"/>
    <s v="2013"/>
    <s v="May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8"/>
    <x v="3"/>
    <x v="6"/>
    <s v="5/25/2014"/>
    <s v="2014"/>
    <s v="May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39"/>
    <x v="3"/>
    <x v="5"/>
    <s v="6/18/2014"/>
    <s v="2014"/>
    <s v="June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0"/>
    <x v="3"/>
    <x v="8"/>
    <s v="10/5/2014"/>
    <s v="2014"/>
    <s v="October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1"/>
    <x v="3"/>
    <x v="4"/>
    <s v="12/28/2014"/>
    <s v="2014"/>
    <s v="December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2"/>
    <x v="3"/>
    <x v="0"/>
    <s v="7/12/2014"/>
    <s v="2014"/>
    <s v="July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3"/>
    <x v="3"/>
    <x v="10"/>
    <s v="10/6/2014"/>
    <s v="2014"/>
    <s v="October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4"/>
    <x v="2"/>
    <x v="7"/>
    <s v="4/27/2016"/>
    <s v="2016"/>
    <s v="April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5"/>
    <x v="0"/>
    <x v="4"/>
    <s v="12/15/2015"/>
    <s v="2015"/>
    <s v="December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6"/>
    <x v="3"/>
    <x v="9"/>
    <s v="12/19/2014"/>
    <s v="2014"/>
    <s v="December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7"/>
    <x v="0"/>
    <x v="1"/>
    <s v="3/1/2015"/>
    <s v="2015"/>
    <s v="March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8"/>
    <x v="0"/>
    <x v="8"/>
    <s v="10/23/2015"/>
    <s v="2015"/>
    <s v="October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49"/>
    <x v="3"/>
    <x v="11"/>
    <s v="1/30/2015"/>
    <s v="2015"/>
    <s v="January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0"/>
    <x v="0"/>
    <x v="3"/>
    <s v="8/10/2015"/>
    <s v="2015"/>
    <s v="August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14"/>
    <x v="3"/>
    <x v="0"/>
    <s v="7/17/2014"/>
    <s v="2014"/>
    <s v="July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1"/>
    <x v="3"/>
    <x v="7"/>
    <s v="4/4/2014"/>
    <s v="2014"/>
    <s v="April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2"/>
    <x v="0"/>
    <x v="4"/>
    <s v="12/25/2015"/>
    <s v="2015"/>
    <s v="December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3"/>
    <x v="2"/>
    <x v="5"/>
    <s v="5/27/2016"/>
    <s v="2016"/>
    <s v="May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4"/>
    <x v="0"/>
    <x v="5"/>
    <s v="6/8/2015"/>
    <s v="2015"/>
    <s v="June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5"/>
    <x v="0"/>
    <x v="7"/>
    <s v="4/25/2015"/>
    <s v="2015"/>
    <s v="April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46"/>
    <x v="3"/>
    <x v="9"/>
    <s v="11/19/2014"/>
    <s v="2014"/>
    <s v="November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6"/>
    <x v="0"/>
    <x v="10"/>
    <s v="9/14/2015"/>
    <s v="2015"/>
    <s v="September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57"/>
    <x v="3"/>
    <x v="7"/>
    <s v="3/22/2014"/>
    <s v="2014"/>
    <s v="March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58"/>
    <x v="4"/>
    <x v="5"/>
    <s v="6/6/2013"/>
    <s v="2013"/>
    <s v="June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59"/>
    <x v="4"/>
    <x v="2"/>
    <s v="3/3/2013"/>
    <s v="2013"/>
    <s v="March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0"/>
    <x v="4"/>
    <x v="11"/>
    <s v="12/27/2013"/>
    <s v="2013"/>
    <s v="December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1"/>
    <x v="4"/>
    <x v="0"/>
    <s v="7/7/2013"/>
    <s v="2013"/>
    <s v="July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2"/>
    <x v="3"/>
    <x v="3"/>
    <s v="8/11/2014"/>
    <s v="2014"/>
    <s v="August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3"/>
    <x v="2"/>
    <x v="0"/>
    <s v="7/18/2016"/>
    <s v="2016"/>
    <s v="July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4"/>
    <x v="5"/>
    <x v="0"/>
    <s v="7/15/2012"/>
    <s v="2012"/>
    <s v="July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5"/>
    <x v="3"/>
    <x v="1"/>
    <s v="2/23/2014"/>
    <s v="2014"/>
    <s v="February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6"/>
    <x v="6"/>
    <x v="10"/>
    <s v="10/2/2011"/>
    <s v="2011"/>
    <s v="October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67"/>
    <x v="6"/>
    <x v="3"/>
    <s v="9/4/2011"/>
    <s v="2011"/>
    <s v="September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68"/>
    <x v="5"/>
    <x v="7"/>
    <s v="5/28/2012"/>
    <s v="2012"/>
    <s v="May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69"/>
    <x v="5"/>
    <x v="9"/>
    <s v="11/14/2012"/>
    <s v="2012"/>
    <s v="November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0"/>
    <x v="6"/>
    <x v="2"/>
    <s v="5/2/2011"/>
    <s v="2011"/>
    <s v="May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1"/>
    <x v="0"/>
    <x v="11"/>
    <s v="1/21/2016"/>
    <s v="2016"/>
    <s v="January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2"/>
    <x v="4"/>
    <x v="7"/>
    <s v="4/23/2013"/>
    <s v="2013"/>
    <s v="April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3"/>
    <x v="6"/>
    <x v="9"/>
    <s v="12/27/2011"/>
    <s v="2011"/>
    <s v="December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4"/>
    <x v="5"/>
    <x v="7"/>
    <s v="5/20/2012"/>
    <s v="2012"/>
    <s v="May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5"/>
    <x v="2"/>
    <x v="10"/>
    <s v="9/1/2016"/>
    <s v="2016"/>
    <s v="September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6"/>
    <x v="3"/>
    <x v="7"/>
    <s v="4/25/2014"/>
    <s v="2014"/>
    <s v="April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77"/>
    <x v="4"/>
    <x v="4"/>
    <s v="12/9/2013"/>
    <s v="2013"/>
    <s v="December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78"/>
    <x v="5"/>
    <x v="3"/>
    <s v="7/13/2012"/>
    <s v="2012"/>
    <s v="July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79"/>
    <x v="6"/>
    <x v="8"/>
    <s v="10/9/2011"/>
    <s v="2011"/>
    <s v="October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0"/>
    <x v="0"/>
    <x v="2"/>
    <s v="2/22/2015"/>
    <s v="2015"/>
    <s v="February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1"/>
    <x v="6"/>
    <x v="6"/>
    <s v="5/15/2011"/>
    <s v="2011"/>
    <s v="May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2"/>
    <x v="6"/>
    <x v="10"/>
    <s v="9/22/2011"/>
    <s v="2011"/>
    <s v="September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3"/>
    <x v="0"/>
    <x v="9"/>
    <s v="12/27/2015"/>
    <s v="2015"/>
    <s v="December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4"/>
    <x v="7"/>
    <x v="5"/>
    <s v="6/2/2010"/>
    <s v="2010"/>
    <s v="June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5"/>
    <x v="3"/>
    <x v="5"/>
    <s v="6/22/2014"/>
    <s v="2014"/>
    <s v="June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6"/>
    <x v="4"/>
    <x v="5"/>
    <s v="6/2/2013"/>
    <s v="2013"/>
    <s v="June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87"/>
    <x v="6"/>
    <x v="0"/>
    <s v="7/12/2011"/>
    <s v="2011"/>
    <s v="July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88"/>
    <x v="6"/>
    <x v="7"/>
    <s v="5/17/2011"/>
    <s v="2011"/>
    <s v="May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89"/>
    <x v="2"/>
    <x v="11"/>
    <s v="2/1/2017"/>
    <s v="2017"/>
    <s v="February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0"/>
    <x v="5"/>
    <x v="0"/>
    <s v="7/3/2012"/>
    <s v="2012"/>
    <s v="July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1"/>
    <x v="3"/>
    <x v="7"/>
    <s v="4/7/2014"/>
    <s v="2014"/>
    <s v="April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2"/>
    <x v="5"/>
    <x v="1"/>
    <s v="2/25/2012"/>
    <s v="2012"/>
    <s v="February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3"/>
    <x v="7"/>
    <x v="5"/>
    <s v="7/31/2010"/>
    <s v="2010"/>
    <s v="July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4"/>
    <x v="6"/>
    <x v="0"/>
    <s v="7/11/2011"/>
    <s v="2011"/>
    <s v="July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5"/>
    <x v="5"/>
    <x v="4"/>
    <s v="12/7/2012"/>
    <s v="2012"/>
    <s v="December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6"/>
    <x v="4"/>
    <x v="11"/>
    <s v="1/22/2014"/>
    <s v="2014"/>
    <s v="January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97"/>
    <x v="5"/>
    <x v="9"/>
    <s v="11/4/2012"/>
    <s v="2012"/>
    <s v="November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98"/>
    <x v="5"/>
    <x v="11"/>
    <s v="1/24/2013"/>
    <s v="2013"/>
    <s v="January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99"/>
    <x v="7"/>
    <x v="4"/>
    <s v="12/22/2010"/>
    <s v="2010"/>
    <s v="December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0"/>
    <x v="3"/>
    <x v="2"/>
    <s v="3/7/2014"/>
    <s v="2014"/>
    <s v="March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1"/>
    <x v="6"/>
    <x v="7"/>
    <s v="4/2/2011"/>
    <s v="2011"/>
    <s v="April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2"/>
    <x v="2"/>
    <x v="6"/>
    <s v="5/13/2016"/>
    <s v="2016"/>
    <s v="May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3"/>
    <x v="5"/>
    <x v="7"/>
    <s v="4/2/2012"/>
    <s v="2012"/>
    <s v="April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4"/>
    <x v="6"/>
    <x v="6"/>
    <s v="4/24/2011"/>
    <s v="2011"/>
    <s v="April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5"/>
    <x v="4"/>
    <x v="6"/>
    <s v="5/31/2013"/>
    <s v="2013"/>
    <s v="May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6"/>
    <x v="6"/>
    <x v="1"/>
    <s v="2/25/2011"/>
    <s v="2011"/>
    <s v="February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07"/>
    <x v="4"/>
    <x v="9"/>
    <s v="11/14/2013"/>
    <s v="2013"/>
    <s v="November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08"/>
    <x v="0"/>
    <x v="5"/>
    <s v="5/31/2015"/>
    <s v="2015"/>
    <s v="May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09"/>
    <x v="3"/>
    <x v="7"/>
    <s v="4/12/2014"/>
    <s v="2014"/>
    <s v="April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0"/>
    <x v="6"/>
    <x v="3"/>
    <s v="8/6/2011"/>
    <s v="2011"/>
    <s v="August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1"/>
    <x v="6"/>
    <x v="4"/>
    <s v="1/13/2012"/>
    <s v="2012"/>
    <s v="January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2"/>
    <x v="5"/>
    <x v="1"/>
    <s v="2/4/2012"/>
    <s v="2012"/>
    <s v="February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3"/>
    <x v="6"/>
    <x v="2"/>
    <s v="4/8/2011"/>
    <s v="2011"/>
    <s v="April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4"/>
    <x v="7"/>
    <x v="7"/>
    <s v="6/9/2010"/>
    <s v="2010"/>
    <s v="June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5"/>
    <x v="6"/>
    <x v="0"/>
    <s v="7/28/2011"/>
    <s v="2011"/>
    <s v="July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6"/>
    <x v="6"/>
    <x v="3"/>
    <s v="8/13/2011"/>
    <s v="2011"/>
    <s v="August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17"/>
    <x v="2"/>
    <x v="8"/>
    <s v="10/2/2016"/>
    <s v="2016"/>
    <s v="October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18"/>
    <x v="0"/>
    <x v="6"/>
    <s v="4/18/2015"/>
    <s v="2015"/>
    <s v="April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19"/>
    <x v="2"/>
    <x v="10"/>
    <s v="10/10/2016"/>
    <s v="2016"/>
    <s v="October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0"/>
    <x v="3"/>
    <x v="8"/>
    <s v="10/28/2014"/>
    <s v="2014"/>
    <s v="October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1"/>
    <x v="0"/>
    <x v="6"/>
    <s v="5/15/2015"/>
    <s v="2015"/>
    <s v="May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2"/>
    <x v="2"/>
    <x v="11"/>
    <s v="2/3/2017"/>
    <s v="2017"/>
    <s v="February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3"/>
    <x v="0"/>
    <x v="5"/>
    <s v="6/10/2015"/>
    <s v="2015"/>
    <s v="June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4"/>
    <x v="0"/>
    <x v="7"/>
    <s v="4/3/2015"/>
    <s v="2015"/>
    <s v="April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5"/>
    <x v="2"/>
    <x v="8"/>
    <s v="10/20/2016"/>
    <s v="2016"/>
    <s v="October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6"/>
    <x v="3"/>
    <x v="10"/>
    <s v="10/30/2014"/>
    <s v="2014"/>
    <s v="October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27"/>
    <x v="3"/>
    <x v="5"/>
    <s v="6/16/2014"/>
    <s v="2014"/>
    <s v="June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28"/>
    <x v="2"/>
    <x v="0"/>
    <s v="7/5/2016"/>
    <s v="2016"/>
    <s v="July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29"/>
    <x v="3"/>
    <x v="8"/>
    <s v="11/7/2014"/>
    <s v="2014"/>
    <s v="November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0"/>
    <x v="2"/>
    <x v="5"/>
    <s v="5/31/2016"/>
    <s v="2016"/>
    <s v="May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1"/>
    <x v="0"/>
    <x v="10"/>
    <s v="9/4/2015"/>
    <s v="2015"/>
    <s v="September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2"/>
    <x v="3"/>
    <x v="5"/>
    <s v="7/1/2014"/>
    <s v="2014"/>
    <s v="July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18"/>
    <x v="0"/>
    <x v="6"/>
    <s v="5/16/2015"/>
    <s v="2015"/>
    <s v="May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3"/>
    <x v="0"/>
    <x v="10"/>
    <s v="10/12/2015"/>
    <s v="2015"/>
    <s v="October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4"/>
    <x v="0"/>
    <x v="3"/>
    <s v="7/31/2015"/>
    <s v="2015"/>
    <s v="July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5"/>
    <x v="0"/>
    <x v="3"/>
    <s v="7/12/2015"/>
    <s v="2015"/>
    <s v="July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36"/>
    <x v="0"/>
    <x v="2"/>
    <s v="3/19/2015"/>
    <s v="2015"/>
    <s v="March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37"/>
    <x v="0"/>
    <x v="6"/>
    <s v="5/30/2015"/>
    <s v="2015"/>
    <s v="May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38"/>
    <x v="3"/>
    <x v="9"/>
    <s v="11/16/2014"/>
    <s v="2014"/>
    <s v="November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39"/>
    <x v="2"/>
    <x v="3"/>
    <s v="9/3/2016"/>
    <s v="2016"/>
    <s v="September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0"/>
    <x v="0"/>
    <x v="2"/>
    <s v="4/13/2015"/>
    <s v="2015"/>
    <s v="April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20"/>
    <x v="0"/>
    <x v="3"/>
    <s v="8/11/2015"/>
    <s v="2015"/>
    <s v="August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1"/>
    <x v="2"/>
    <x v="4"/>
    <s v="1/17/2017"/>
    <s v="2017"/>
    <s v="January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2"/>
    <x v="3"/>
    <x v="4"/>
    <s v="1/8/2015"/>
    <s v="2015"/>
    <s v="January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3"/>
    <x v="2"/>
    <x v="1"/>
    <s v="2/27/2016"/>
    <s v="2016"/>
    <s v="February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4"/>
    <x v="3"/>
    <x v="4"/>
    <s v="12/25/2014"/>
    <s v="2014"/>
    <s v="December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55"/>
    <x v="0"/>
    <x v="7"/>
    <s v="5/25/2015"/>
    <s v="2015"/>
    <s v="May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45"/>
    <x v="0"/>
    <x v="6"/>
    <s v="6/18/2015"/>
    <s v="2015"/>
    <s v="June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46"/>
    <x v="3"/>
    <x v="10"/>
    <s v="9/22/2014"/>
    <s v="2014"/>
    <s v="September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47"/>
    <x v="3"/>
    <x v="9"/>
    <s v="12/2/2014"/>
    <s v="2014"/>
    <s v="December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48"/>
    <x v="0"/>
    <x v="6"/>
    <s v="6/3/2015"/>
    <s v="2015"/>
    <s v="June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49"/>
    <x v="0"/>
    <x v="0"/>
    <s v="7/23/2015"/>
    <s v="2015"/>
    <s v="July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6"/>
    <x v="3"/>
    <x v="0"/>
    <s v="8/2/2014"/>
    <s v="2014"/>
    <s v="August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0"/>
    <x v="2"/>
    <x v="1"/>
    <s v="2/26/2016"/>
    <s v="2016"/>
    <s v="February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1"/>
    <x v="3"/>
    <x v="8"/>
    <s v="10/21/2014"/>
    <s v="2014"/>
    <s v="October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2"/>
    <x v="2"/>
    <x v="5"/>
    <s v="7/3/2016"/>
    <s v="2016"/>
    <s v="July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53"/>
    <x v="0"/>
    <x v="0"/>
    <s v="8/15/2015"/>
    <s v="2015"/>
    <s v="August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54"/>
    <x v="3"/>
    <x v="0"/>
    <s v="7/2/2014"/>
    <s v="2014"/>
    <s v="July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55"/>
    <x v="3"/>
    <x v="3"/>
    <s v="8/16/2014"/>
    <s v="2014"/>
    <s v="August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56"/>
    <x v="0"/>
    <x v="10"/>
    <s v="9/30/2015"/>
    <s v="2015"/>
    <s v="September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33"/>
    <x v="3"/>
    <x v="3"/>
    <s v="9/19/2014"/>
    <s v="2014"/>
    <s v="September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57"/>
    <x v="0"/>
    <x v="11"/>
    <s v="1/12/2016"/>
    <s v="2016"/>
    <s v="January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89"/>
    <x v="2"/>
    <x v="11"/>
    <s v="1/15/2017"/>
    <s v="2017"/>
    <s v="January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58"/>
    <x v="0"/>
    <x v="0"/>
    <s v="8/4/2015"/>
    <s v="2015"/>
    <s v="August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36"/>
    <x v="0"/>
    <x v="2"/>
    <s v="3/19/2015"/>
    <s v="2015"/>
    <s v="March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59"/>
    <x v="3"/>
    <x v="8"/>
    <s v="10/18/2014"/>
    <s v="2014"/>
    <s v="October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60"/>
    <x v="0"/>
    <x v="3"/>
    <s v="8/30/2015"/>
    <s v="2015"/>
    <s v="August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61"/>
    <x v="2"/>
    <x v="0"/>
    <s v="8/11/2016"/>
    <s v="2016"/>
    <s v="August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40"/>
    <x v="0"/>
    <x v="2"/>
    <s v="3/19/2015"/>
    <s v="2015"/>
    <s v="March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47"/>
    <x v="0"/>
    <x v="1"/>
    <s v="2/28/2015"/>
    <s v="2015"/>
    <s v="February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62"/>
    <x v="0"/>
    <x v="7"/>
    <s v="5/8/2015"/>
    <s v="2015"/>
    <s v="May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63"/>
    <x v="3"/>
    <x v="10"/>
    <s v="8/29/2014"/>
    <s v="2014"/>
    <s v="August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64"/>
    <x v="0"/>
    <x v="3"/>
    <s v="8/5/2015"/>
    <s v="2015"/>
    <s v="August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65"/>
    <x v="0"/>
    <x v="7"/>
    <s v="3/23/2015"/>
    <s v="2015"/>
    <s v="March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66"/>
    <x v="0"/>
    <x v="9"/>
    <s v="11/26/2015"/>
    <s v="2015"/>
    <s v="November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67"/>
    <x v="2"/>
    <x v="2"/>
    <s v="3/3/2016"/>
    <s v="2016"/>
    <s v="March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24"/>
    <x v="0"/>
    <x v="7"/>
    <s v="4/13/2015"/>
    <s v="2015"/>
    <s v="April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68"/>
    <x v="0"/>
    <x v="5"/>
    <s v="6/22/2015"/>
    <s v="2015"/>
    <s v="June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69"/>
    <x v="2"/>
    <x v="11"/>
    <s v="1/6/2017"/>
    <s v="2017"/>
    <s v="January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70"/>
    <x v="3"/>
    <x v="9"/>
    <s v="11/26/2014"/>
    <s v="2014"/>
    <s v="November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71"/>
    <x v="3"/>
    <x v="3"/>
    <s v="8/31/2014"/>
    <s v="2014"/>
    <s v="August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72"/>
    <x v="2"/>
    <x v="3"/>
    <s v="8/18/2016"/>
    <s v="2016"/>
    <s v="August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73"/>
    <x v="1"/>
    <x v="2"/>
    <s v="3/3/2017"/>
    <s v="2017"/>
    <s v="March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74"/>
    <x v="0"/>
    <x v="0"/>
    <s v="7/21/2015"/>
    <s v="2015"/>
    <s v="July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75"/>
    <x v="3"/>
    <x v="10"/>
    <s v="9/4/2014"/>
    <s v="2014"/>
    <s v="September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76"/>
    <x v="2"/>
    <x v="3"/>
    <s v="9/3/2016"/>
    <s v="2016"/>
    <s v="September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77"/>
    <x v="2"/>
    <x v="0"/>
    <s v="6/16/2016"/>
    <s v="2016"/>
    <s v="June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33"/>
    <x v="0"/>
    <x v="10"/>
    <s v="10/2/2015"/>
    <s v="2015"/>
    <s v="October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78"/>
    <x v="3"/>
    <x v="8"/>
    <s v="10/17/2014"/>
    <s v="2014"/>
    <s v="October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79"/>
    <x v="3"/>
    <x v="8"/>
    <s v="11/28/2014"/>
    <s v="2014"/>
    <s v="November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80"/>
    <x v="2"/>
    <x v="1"/>
    <s v="3/6/2016"/>
    <s v="2016"/>
    <s v="March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23"/>
    <x v="0"/>
    <x v="5"/>
    <s v="7/10/2015"/>
    <s v="2015"/>
    <s v="July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81"/>
    <x v="0"/>
    <x v="8"/>
    <s v="10/10/2015"/>
    <s v="2015"/>
    <s v="October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82"/>
    <x v="1"/>
    <x v="1"/>
    <s v="2/17/2017"/>
    <s v="2017"/>
    <s v="February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40"/>
    <x v="3"/>
    <x v="8"/>
    <s v="10/5/2014"/>
    <s v="2014"/>
    <s v="October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83"/>
    <x v="2"/>
    <x v="10"/>
    <s v="8/31/2016"/>
    <s v="2016"/>
    <s v="August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184"/>
    <x v="3"/>
    <x v="10"/>
    <s v="9/14/2014"/>
    <s v="2014"/>
    <s v="September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185"/>
    <x v="0"/>
    <x v="1"/>
    <s v="2/8/2015"/>
    <s v="2015"/>
    <s v="February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186"/>
    <x v="0"/>
    <x v="8"/>
    <s v="10/8/2015"/>
    <s v="2015"/>
    <s v="October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187"/>
    <x v="3"/>
    <x v="4"/>
    <s v="1/29/2015"/>
    <s v="2015"/>
    <s v="January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176"/>
    <x v="2"/>
    <x v="3"/>
    <s v="8/4/2016"/>
    <s v="2016"/>
    <s v="August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188"/>
    <x v="0"/>
    <x v="8"/>
    <s v="10/6/2015"/>
    <s v="2015"/>
    <s v="October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189"/>
    <x v="2"/>
    <x v="3"/>
    <s v="8/5/2016"/>
    <s v="2016"/>
    <s v="August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190"/>
    <x v="3"/>
    <x v="11"/>
    <s v="1/3/2015"/>
    <s v="2015"/>
    <s v="January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191"/>
    <x v="3"/>
    <x v="4"/>
    <s v="12/16/2014"/>
    <s v="2014"/>
    <s v="December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192"/>
    <x v="0"/>
    <x v="0"/>
    <s v="7/10/2015"/>
    <s v="2015"/>
    <s v="July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188"/>
    <x v="0"/>
    <x v="8"/>
    <s v="10/1/2015"/>
    <s v="2015"/>
    <s v="October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193"/>
    <x v="0"/>
    <x v="10"/>
    <s v="9/18/2015"/>
    <s v="2015"/>
    <s v="September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194"/>
    <x v="2"/>
    <x v="2"/>
    <s v="4/16/2016"/>
    <s v="2016"/>
    <s v="April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195"/>
    <x v="0"/>
    <x v="3"/>
    <s v="8/16/2015"/>
    <s v="2015"/>
    <s v="August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196"/>
    <x v="0"/>
    <x v="1"/>
    <s v="3/6/2015"/>
    <s v="2015"/>
    <s v="March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180"/>
    <x v="2"/>
    <x v="1"/>
    <s v="2/17/2016"/>
    <s v="2016"/>
    <s v="February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197"/>
    <x v="0"/>
    <x v="7"/>
    <s v="4/22/2015"/>
    <s v="2015"/>
    <s v="April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198"/>
    <x v="3"/>
    <x v="4"/>
    <s v="12/28/2014"/>
    <s v="2014"/>
    <s v="December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199"/>
    <x v="0"/>
    <x v="7"/>
    <s v="5/15/2015"/>
    <s v="2015"/>
    <s v="May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00"/>
    <x v="2"/>
    <x v="2"/>
    <s v="4/1/2016"/>
    <s v="2016"/>
    <s v="April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01"/>
    <x v="0"/>
    <x v="3"/>
    <s v="8/20/2015"/>
    <s v="2015"/>
    <s v="August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02"/>
    <x v="0"/>
    <x v="1"/>
    <s v="3/28/2015"/>
    <s v="2015"/>
    <s v="March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02"/>
    <x v="0"/>
    <x v="1"/>
    <s v="3/26/2015"/>
    <s v="2015"/>
    <s v="March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03"/>
    <x v="2"/>
    <x v="6"/>
    <s v="5/21/2016"/>
    <s v="2016"/>
    <s v="May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123"/>
    <x v="0"/>
    <x v="5"/>
    <s v="7/10/2015"/>
    <s v="2015"/>
    <s v="July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04"/>
    <x v="2"/>
    <x v="7"/>
    <s v="4/8/2016"/>
    <s v="2016"/>
    <s v="April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05"/>
    <x v="0"/>
    <x v="6"/>
    <s v="5/31/2015"/>
    <s v="2015"/>
    <s v="May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06"/>
    <x v="0"/>
    <x v="0"/>
    <s v="7/9/2015"/>
    <s v="2015"/>
    <s v="July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118"/>
    <x v="0"/>
    <x v="6"/>
    <s v="6/1/2015"/>
    <s v="2015"/>
    <s v="June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07"/>
    <x v="2"/>
    <x v="1"/>
    <s v="2/13/2016"/>
    <s v="2016"/>
    <s v="February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08"/>
    <x v="0"/>
    <x v="5"/>
    <s v="6/4/2015"/>
    <s v="2015"/>
    <s v="June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09"/>
    <x v="0"/>
    <x v="11"/>
    <s v="1/2/2016"/>
    <s v="2016"/>
    <s v="January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36"/>
    <x v="0"/>
    <x v="1"/>
    <s v="2/27/2015"/>
    <s v="2015"/>
    <s v="February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10"/>
    <x v="2"/>
    <x v="10"/>
    <s v="9/29/2016"/>
    <s v="2016"/>
    <s v="September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123"/>
    <x v="0"/>
    <x v="5"/>
    <s v="6/20/2015"/>
    <s v="2015"/>
    <s v="June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06"/>
    <x v="0"/>
    <x v="0"/>
    <s v="7/9/2015"/>
    <s v="2015"/>
    <s v="July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11"/>
    <x v="0"/>
    <x v="4"/>
    <s v="1/4/2016"/>
    <s v="2016"/>
    <s v="January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12"/>
    <x v="2"/>
    <x v="1"/>
    <s v="3/8/2016"/>
    <s v="2016"/>
    <s v="March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13"/>
    <x v="2"/>
    <x v="11"/>
    <s v="12/30/2016"/>
    <s v="2016"/>
    <s v="December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14"/>
    <x v="0"/>
    <x v="9"/>
    <s v="11/8/2015"/>
    <s v="2015"/>
    <s v="November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15"/>
    <x v="4"/>
    <x v="7"/>
    <s v="5/5/2013"/>
    <s v="2013"/>
    <s v="May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16"/>
    <x v="3"/>
    <x v="4"/>
    <s v="12/21/2014"/>
    <s v="2014"/>
    <s v="December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17"/>
    <x v="6"/>
    <x v="4"/>
    <s v="12/20/2011"/>
    <s v="2011"/>
    <s v="December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18"/>
    <x v="3"/>
    <x v="1"/>
    <s v="2/21/2014"/>
    <s v="2014"/>
    <s v="Febru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19"/>
    <x v="7"/>
    <x v="2"/>
    <s v="3/16/2010"/>
    <s v="2010"/>
    <s v="March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20"/>
    <x v="5"/>
    <x v="3"/>
    <s v="8/15/2012"/>
    <s v="2012"/>
    <s v="August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21"/>
    <x v="7"/>
    <x v="9"/>
    <s v="12/18/2010"/>
    <s v="2010"/>
    <s v="December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22"/>
    <x v="7"/>
    <x v="8"/>
    <s v="10/15/2010"/>
    <s v="2010"/>
    <s v="October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23"/>
    <x v="6"/>
    <x v="4"/>
    <s v="1/7/2012"/>
    <s v="2012"/>
    <s v="Janu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24"/>
    <x v="7"/>
    <x v="0"/>
    <s v="8/22/2010"/>
    <s v="2010"/>
    <s v="August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25"/>
    <x v="4"/>
    <x v="5"/>
    <s v="6/6/2013"/>
    <s v="2013"/>
    <s v="June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26"/>
    <x v="5"/>
    <x v="6"/>
    <s v="5/16/2012"/>
    <s v="2012"/>
    <s v="Ma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27"/>
    <x v="7"/>
    <x v="7"/>
    <s v="5/31/2010"/>
    <s v="2010"/>
    <s v="Ma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28"/>
    <x v="5"/>
    <x v="1"/>
    <s v="2/15/2012"/>
    <s v="2012"/>
    <s v="February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29"/>
    <x v="0"/>
    <x v="8"/>
    <s v="10/16/2015"/>
    <s v="2015"/>
    <s v="October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30"/>
    <x v="6"/>
    <x v="2"/>
    <s v="3/16/2011"/>
    <s v="2011"/>
    <s v="March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31"/>
    <x v="4"/>
    <x v="2"/>
    <s v="3/16/2013"/>
    <s v="2013"/>
    <s v="March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32"/>
    <x v="2"/>
    <x v="6"/>
    <s v="5/19/2016"/>
    <s v="2016"/>
    <s v="Ma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33"/>
    <x v="6"/>
    <x v="5"/>
    <s v="6/17/2011"/>
    <s v="2011"/>
    <s v="June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162"/>
    <x v="0"/>
    <x v="7"/>
    <s v="4/8/2015"/>
    <s v="2015"/>
    <s v="April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34"/>
    <x v="7"/>
    <x v="0"/>
    <s v="7/17/2010"/>
    <s v="2010"/>
    <s v="July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35"/>
    <x v="5"/>
    <x v="6"/>
    <s v="6/7/2012"/>
    <s v="2012"/>
    <s v="June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36"/>
    <x v="6"/>
    <x v="1"/>
    <s v="2/26/2011"/>
    <s v="2011"/>
    <s v="Febru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37"/>
    <x v="5"/>
    <x v="10"/>
    <s v="9/27/2012"/>
    <s v="2012"/>
    <s v="September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38"/>
    <x v="5"/>
    <x v="6"/>
    <s v="5/11/2012"/>
    <s v="2012"/>
    <s v="Ma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39"/>
    <x v="7"/>
    <x v="7"/>
    <s v="5/10/2010"/>
    <s v="2010"/>
    <s v="Ma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40"/>
    <x v="7"/>
    <x v="1"/>
    <s v="4/22/2010"/>
    <s v="2010"/>
    <s v="April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41"/>
    <x v="3"/>
    <x v="5"/>
    <s v="6/25/2014"/>
    <s v="2014"/>
    <s v="June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42"/>
    <x v="6"/>
    <x v="8"/>
    <s v="11/6/2011"/>
    <s v="2011"/>
    <s v="November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43"/>
    <x v="1"/>
    <x v="1"/>
    <s v="2/21/2017"/>
    <s v="2017"/>
    <s v="Febru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44"/>
    <x v="6"/>
    <x v="6"/>
    <s v="5/24/2011"/>
    <s v="2011"/>
    <s v="May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45"/>
    <x v="4"/>
    <x v="11"/>
    <s v="1/2/2014"/>
    <s v="2014"/>
    <s v="Janu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46"/>
    <x v="7"/>
    <x v="2"/>
    <s v="4/28/2010"/>
    <s v="2010"/>
    <s v="April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47"/>
    <x v="6"/>
    <x v="0"/>
    <s v="7/3/2011"/>
    <s v="2011"/>
    <s v="Jul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48"/>
    <x v="5"/>
    <x v="7"/>
    <s v="4/5/2012"/>
    <s v="2012"/>
    <s v="April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49"/>
    <x v="5"/>
    <x v="9"/>
    <s v="11/9/2012"/>
    <s v="2012"/>
    <s v="November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50"/>
    <x v="5"/>
    <x v="2"/>
    <s v="4/27/2012"/>
    <s v="2012"/>
    <s v="April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51"/>
    <x v="0"/>
    <x v="6"/>
    <s v="5/23/2015"/>
    <s v="2015"/>
    <s v="May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52"/>
    <x v="5"/>
    <x v="8"/>
    <s v="10/11/2012"/>
    <s v="2012"/>
    <s v="October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53"/>
    <x v="1"/>
    <x v="1"/>
    <s v="2/26/2017"/>
    <s v="2017"/>
    <s v="Febru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54"/>
    <x v="3"/>
    <x v="6"/>
    <s v="5/30/2014"/>
    <s v="2014"/>
    <s v="Ma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55"/>
    <x v="8"/>
    <x v="5"/>
    <s v="8/10/2009"/>
    <s v="2009"/>
    <s v="August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56"/>
    <x v="7"/>
    <x v="1"/>
    <s v="2/22/2010"/>
    <s v="2010"/>
    <s v="February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57"/>
    <x v="6"/>
    <x v="5"/>
    <s v="5/31/2011"/>
    <s v="2011"/>
    <s v="May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58"/>
    <x v="6"/>
    <x v="11"/>
    <s v="1/21/2012"/>
    <s v="2012"/>
    <s v="Janu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59"/>
    <x v="4"/>
    <x v="10"/>
    <s v="9/19/2013"/>
    <s v="2013"/>
    <s v="September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60"/>
    <x v="4"/>
    <x v="2"/>
    <s v="3/25/2013"/>
    <s v="2013"/>
    <s v="March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61"/>
    <x v="5"/>
    <x v="9"/>
    <s v="11/1/2012"/>
    <s v="2012"/>
    <s v="November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62"/>
    <x v="5"/>
    <x v="5"/>
    <s v="6/25/2012"/>
    <s v="2012"/>
    <s v="June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63"/>
    <x v="4"/>
    <x v="9"/>
    <s v="11/2/2013"/>
    <s v="2013"/>
    <s v="November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64"/>
    <x v="7"/>
    <x v="11"/>
    <s v="2/2/2011"/>
    <s v="2011"/>
    <s v="Febru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65"/>
    <x v="4"/>
    <x v="6"/>
    <s v="4/30/2013"/>
    <s v="2013"/>
    <s v="April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66"/>
    <x v="6"/>
    <x v="8"/>
    <s v="10/28/2011"/>
    <s v="2011"/>
    <s v="October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51"/>
    <x v="3"/>
    <x v="7"/>
    <s v="4/20/2014"/>
    <s v="2014"/>
    <s v="April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67"/>
    <x v="7"/>
    <x v="0"/>
    <s v="7/19/2010"/>
    <s v="2010"/>
    <s v="Jul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68"/>
    <x v="4"/>
    <x v="8"/>
    <s v="10/31/2013"/>
    <s v="2013"/>
    <s v="October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69"/>
    <x v="5"/>
    <x v="10"/>
    <s v="9/7/2012"/>
    <s v="2012"/>
    <s v="September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55"/>
    <x v="0"/>
    <x v="7"/>
    <s v="4/30/2015"/>
    <s v="2015"/>
    <s v="April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70"/>
    <x v="3"/>
    <x v="7"/>
    <s v="5/9/2014"/>
    <s v="2014"/>
    <s v="Ma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71"/>
    <x v="7"/>
    <x v="9"/>
    <s v="11/17/2010"/>
    <s v="2010"/>
    <s v="November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272"/>
    <x v="6"/>
    <x v="7"/>
    <s v="4/24/2011"/>
    <s v="2011"/>
    <s v="April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273"/>
    <x v="4"/>
    <x v="2"/>
    <s v="3/19/2013"/>
    <s v="2013"/>
    <s v="March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274"/>
    <x v="5"/>
    <x v="1"/>
    <s v="2/24/2012"/>
    <s v="2012"/>
    <s v="February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275"/>
    <x v="5"/>
    <x v="5"/>
    <s v="6/1/2012"/>
    <s v="2012"/>
    <s v="June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276"/>
    <x v="5"/>
    <x v="3"/>
    <s v="8/31/2012"/>
    <s v="2012"/>
    <s v="August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277"/>
    <x v="5"/>
    <x v="2"/>
    <s v="3/10/2012"/>
    <s v="2012"/>
    <s v="March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278"/>
    <x v="4"/>
    <x v="2"/>
    <s v="3/20/2013"/>
    <s v="2013"/>
    <s v="March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279"/>
    <x v="4"/>
    <x v="1"/>
    <s v="2/7/2013"/>
    <s v="2013"/>
    <s v="Febru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280"/>
    <x v="6"/>
    <x v="1"/>
    <s v="3/10/2011"/>
    <s v="2011"/>
    <s v="March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269"/>
    <x v="5"/>
    <x v="10"/>
    <s v="9/3/2012"/>
    <s v="2012"/>
    <s v="September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281"/>
    <x v="6"/>
    <x v="9"/>
    <s v="10/19/2011"/>
    <s v="2011"/>
    <s v="October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282"/>
    <x v="6"/>
    <x v="4"/>
    <s v="1/1/2012"/>
    <s v="2012"/>
    <s v="Janu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283"/>
    <x v="4"/>
    <x v="7"/>
    <s v="4/14/2013"/>
    <s v="2013"/>
    <s v="April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284"/>
    <x v="7"/>
    <x v="0"/>
    <s v="8/11/2010"/>
    <s v="2010"/>
    <s v="August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285"/>
    <x v="4"/>
    <x v="1"/>
    <s v="3/1/2013"/>
    <s v="2013"/>
    <s v="March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276"/>
    <x v="5"/>
    <x v="3"/>
    <s v="8/22/2012"/>
    <s v="2012"/>
    <s v="August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286"/>
    <x v="3"/>
    <x v="4"/>
    <s v="12/10/2014"/>
    <s v="2014"/>
    <s v="December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287"/>
    <x v="4"/>
    <x v="4"/>
    <s v="12/11/2013"/>
    <s v="2013"/>
    <s v="December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288"/>
    <x v="4"/>
    <x v="2"/>
    <s v="3/26/2013"/>
    <s v="2013"/>
    <s v="March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289"/>
    <x v="8"/>
    <x v="4"/>
    <s v="2/2/2010"/>
    <s v="2010"/>
    <s v="Febru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290"/>
    <x v="0"/>
    <x v="4"/>
    <s v="12/22/2015"/>
    <s v="2015"/>
    <s v="December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291"/>
    <x v="2"/>
    <x v="9"/>
    <s v="11/8/2016"/>
    <s v="2016"/>
    <s v="November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292"/>
    <x v="2"/>
    <x v="6"/>
    <s v="5/13/2016"/>
    <s v="2016"/>
    <s v="Ma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293"/>
    <x v="2"/>
    <x v="4"/>
    <s v="12/21/2016"/>
    <s v="2016"/>
    <s v="December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294"/>
    <x v="0"/>
    <x v="0"/>
    <s v="8/1/2015"/>
    <s v="2015"/>
    <s v="August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295"/>
    <x v="2"/>
    <x v="4"/>
    <s v="12/19/2016"/>
    <s v="2016"/>
    <s v="December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296"/>
    <x v="1"/>
    <x v="2"/>
    <s v="3/14/2017"/>
    <s v="2017"/>
    <s v="March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297"/>
    <x v="0"/>
    <x v="2"/>
    <s v="3/22/2015"/>
    <s v="2015"/>
    <s v="March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298"/>
    <x v="0"/>
    <x v="9"/>
    <s v="10/31/2015"/>
    <s v="2015"/>
    <s v="October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83"/>
    <x v="0"/>
    <x v="9"/>
    <s v="11/6/2015"/>
    <s v="2015"/>
    <s v="November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299"/>
    <x v="4"/>
    <x v="6"/>
    <s v="5/16/2013"/>
    <s v="2013"/>
    <s v="May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00"/>
    <x v="2"/>
    <x v="5"/>
    <s v="6/17/2016"/>
    <s v="2016"/>
    <s v="June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229"/>
    <x v="0"/>
    <x v="8"/>
    <s v="10/28/2015"/>
    <s v="2015"/>
    <s v="October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01"/>
    <x v="2"/>
    <x v="7"/>
    <s v="4/7/2016"/>
    <s v="2016"/>
    <s v="April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02"/>
    <x v="0"/>
    <x v="6"/>
    <s v="5/15/2015"/>
    <s v="2015"/>
    <s v="Ma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02"/>
    <x v="0"/>
    <x v="6"/>
    <s v="5/8/2015"/>
    <s v="2015"/>
    <s v="Ma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83"/>
    <x v="0"/>
    <x v="9"/>
    <s v="11/13/2015"/>
    <s v="2015"/>
    <s v="November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03"/>
    <x v="0"/>
    <x v="2"/>
    <s v="3/13/2015"/>
    <s v="2015"/>
    <s v="March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04"/>
    <x v="2"/>
    <x v="3"/>
    <s v="9/2/2016"/>
    <s v="2016"/>
    <s v="September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05"/>
    <x v="0"/>
    <x v="7"/>
    <s v="4/29/2015"/>
    <s v="2015"/>
    <s v="April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06"/>
    <x v="1"/>
    <x v="2"/>
    <s v="3/8/2017"/>
    <s v="2017"/>
    <s v="March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07"/>
    <x v="3"/>
    <x v="8"/>
    <s v="9/30/2014"/>
    <s v="2014"/>
    <s v="September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08"/>
    <x v="2"/>
    <x v="7"/>
    <s v="4/29/2016"/>
    <s v="2016"/>
    <s v="April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09"/>
    <x v="3"/>
    <x v="9"/>
    <s v="11/13/2014"/>
    <s v="2014"/>
    <s v="November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10"/>
    <x v="0"/>
    <x v="6"/>
    <s v="5/31/2015"/>
    <s v="2015"/>
    <s v="Ma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121"/>
    <x v="0"/>
    <x v="6"/>
    <s v="5/20/2015"/>
    <s v="2015"/>
    <s v="Ma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11"/>
    <x v="0"/>
    <x v="8"/>
    <s v="10/14/2015"/>
    <s v="2015"/>
    <s v="October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12"/>
    <x v="0"/>
    <x v="9"/>
    <s v="11/14/2015"/>
    <s v="2015"/>
    <s v="November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13"/>
    <x v="0"/>
    <x v="3"/>
    <s v="8/21/2015"/>
    <s v="2015"/>
    <s v="August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14"/>
    <x v="1"/>
    <x v="1"/>
    <s v="2/24/2017"/>
    <s v="2017"/>
    <s v="Febru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15"/>
    <x v="2"/>
    <x v="10"/>
    <s v="9/10/2016"/>
    <s v="2016"/>
    <s v="September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16"/>
    <x v="2"/>
    <x v="2"/>
    <s v="4/7/2016"/>
    <s v="2016"/>
    <s v="April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17"/>
    <x v="3"/>
    <x v="8"/>
    <s v="10/7/2014"/>
    <s v="2014"/>
    <s v="October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18"/>
    <x v="0"/>
    <x v="9"/>
    <s v="11/19/2015"/>
    <s v="2015"/>
    <s v="November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204"/>
    <x v="2"/>
    <x v="7"/>
    <s v="4/8/2016"/>
    <s v="2016"/>
    <s v="April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19"/>
    <x v="3"/>
    <x v="9"/>
    <s v="12/1/2014"/>
    <s v="2014"/>
    <s v="December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20"/>
    <x v="2"/>
    <x v="2"/>
    <s v="3/16/2016"/>
    <s v="2016"/>
    <s v="March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21"/>
    <x v="0"/>
    <x v="7"/>
    <s v="4/24/2015"/>
    <s v="2015"/>
    <s v="April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00"/>
    <x v="2"/>
    <x v="5"/>
    <s v="6/15/2016"/>
    <s v="2016"/>
    <s v="June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22"/>
    <x v="3"/>
    <x v="9"/>
    <s v="11/14/2014"/>
    <s v="2014"/>
    <s v="November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23"/>
    <x v="0"/>
    <x v="0"/>
    <s v="7/22/2015"/>
    <s v="2015"/>
    <s v="Jul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24"/>
    <x v="3"/>
    <x v="9"/>
    <s v="11/22/2014"/>
    <s v="2014"/>
    <s v="November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25"/>
    <x v="3"/>
    <x v="3"/>
    <s v="8/7/2014"/>
    <s v="2014"/>
    <s v="August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26"/>
    <x v="7"/>
    <x v="7"/>
    <s v="5/2/2010"/>
    <s v="2010"/>
    <s v="Ma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27"/>
    <x v="3"/>
    <x v="5"/>
    <s v="6/20/2014"/>
    <s v="2014"/>
    <s v="June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28"/>
    <x v="3"/>
    <x v="1"/>
    <s v="2/28/2014"/>
    <s v="2014"/>
    <s v="February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29"/>
    <x v="5"/>
    <x v="6"/>
    <s v="5/20/2012"/>
    <s v="2012"/>
    <s v="Ma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30"/>
    <x v="4"/>
    <x v="7"/>
    <s v="4/30/2013"/>
    <s v="2013"/>
    <s v="April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31"/>
    <x v="0"/>
    <x v="2"/>
    <s v="3/15/2015"/>
    <s v="2015"/>
    <s v="March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32"/>
    <x v="6"/>
    <x v="11"/>
    <s v="1/15/2012"/>
    <s v="2012"/>
    <s v="Janu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169"/>
    <x v="2"/>
    <x v="11"/>
    <s v="1/6/2017"/>
    <s v="2017"/>
    <s v="January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33"/>
    <x v="5"/>
    <x v="11"/>
    <s v="2/1/2013"/>
    <s v="2013"/>
    <s v="February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34"/>
    <x v="2"/>
    <x v="2"/>
    <s v="4/5/2016"/>
    <s v="2016"/>
    <s v="April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35"/>
    <x v="5"/>
    <x v="0"/>
    <s v="7/18/2012"/>
    <s v="2012"/>
    <s v="Jul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36"/>
    <x v="6"/>
    <x v="10"/>
    <s v="9/16/2011"/>
    <s v="2011"/>
    <s v="September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37"/>
    <x v="3"/>
    <x v="1"/>
    <s v="3/1/2014"/>
    <s v="2014"/>
    <s v="March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38"/>
    <x v="2"/>
    <x v="3"/>
    <s v="8/25/2016"/>
    <s v="2016"/>
    <s v="August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12"/>
    <x v="0"/>
    <x v="9"/>
    <s v="11/14/2015"/>
    <s v="2015"/>
    <s v="November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39"/>
    <x v="2"/>
    <x v="1"/>
    <s v="1/25/2016"/>
    <s v="2016"/>
    <s v="January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103"/>
    <x v="5"/>
    <x v="7"/>
    <s v="5/3/2012"/>
    <s v="2012"/>
    <s v="Ma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40"/>
    <x v="0"/>
    <x v="11"/>
    <s v="1/23/2016"/>
    <s v="2016"/>
    <s v="January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41"/>
    <x v="5"/>
    <x v="0"/>
    <s v="7/30/2012"/>
    <s v="2012"/>
    <s v="July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42"/>
    <x v="5"/>
    <x v="10"/>
    <s v="9/6/2012"/>
    <s v="2012"/>
    <s v="September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43"/>
    <x v="3"/>
    <x v="6"/>
    <s v="5/18/2014"/>
    <s v="2014"/>
    <s v="May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44"/>
    <x v="3"/>
    <x v="11"/>
    <s v="1/6/2015"/>
    <s v="2015"/>
    <s v="January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22"/>
    <x v="3"/>
    <x v="9"/>
    <s v="11/21/2014"/>
    <s v="2014"/>
    <s v="November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45"/>
    <x v="0"/>
    <x v="3"/>
    <s v="8/10/2015"/>
    <s v="2015"/>
    <s v="August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20"/>
    <x v="0"/>
    <x v="3"/>
    <s v="8/15/2015"/>
    <s v="2015"/>
    <s v="August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46"/>
    <x v="2"/>
    <x v="0"/>
    <s v="7/27/2016"/>
    <s v="2016"/>
    <s v="July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47"/>
    <x v="3"/>
    <x v="2"/>
    <s v="3/7/2014"/>
    <s v="2014"/>
    <s v="March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10"/>
    <x v="0"/>
    <x v="6"/>
    <s v="5/7/2015"/>
    <s v="2015"/>
    <s v="May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48"/>
    <x v="6"/>
    <x v="4"/>
    <s v="12/17/2011"/>
    <s v="2011"/>
    <s v="December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49"/>
    <x v="6"/>
    <x v="10"/>
    <s v="9/7/2011"/>
    <s v="2011"/>
    <s v="September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50"/>
    <x v="4"/>
    <x v="8"/>
    <s v="10/10/2013"/>
    <s v="2013"/>
    <s v="October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51"/>
    <x v="2"/>
    <x v="2"/>
    <s v="4/17/2016"/>
    <s v="2016"/>
    <s v="April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52"/>
    <x v="5"/>
    <x v="7"/>
    <s v="4/27/2012"/>
    <s v="2012"/>
    <s v="April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53"/>
    <x v="5"/>
    <x v="0"/>
    <s v="7/7/2012"/>
    <s v="2012"/>
    <s v="Jul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54"/>
    <x v="7"/>
    <x v="3"/>
    <s v="8/31/2010"/>
    <s v="2010"/>
    <s v="August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21"/>
    <x v="0"/>
    <x v="7"/>
    <s v="4/29/2015"/>
    <s v="2015"/>
    <s v="April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55"/>
    <x v="2"/>
    <x v="4"/>
    <s v="12/14/2016"/>
    <s v="2016"/>
    <s v="December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356"/>
    <x v="3"/>
    <x v="6"/>
    <s v="5/16/2014"/>
    <s v="2014"/>
    <s v="Ma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357"/>
    <x v="6"/>
    <x v="3"/>
    <s v="8/7/2011"/>
    <s v="2011"/>
    <s v="August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312"/>
    <x v="0"/>
    <x v="9"/>
    <s v="11/5/2015"/>
    <s v="2015"/>
    <s v="November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358"/>
    <x v="6"/>
    <x v="0"/>
    <s v="8/10/2011"/>
    <s v="2011"/>
    <s v="August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359"/>
    <x v="3"/>
    <x v="1"/>
    <s v="2/5/2014"/>
    <s v="2014"/>
    <s v="February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347"/>
    <x v="3"/>
    <x v="2"/>
    <s v="3/5/2014"/>
    <s v="2014"/>
    <s v="March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244"/>
    <x v="6"/>
    <x v="6"/>
    <s v="5/9/2011"/>
    <s v="2011"/>
    <s v="May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360"/>
    <x v="6"/>
    <x v="8"/>
    <s v="11/19/2011"/>
    <s v="2011"/>
    <s v="November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361"/>
    <x v="4"/>
    <x v="8"/>
    <s v="11/5/2013"/>
    <s v="2013"/>
    <s v="November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362"/>
    <x v="2"/>
    <x v="0"/>
    <s v="7/22/2016"/>
    <s v="2016"/>
    <s v="Jul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145"/>
    <x v="0"/>
    <x v="6"/>
    <s v="6/18/2015"/>
    <s v="2015"/>
    <s v="June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363"/>
    <x v="4"/>
    <x v="4"/>
    <s v="12/22/2013"/>
    <s v="2013"/>
    <s v="December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78"/>
    <x v="5"/>
    <x v="3"/>
    <s v="7/25/2012"/>
    <s v="2012"/>
    <s v="July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364"/>
    <x v="5"/>
    <x v="0"/>
    <s v="7/19/2012"/>
    <s v="2012"/>
    <s v="Jul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365"/>
    <x v="4"/>
    <x v="8"/>
    <s v="10/11/2013"/>
    <s v="2013"/>
    <s v="October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120"/>
    <x v="3"/>
    <x v="8"/>
    <s v="10/17/2014"/>
    <s v="2014"/>
    <s v="October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366"/>
    <x v="3"/>
    <x v="1"/>
    <s v="2/8/2014"/>
    <s v="2014"/>
    <s v="February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367"/>
    <x v="4"/>
    <x v="7"/>
    <s v="4/7/2013"/>
    <s v="2013"/>
    <s v="April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368"/>
    <x v="0"/>
    <x v="0"/>
    <s v="7/23/2015"/>
    <s v="2015"/>
    <s v="July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369"/>
    <x v="4"/>
    <x v="6"/>
    <s v="6/29/2013"/>
    <s v="2013"/>
    <s v="June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100"/>
    <x v="3"/>
    <x v="2"/>
    <s v="3/13/2014"/>
    <s v="2014"/>
    <s v="March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370"/>
    <x v="0"/>
    <x v="0"/>
    <s v="8/21/2015"/>
    <s v="2015"/>
    <s v="August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371"/>
    <x v="3"/>
    <x v="10"/>
    <s v="9/11/2014"/>
    <s v="2014"/>
    <s v="September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372"/>
    <x v="4"/>
    <x v="5"/>
    <s v="6/5/2013"/>
    <s v="2013"/>
    <s v="June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92"/>
    <x v="5"/>
    <x v="1"/>
    <s v="3/26/2012"/>
    <s v="2012"/>
    <s v="March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373"/>
    <x v="0"/>
    <x v="8"/>
    <s v="11/27/2015"/>
    <s v="2015"/>
    <s v="November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374"/>
    <x v="2"/>
    <x v="1"/>
    <s v="3/1/2016"/>
    <s v="2016"/>
    <s v="March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375"/>
    <x v="0"/>
    <x v="9"/>
    <s v="10/22/2015"/>
    <s v="2015"/>
    <s v="October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127"/>
    <x v="3"/>
    <x v="5"/>
    <s v="6/16/2014"/>
    <s v="2014"/>
    <s v="June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376"/>
    <x v="8"/>
    <x v="8"/>
    <s v="11/26/2009"/>
    <s v="2009"/>
    <s v="November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377"/>
    <x v="4"/>
    <x v="10"/>
    <s v="9/10/2013"/>
    <s v="2013"/>
    <s v="September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378"/>
    <x v="2"/>
    <x v="0"/>
    <s v="7/5/2016"/>
    <s v="2016"/>
    <s v="July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379"/>
    <x v="0"/>
    <x v="10"/>
    <s v="10/21/2015"/>
    <s v="2015"/>
    <s v="October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380"/>
    <x v="0"/>
    <x v="10"/>
    <s v="10/11/2015"/>
    <s v="2015"/>
    <s v="October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381"/>
    <x v="4"/>
    <x v="9"/>
    <s v="12/1/2013"/>
    <s v="2013"/>
    <s v="December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382"/>
    <x v="4"/>
    <x v="10"/>
    <s v="9/13/2013"/>
    <s v="2013"/>
    <s v="September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383"/>
    <x v="4"/>
    <x v="3"/>
    <s v="7/31/2013"/>
    <s v="2013"/>
    <s v="July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384"/>
    <x v="2"/>
    <x v="10"/>
    <s v="10/8/2016"/>
    <s v="2016"/>
    <s v="October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214"/>
    <x v="0"/>
    <x v="9"/>
    <s v="11/18/2015"/>
    <s v="2015"/>
    <s v="November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385"/>
    <x v="3"/>
    <x v="9"/>
    <s v="10/17/2014"/>
    <s v="2014"/>
    <s v="October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386"/>
    <x v="2"/>
    <x v="2"/>
    <s v="3/24/2016"/>
    <s v="2016"/>
    <s v="March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263"/>
    <x v="4"/>
    <x v="9"/>
    <s v="11/2/2013"/>
    <s v="2013"/>
    <s v="November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387"/>
    <x v="0"/>
    <x v="1"/>
    <s v="2/19/2015"/>
    <s v="2015"/>
    <s v="February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388"/>
    <x v="3"/>
    <x v="1"/>
    <s v="2/9/2014"/>
    <s v="2014"/>
    <s v="February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389"/>
    <x v="6"/>
    <x v="11"/>
    <s v="2/15/2012"/>
    <s v="2012"/>
    <s v="February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390"/>
    <x v="0"/>
    <x v="5"/>
    <s v="5/21/2015"/>
    <s v="2015"/>
    <s v="May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391"/>
    <x v="0"/>
    <x v="2"/>
    <s v="3/3/2015"/>
    <s v="2015"/>
    <s v="March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392"/>
    <x v="4"/>
    <x v="2"/>
    <s v="3/23/2013"/>
    <s v="2013"/>
    <s v="March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38"/>
    <x v="3"/>
    <x v="6"/>
    <s v="5/14/2014"/>
    <s v="2014"/>
    <s v="May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393"/>
    <x v="4"/>
    <x v="8"/>
    <s v="10/17/2013"/>
    <s v="2013"/>
    <s v="October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394"/>
    <x v="3"/>
    <x v="1"/>
    <s v="2/14/2014"/>
    <s v="2014"/>
    <s v="February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395"/>
    <x v="4"/>
    <x v="11"/>
    <s v="1/25/2014"/>
    <s v="2014"/>
    <s v="January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396"/>
    <x v="0"/>
    <x v="6"/>
    <s v="5/13/2015"/>
    <s v="2015"/>
    <s v="May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397"/>
    <x v="0"/>
    <x v="2"/>
    <s v="2/19/2015"/>
    <s v="2015"/>
    <s v="February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138"/>
    <x v="3"/>
    <x v="9"/>
    <s v="11/26/2014"/>
    <s v="2014"/>
    <s v="November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398"/>
    <x v="5"/>
    <x v="7"/>
    <s v="4/16/2012"/>
    <s v="2012"/>
    <s v="April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399"/>
    <x v="4"/>
    <x v="8"/>
    <s v="10/21/2013"/>
    <s v="2013"/>
    <s v="October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325"/>
    <x v="3"/>
    <x v="3"/>
    <s v="8/16/2014"/>
    <s v="2014"/>
    <s v="August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00"/>
    <x v="4"/>
    <x v="6"/>
    <s v="5/14/2013"/>
    <s v="2013"/>
    <s v="May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01"/>
    <x v="6"/>
    <x v="8"/>
    <s v="11/13/2011"/>
    <s v="2011"/>
    <s v="November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02"/>
    <x v="3"/>
    <x v="6"/>
    <s v="5/31/2014"/>
    <s v="2014"/>
    <s v="May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03"/>
    <x v="4"/>
    <x v="5"/>
    <s v="6/2/2013"/>
    <s v="2013"/>
    <s v="June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04"/>
    <x v="6"/>
    <x v="0"/>
    <s v="8/9/2011"/>
    <s v="2011"/>
    <s v="August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05"/>
    <x v="6"/>
    <x v="3"/>
    <s v="9/24/2011"/>
    <s v="2011"/>
    <s v="September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06"/>
    <x v="2"/>
    <x v="6"/>
    <s v="5/18/2016"/>
    <s v="2016"/>
    <s v="May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07"/>
    <x v="3"/>
    <x v="0"/>
    <s v="6/26/2014"/>
    <s v="2014"/>
    <s v="June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08"/>
    <x v="5"/>
    <x v="10"/>
    <s v="9/7/2012"/>
    <s v="2012"/>
    <s v="September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09"/>
    <x v="5"/>
    <x v="10"/>
    <s v="9/28/2012"/>
    <s v="2012"/>
    <s v="September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10"/>
    <x v="5"/>
    <x v="5"/>
    <s v="7/10/2012"/>
    <s v="2012"/>
    <s v="July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11"/>
    <x v="3"/>
    <x v="3"/>
    <s v="9/5/2014"/>
    <s v="2014"/>
    <s v="September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12"/>
    <x v="4"/>
    <x v="4"/>
    <s v="1/15/2014"/>
    <s v="2014"/>
    <s v="January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13"/>
    <x v="3"/>
    <x v="7"/>
    <s v="4/19/2014"/>
    <s v="2014"/>
    <s v="April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14"/>
    <x v="3"/>
    <x v="3"/>
    <s v="8/23/2014"/>
    <s v="2014"/>
    <s v="August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18"/>
    <x v="3"/>
    <x v="10"/>
    <s v="9/17/2014"/>
    <s v="2014"/>
    <s v="September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15"/>
    <x v="1"/>
    <x v="1"/>
    <s v="2/17/2017"/>
    <s v="2017"/>
    <s v="February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16"/>
    <x v="0"/>
    <x v="6"/>
    <s v="5/5/2015"/>
    <s v="2015"/>
    <s v="May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17"/>
    <x v="3"/>
    <x v="6"/>
    <s v="6/2/2014"/>
    <s v="2014"/>
    <s v="June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103"/>
    <x v="5"/>
    <x v="7"/>
    <s v="5/18/2012"/>
    <s v="2012"/>
    <s v="May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18"/>
    <x v="0"/>
    <x v="7"/>
    <s v="4/1/2015"/>
    <s v="2015"/>
    <s v="April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120"/>
    <x v="3"/>
    <x v="8"/>
    <s v="11/21/2014"/>
    <s v="2014"/>
    <s v="November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19"/>
    <x v="4"/>
    <x v="3"/>
    <s v="8/9/2013"/>
    <s v="2013"/>
    <s v="August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20"/>
    <x v="5"/>
    <x v="8"/>
    <s v="10/10/2012"/>
    <s v="2012"/>
    <s v="October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21"/>
    <x v="2"/>
    <x v="7"/>
    <s v="4/14/2016"/>
    <s v="2016"/>
    <s v="April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22"/>
    <x v="5"/>
    <x v="4"/>
    <s v="1/28/2013"/>
    <s v="2013"/>
    <s v="January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23"/>
    <x v="0"/>
    <x v="8"/>
    <s v="11/5/2015"/>
    <s v="2015"/>
    <s v="November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24"/>
    <x v="4"/>
    <x v="6"/>
    <s v="5/17/2013"/>
    <s v="2013"/>
    <s v="May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25"/>
    <x v="3"/>
    <x v="5"/>
    <s v="6/1/2014"/>
    <s v="2014"/>
    <s v="June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26"/>
    <x v="2"/>
    <x v="9"/>
    <s v="12/25/2016"/>
    <s v="2016"/>
    <s v="December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213"/>
    <x v="2"/>
    <x v="11"/>
    <s v="1/8/2017"/>
    <s v="2017"/>
    <s v="January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27"/>
    <x v="6"/>
    <x v="11"/>
    <s v="1/5/2012"/>
    <s v="2012"/>
    <s v="January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276"/>
    <x v="5"/>
    <x v="3"/>
    <s v="8/22/2012"/>
    <s v="2012"/>
    <s v="August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28"/>
    <x v="0"/>
    <x v="11"/>
    <s v="1/27/2016"/>
    <s v="2016"/>
    <s v="January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29"/>
    <x v="2"/>
    <x v="10"/>
    <s v="10/12/2016"/>
    <s v="2016"/>
    <s v="October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121"/>
    <x v="0"/>
    <x v="6"/>
    <s v="5/20/2015"/>
    <s v="2015"/>
    <s v="May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30"/>
    <x v="3"/>
    <x v="0"/>
    <s v="7/2/2014"/>
    <s v="2014"/>
    <s v="July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153"/>
    <x v="0"/>
    <x v="0"/>
    <s v="7/16/2015"/>
    <s v="2015"/>
    <s v="July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31"/>
    <x v="4"/>
    <x v="11"/>
    <s v="2/10/2014"/>
    <s v="2014"/>
    <s v="February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32"/>
    <x v="3"/>
    <x v="4"/>
    <s v="12/25/2014"/>
    <s v="2014"/>
    <s v="December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33"/>
    <x v="6"/>
    <x v="4"/>
    <s v="12/23/2011"/>
    <s v="2011"/>
    <s v="December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34"/>
    <x v="8"/>
    <x v="10"/>
    <s v="10/12/2009"/>
    <s v="2009"/>
    <s v="October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435"/>
    <x v="7"/>
    <x v="7"/>
    <s v="5/8/2010"/>
    <s v="2010"/>
    <s v="May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436"/>
    <x v="6"/>
    <x v="0"/>
    <s v="7/9/2011"/>
    <s v="2011"/>
    <s v="July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437"/>
    <x v="5"/>
    <x v="2"/>
    <s v="3/18/2012"/>
    <s v="2012"/>
    <s v="March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438"/>
    <x v="3"/>
    <x v="11"/>
    <s v="1/17/2015"/>
    <s v="2015"/>
    <s v="January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439"/>
    <x v="5"/>
    <x v="2"/>
    <s v="4/10/2012"/>
    <s v="2012"/>
    <s v="April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25"/>
    <x v="0"/>
    <x v="4"/>
    <s v="12/24/2015"/>
    <s v="2015"/>
    <s v="December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440"/>
    <x v="4"/>
    <x v="3"/>
    <s v="8/10/2013"/>
    <s v="2013"/>
    <s v="August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441"/>
    <x v="5"/>
    <x v="8"/>
    <s v="10/19/2012"/>
    <s v="2012"/>
    <s v="October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442"/>
    <x v="5"/>
    <x v="7"/>
    <s v="5/25/2012"/>
    <s v="2012"/>
    <s v="May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443"/>
    <x v="0"/>
    <x v="5"/>
    <s v="6/28/2015"/>
    <s v="2015"/>
    <s v="June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444"/>
    <x v="2"/>
    <x v="1"/>
    <s v="2/29/2016"/>
    <s v="2016"/>
    <s v="February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445"/>
    <x v="4"/>
    <x v="7"/>
    <s v="4/6/2013"/>
    <s v="2013"/>
    <s v="April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446"/>
    <x v="2"/>
    <x v="9"/>
    <s v="11/20/2016"/>
    <s v="2016"/>
    <s v="November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447"/>
    <x v="2"/>
    <x v="3"/>
    <s v="8/15/2016"/>
    <s v="2016"/>
    <s v="August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448"/>
    <x v="3"/>
    <x v="3"/>
    <s v="8/9/2014"/>
    <s v="2014"/>
    <s v="August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4"/>
    <x v="0"/>
    <x v="4"/>
    <s v="12/29/2015"/>
    <s v="2015"/>
    <s v="December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449"/>
    <x v="0"/>
    <x v="7"/>
    <s v="5/27/2015"/>
    <s v="2015"/>
    <s v="May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450"/>
    <x v="1"/>
    <x v="1"/>
    <s v="2/2/2017"/>
    <s v="2017"/>
    <s v="February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451"/>
    <x v="0"/>
    <x v="10"/>
    <s v="9/6/2015"/>
    <s v="2015"/>
    <s v="September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452"/>
    <x v="5"/>
    <x v="4"/>
    <s v="12/5/2012"/>
    <s v="2012"/>
    <s v="December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453"/>
    <x v="0"/>
    <x v="4"/>
    <s v="12/10/2015"/>
    <s v="2015"/>
    <s v="December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454"/>
    <x v="2"/>
    <x v="9"/>
    <s v="10/31/2016"/>
    <s v="2016"/>
    <s v="October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200"/>
    <x v="2"/>
    <x v="2"/>
    <s v="3/20/2016"/>
    <s v="2016"/>
    <s v="March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455"/>
    <x v="0"/>
    <x v="10"/>
    <s v="9/20/2015"/>
    <s v="2015"/>
    <s v="September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456"/>
    <x v="2"/>
    <x v="5"/>
    <s v="6/1/2016"/>
    <s v="2016"/>
    <s v="June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457"/>
    <x v="3"/>
    <x v="3"/>
    <s v="9/13/2014"/>
    <s v="2014"/>
    <s v="September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458"/>
    <x v="0"/>
    <x v="3"/>
    <s v="8/7/2015"/>
    <s v="2015"/>
    <s v="August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459"/>
    <x v="1"/>
    <x v="1"/>
    <s v="2/17/2017"/>
    <s v="2017"/>
    <s v="February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460"/>
    <x v="0"/>
    <x v="5"/>
    <s v="6/21/2015"/>
    <s v="2015"/>
    <s v="June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461"/>
    <x v="2"/>
    <x v="11"/>
    <s v="1/11/2017"/>
    <s v="2017"/>
    <s v="January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462"/>
    <x v="0"/>
    <x v="0"/>
    <s v="6/23/2015"/>
    <s v="2015"/>
    <s v="June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463"/>
    <x v="2"/>
    <x v="4"/>
    <s v="12/17/2016"/>
    <s v="2016"/>
    <s v="December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464"/>
    <x v="2"/>
    <x v="6"/>
    <s v="5/12/2016"/>
    <s v="2016"/>
    <s v="May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465"/>
    <x v="2"/>
    <x v="6"/>
    <s v="5/16/2016"/>
    <s v="2016"/>
    <s v="May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48"/>
    <x v="0"/>
    <x v="8"/>
    <s v="11/1/2015"/>
    <s v="2015"/>
    <s v="November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169"/>
    <x v="2"/>
    <x v="11"/>
    <s v="1/6/2017"/>
    <s v="2017"/>
    <s v="January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466"/>
    <x v="0"/>
    <x v="0"/>
    <s v="8/3/2015"/>
    <s v="2015"/>
    <s v="August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467"/>
    <x v="0"/>
    <x v="9"/>
    <s v="11/4/2015"/>
    <s v="2015"/>
    <s v="November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292"/>
    <x v="2"/>
    <x v="6"/>
    <s v="5/13/2016"/>
    <s v="2016"/>
    <s v="May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468"/>
    <x v="2"/>
    <x v="0"/>
    <s v="7/4/2016"/>
    <s v="2016"/>
    <s v="July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196"/>
    <x v="0"/>
    <x v="1"/>
    <s v="2/4/2015"/>
    <s v="2015"/>
    <s v="February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373"/>
    <x v="0"/>
    <x v="8"/>
    <s v="10/28/2015"/>
    <s v="2015"/>
    <s v="October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469"/>
    <x v="2"/>
    <x v="7"/>
    <s v="5/3/2016"/>
    <s v="2016"/>
    <s v="May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470"/>
    <x v="3"/>
    <x v="9"/>
    <s v="10/31/2014"/>
    <s v="2014"/>
    <s v="October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471"/>
    <x v="2"/>
    <x v="0"/>
    <s v="7/4/2016"/>
    <s v="2016"/>
    <s v="July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472"/>
    <x v="0"/>
    <x v="9"/>
    <s v="11/15/2015"/>
    <s v="2015"/>
    <s v="November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473"/>
    <x v="0"/>
    <x v="8"/>
    <s v="10/17/2015"/>
    <s v="2015"/>
    <s v="October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474"/>
    <x v="2"/>
    <x v="1"/>
    <s v="2/10/2016"/>
    <s v="2016"/>
    <s v="February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475"/>
    <x v="0"/>
    <x v="8"/>
    <s v="10/29/2015"/>
    <s v="2015"/>
    <s v="October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323"/>
    <x v="0"/>
    <x v="0"/>
    <s v="7/8/2015"/>
    <s v="2015"/>
    <s v="July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415"/>
    <x v="1"/>
    <x v="1"/>
    <s v="1/31/2017"/>
    <s v="2017"/>
    <s v="January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476"/>
    <x v="0"/>
    <x v="0"/>
    <s v="8/1/2015"/>
    <s v="2015"/>
    <s v="August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453"/>
    <x v="0"/>
    <x v="4"/>
    <s v="1/9/2016"/>
    <s v="2016"/>
    <s v="January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477"/>
    <x v="3"/>
    <x v="9"/>
    <s v="11/14/2014"/>
    <s v="2014"/>
    <s v="November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478"/>
    <x v="3"/>
    <x v="8"/>
    <s v="10/19/2014"/>
    <s v="2014"/>
    <s v="October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479"/>
    <x v="2"/>
    <x v="5"/>
    <s v="6/12/2016"/>
    <s v="2016"/>
    <s v="June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480"/>
    <x v="0"/>
    <x v="11"/>
    <s v="1/6/2016"/>
    <s v="2016"/>
    <s v="January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481"/>
    <x v="2"/>
    <x v="4"/>
    <s v="12/2/2016"/>
    <s v="2016"/>
    <s v="December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482"/>
    <x v="0"/>
    <x v="2"/>
    <s v="3/24/2015"/>
    <s v="2015"/>
    <s v="March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483"/>
    <x v="0"/>
    <x v="4"/>
    <s v="12/13/2015"/>
    <s v="2015"/>
    <s v="December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484"/>
    <x v="3"/>
    <x v="4"/>
    <s v="12/17/2014"/>
    <s v="2014"/>
    <s v="December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485"/>
    <x v="0"/>
    <x v="8"/>
    <s v="10/26/2015"/>
    <s v="2015"/>
    <s v="October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141"/>
    <x v="2"/>
    <x v="4"/>
    <s v="12/18/2016"/>
    <s v="2016"/>
    <s v="December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486"/>
    <x v="0"/>
    <x v="1"/>
    <s v="2/16/2015"/>
    <s v="2015"/>
    <s v="February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487"/>
    <x v="2"/>
    <x v="2"/>
    <s v="3/12/2016"/>
    <s v="2016"/>
    <s v="March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192"/>
    <x v="0"/>
    <x v="0"/>
    <s v="7/10/2015"/>
    <s v="2015"/>
    <s v="July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488"/>
    <x v="2"/>
    <x v="0"/>
    <s v="7/14/2016"/>
    <s v="2016"/>
    <s v="July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489"/>
    <x v="3"/>
    <x v="11"/>
    <s v="1/1/2015"/>
    <s v="2015"/>
    <s v="January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490"/>
    <x v="0"/>
    <x v="11"/>
    <s v="1/16/2016"/>
    <s v="2016"/>
    <s v="January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491"/>
    <x v="0"/>
    <x v="11"/>
    <s v="1/1/2016"/>
    <s v="2016"/>
    <s v="January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492"/>
    <x v="2"/>
    <x v="1"/>
    <s v="2/18/2016"/>
    <s v="2016"/>
    <s v="February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458"/>
    <x v="0"/>
    <x v="3"/>
    <s v="7/26/2015"/>
    <s v="2015"/>
    <s v="July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467"/>
    <x v="0"/>
    <x v="9"/>
    <s v="11/4/2015"/>
    <s v="2015"/>
    <s v="November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493"/>
    <x v="3"/>
    <x v="4"/>
    <s v="1/17/2015"/>
    <s v="2015"/>
    <s v="January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494"/>
    <x v="2"/>
    <x v="8"/>
    <s v="10/19/2016"/>
    <s v="2016"/>
    <s v="October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495"/>
    <x v="0"/>
    <x v="5"/>
    <s v="6/13/2015"/>
    <s v="2015"/>
    <s v="June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202"/>
    <x v="0"/>
    <x v="1"/>
    <s v="3/28/2015"/>
    <s v="2015"/>
    <s v="March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496"/>
    <x v="2"/>
    <x v="7"/>
    <s v="5/20/2016"/>
    <s v="2016"/>
    <s v="May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6"/>
    <x v="0"/>
    <x v="10"/>
    <s v="9/7/2015"/>
    <s v="2015"/>
    <s v="September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497"/>
    <x v="3"/>
    <x v="4"/>
    <s v="12/25/2014"/>
    <s v="2014"/>
    <s v="December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498"/>
    <x v="2"/>
    <x v="10"/>
    <s v="9/22/2016"/>
    <s v="2016"/>
    <s v="September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135"/>
    <x v="0"/>
    <x v="3"/>
    <s v="8/1/2015"/>
    <s v="2015"/>
    <s v="August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499"/>
    <x v="0"/>
    <x v="2"/>
    <s v="3/15/2015"/>
    <s v="2015"/>
    <s v="March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136"/>
    <x v="0"/>
    <x v="2"/>
    <s v="3/19/2015"/>
    <s v="2015"/>
    <s v="March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00"/>
    <x v="0"/>
    <x v="2"/>
    <s v="3/16/2015"/>
    <s v="2015"/>
    <s v="March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472"/>
    <x v="0"/>
    <x v="9"/>
    <s v="11/30/2015"/>
    <s v="2015"/>
    <s v="November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01"/>
    <x v="0"/>
    <x v="1"/>
    <s v="2/15/2015"/>
    <s v="2015"/>
    <s v="February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02"/>
    <x v="0"/>
    <x v="7"/>
    <s v="4/16/2015"/>
    <s v="2015"/>
    <s v="April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03"/>
    <x v="2"/>
    <x v="8"/>
    <s v="11/17/2016"/>
    <s v="2016"/>
    <s v="November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368"/>
    <x v="0"/>
    <x v="0"/>
    <s v="7/8/2015"/>
    <s v="2015"/>
    <s v="July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212"/>
    <x v="2"/>
    <x v="1"/>
    <s v="2/8/2016"/>
    <s v="2016"/>
    <s v="February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370"/>
    <x v="0"/>
    <x v="0"/>
    <s v="7/22/2015"/>
    <s v="2015"/>
    <s v="July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04"/>
    <x v="3"/>
    <x v="4"/>
    <s v="12/3/2014"/>
    <s v="2014"/>
    <s v="December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05"/>
    <x v="0"/>
    <x v="7"/>
    <s v="4/6/2015"/>
    <s v="2015"/>
    <s v="April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9"/>
    <x v="2"/>
    <x v="7"/>
    <s v="4/16/2016"/>
    <s v="2016"/>
    <s v="April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06"/>
    <x v="0"/>
    <x v="7"/>
    <s v="5/3/2015"/>
    <s v="2015"/>
    <s v="May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07"/>
    <x v="2"/>
    <x v="9"/>
    <s v="11/2/2016"/>
    <s v="2016"/>
    <s v="November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08"/>
    <x v="2"/>
    <x v="0"/>
    <s v="7/31/2016"/>
    <s v="2016"/>
    <s v="July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09"/>
    <x v="3"/>
    <x v="4"/>
    <s v="12/4/2014"/>
    <s v="2014"/>
    <s v="December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140"/>
    <x v="0"/>
    <x v="2"/>
    <s v="3/8/2015"/>
    <s v="2015"/>
    <s v="March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510"/>
    <x v="0"/>
    <x v="7"/>
    <s v="5/9/2015"/>
    <s v="2015"/>
    <s v="May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142"/>
    <x v="3"/>
    <x v="4"/>
    <s v="12/26/2014"/>
    <s v="2014"/>
    <s v="December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511"/>
    <x v="0"/>
    <x v="5"/>
    <s v="6/18/2015"/>
    <s v="2015"/>
    <s v="June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2"/>
    <x v="3"/>
    <x v="3"/>
    <s v="8/14/2014"/>
    <s v="2014"/>
    <s v="August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512"/>
    <x v="3"/>
    <x v="3"/>
    <s v="8/27/2014"/>
    <s v="2014"/>
    <s v="August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513"/>
    <x v="0"/>
    <x v="3"/>
    <s v="8/23/2015"/>
    <s v="2015"/>
    <s v="August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514"/>
    <x v="0"/>
    <x v="6"/>
    <s v="5/24/2015"/>
    <s v="2015"/>
    <s v="May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515"/>
    <x v="0"/>
    <x v="9"/>
    <s v="11/22/2015"/>
    <s v="2015"/>
    <s v="November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516"/>
    <x v="0"/>
    <x v="5"/>
    <s v="6/15/2015"/>
    <s v="2015"/>
    <s v="June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517"/>
    <x v="0"/>
    <x v="9"/>
    <s v="11/28/2015"/>
    <s v="2015"/>
    <s v="November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518"/>
    <x v="0"/>
    <x v="7"/>
    <s v="4/22/2015"/>
    <s v="2015"/>
    <s v="April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519"/>
    <x v="0"/>
    <x v="4"/>
    <s v="1/19/2016"/>
    <s v="2016"/>
    <s v="January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520"/>
    <x v="2"/>
    <x v="10"/>
    <s v="9/1/2016"/>
    <s v="2016"/>
    <s v="September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521"/>
    <x v="0"/>
    <x v="10"/>
    <s v="9/30/2015"/>
    <s v="2015"/>
    <s v="September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152"/>
    <x v="2"/>
    <x v="5"/>
    <s v="6/23/2016"/>
    <s v="2016"/>
    <s v="June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522"/>
    <x v="0"/>
    <x v="10"/>
    <s v="9/24/2015"/>
    <s v="2015"/>
    <s v="September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523"/>
    <x v="1"/>
    <x v="1"/>
    <s v="2/25/2017"/>
    <s v="2017"/>
    <s v="February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524"/>
    <x v="0"/>
    <x v="7"/>
    <s v="5/8/2015"/>
    <s v="2015"/>
    <s v="May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25"/>
    <x v="0"/>
    <x v="4"/>
    <s v="12/9/2015"/>
    <s v="2015"/>
    <s v="December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525"/>
    <x v="3"/>
    <x v="8"/>
    <s v="11/25/2014"/>
    <s v="2014"/>
    <s v="November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526"/>
    <x v="3"/>
    <x v="3"/>
    <s v="8/25/2014"/>
    <s v="2014"/>
    <s v="August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527"/>
    <x v="2"/>
    <x v="0"/>
    <s v="7/7/2016"/>
    <s v="2016"/>
    <s v="July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528"/>
    <x v="2"/>
    <x v="0"/>
    <s v="7/1/2016"/>
    <s v="2016"/>
    <s v="July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529"/>
    <x v="0"/>
    <x v="6"/>
    <s v="5/27/2015"/>
    <s v="2015"/>
    <s v="May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530"/>
    <x v="0"/>
    <x v="6"/>
    <s v="5/14/2015"/>
    <s v="2015"/>
    <s v="May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531"/>
    <x v="1"/>
    <x v="2"/>
    <s v="3/26/2017"/>
    <s v="2017"/>
    <s v="March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532"/>
    <x v="0"/>
    <x v="3"/>
    <s v="8/15/2015"/>
    <s v="2015"/>
    <s v="August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533"/>
    <x v="2"/>
    <x v="1"/>
    <s v="3/14/2016"/>
    <s v="2016"/>
    <s v="March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534"/>
    <x v="3"/>
    <x v="0"/>
    <s v="7/13/2014"/>
    <s v="2014"/>
    <s v="July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535"/>
    <x v="2"/>
    <x v="6"/>
    <s v="5/14/2016"/>
    <s v="2016"/>
    <s v="May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451"/>
    <x v="0"/>
    <x v="10"/>
    <s v="9/6/2015"/>
    <s v="2015"/>
    <s v="September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536"/>
    <x v="2"/>
    <x v="6"/>
    <s v="5/28/2016"/>
    <s v="2016"/>
    <s v="May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537"/>
    <x v="0"/>
    <x v="9"/>
    <s v="11/25/2015"/>
    <s v="2015"/>
    <s v="November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300"/>
    <x v="2"/>
    <x v="5"/>
    <s v="6/17/2016"/>
    <s v="2016"/>
    <s v="June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202"/>
    <x v="0"/>
    <x v="1"/>
    <s v="2/26/2015"/>
    <s v="2015"/>
    <s v="February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538"/>
    <x v="0"/>
    <x v="7"/>
    <s v="4/11/2015"/>
    <s v="2015"/>
    <s v="April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539"/>
    <x v="0"/>
    <x v="5"/>
    <s v="6/6/2015"/>
    <s v="2015"/>
    <s v="June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540"/>
    <x v="1"/>
    <x v="1"/>
    <s v="2/25/2017"/>
    <s v="2017"/>
    <s v="February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253"/>
    <x v="1"/>
    <x v="1"/>
    <s v="3/25/2017"/>
    <s v="2017"/>
    <s v="March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541"/>
    <x v="3"/>
    <x v="10"/>
    <s v="10/13/2014"/>
    <s v="2014"/>
    <s v="October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542"/>
    <x v="2"/>
    <x v="4"/>
    <s v="11/24/2016"/>
    <s v="2016"/>
    <s v="November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543"/>
    <x v="0"/>
    <x v="3"/>
    <s v="8/13/2015"/>
    <s v="2015"/>
    <s v="August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543"/>
    <x v="0"/>
    <x v="3"/>
    <s v="8/19/2015"/>
    <s v="2015"/>
    <s v="August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544"/>
    <x v="0"/>
    <x v="6"/>
    <s v="5/31/2015"/>
    <s v="2015"/>
    <s v="May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545"/>
    <x v="3"/>
    <x v="8"/>
    <s v="10/28/2014"/>
    <s v="2014"/>
    <s v="October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5"/>
    <x v="2"/>
    <x v="3"/>
    <s v="8/11/2016"/>
    <s v="2016"/>
    <s v="August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546"/>
    <x v="3"/>
    <x v="3"/>
    <s v="8/11/2014"/>
    <s v="2014"/>
    <s v="August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194"/>
    <x v="2"/>
    <x v="2"/>
    <s v="3/17/2016"/>
    <s v="2016"/>
    <s v="March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547"/>
    <x v="3"/>
    <x v="8"/>
    <s v="10/14/2014"/>
    <s v="2014"/>
    <s v="October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548"/>
    <x v="3"/>
    <x v="10"/>
    <s v="9/16/2014"/>
    <s v="2014"/>
    <s v="September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549"/>
    <x v="3"/>
    <x v="9"/>
    <s v="12/18/2014"/>
    <s v="2014"/>
    <s v="December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550"/>
    <x v="3"/>
    <x v="4"/>
    <s v="12/12/2014"/>
    <s v="2014"/>
    <s v="December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463"/>
    <x v="2"/>
    <x v="4"/>
    <s v="12/1/2016"/>
    <s v="2016"/>
    <s v="December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543"/>
    <x v="0"/>
    <x v="3"/>
    <s v="8/20/2015"/>
    <s v="2015"/>
    <s v="August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323"/>
    <x v="0"/>
    <x v="0"/>
    <s v="7/8/2015"/>
    <s v="2015"/>
    <s v="July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551"/>
    <x v="0"/>
    <x v="2"/>
    <s v="3/12/2015"/>
    <s v="2015"/>
    <s v="March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351"/>
    <x v="2"/>
    <x v="2"/>
    <s v="4/17/2016"/>
    <s v="2016"/>
    <s v="April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290"/>
    <x v="0"/>
    <x v="4"/>
    <s v="12/23/2015"/>
    <s v="2015"/>
    <s v="December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368"/>
    <x v="0"/>
    <x v="0"/>
    <s v="7/26/2015"/>
    <s v="2015"/>
    <s v="July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552"/>
    <x v="0"/>
    <x v="3"/>
    <s v="8/23/2015"/>
    <s v="2015"/>
    <s v="August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553"/>
    <x v="3"/>
    <x v="9"/>
    <s v="11/9/2014"/>
    <s v="2014"/>
    <s v="November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554"/>
    <x v="2"/>
    <x v="8"/>
    <s v="10/23/2016"/>
    <s v="2016"/>
    <s v="October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555"/>
    <x v="3"/>
    <x v="11"/>
    <s v="1/16/2015"/>
    <s v="2015"/>
    <s v="January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476"/>
    <x v="0"/>
    <x v="0"/>
    <s v="7/18/2015"/>
    <s v="2015"/>
    <s v="July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556"/>
    <x v="0"/>
    <x v="7"/>
    <s v="4/13/2015"/>
    <s v="2015"/>
    <s v="April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295"/>
    <x v="2"/>
    <x v="4"/>
    <s v="1/13/2017"/>
    <s v="2017"/>
    <s v="January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557"/>
    <x v="3"/>
    <x v="3"/>
    <s v="8/17/2014"/>
    <s v="2014"/>
    <s v="August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494"/>
    <x v="2"/>
    <x v="8"/>
    <s v="10/29/2016"/>
    <s v="2016"/>
    <s v="October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558"/>
    <x v="0"/>
    <x v="7"/>
    <s v="5/11/2015"/>
    <s v="2015"/>
    <s v="May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177"/>
    <x v="2"/>
    <x v="0"/>
    <s v="7/6/2016"/>
    <s v="2016"/>
    <s v="July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559"/>
    <x v="2"/>
    <x v="5"/>
    <s v="6/19/2016"/>
    <s v="2016"/>
    <s v="June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560"/>
    <x v="3"/>
    <x v="11"/>
    <s v="1/13/2015"/>
    <s v="2015"/>
    <s v="January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561"/>
    <x v="3"/>
    <x v="11"/>
    <s v="12/31/2014"/>
    <s v="2014"/>
    <s v="December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557"/>
    <x v="3"/>
    <x v="3"/>
    <s v="9/1/2014"/>
    <s v="2014"/>
    <s v="September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42"/>
    <x v="3"/>
    <x v="0"/>
    <s v="8/11/2014"/>
    <s v="2014"/>
    <s v="August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489"/>
    <x v="3"/>
    <x v="11"/>
    <s v="1/1/2015"/>
    <s v="2015"/>
    <s v="January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562"/>
    <x v="0"/>
    <x v="1"/>
    <s v="2/7/2015"/>
    <s v="2015"/>
    <s v="February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563"/>
    <x v="2"/>
    <x v="5"/>
    <s v="6/28/2016"/>
    <s v="2016"/>
    <s v="June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203"/>
    <x v="2"/>
    <x v="6"/>
    <s v="5/21/2016"/>
    <s v="2016"/>
    <s v="May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176"/>
    <x v="2"/>
    <x v="3"/>
    <s v="9/3/2016"/>
    <s v="2016"/>
    <s v="September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564"/>
    <x v="3"/>
    <x v="10"/>
    <s v="9/17/2014"/>
    <s v="2014"/>
    <s v="September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565"/>
    <x v="2"/>
    <x v="8"/>
    <s v="10/26/2016"/>
    <s v="2016"/>
    <s v="October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566"/>
    <x v="1"/>
    <x v="2"/>
    <s v="3/14/2017"/>
    <s v="2017"/>
    <s v="March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567"/>
    <x v="2"/>
    <x v="8"/>
    <s v="10/31/2016"/>
    <s v="2016"/>
    <s v="October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568"/>
    <x v="3"/>
    <x v="0"/>
    <s v="7/24/2014"/>
    <s v="2014"/>
    <s v="July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41"/>
    <x v="3"/>
    <x v="4"/>
    <s v="1/12/2015"/>
    <s v="2015"/>
    <s v="January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569"/>
    <x v="0"/>
    <x v="3"/>
    <s v="8/3/2015"/>
    <s v="2015"/>
    <s v="August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169"/>
    <x v="2"/>
    <x v="11"/>
    <s v="2/5/2017"/>
    <s v="2017"/>
    <s v="February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311"/>
    <x v="0"/>
    <x v="8"/>
    <s v="10/14/2015"/>
    <s v="2015"/>
    <s v="October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463"/>
    <x v="2"/>
    <x v="4"/>
    <s v="12/7/2016"/>
    <s v="2016"/>
    <s v="December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570"/>
    <x v="2"/>
    <x v="3"/>
    <s v="9/9/2016"/>
    <s v="2016"/>
    <s v="September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462"/>
    <x v="0"/>
    <x v="0"/>
    <s v="6/30/2015"/>
    <s v="2015"/>
    <s v="June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571"/>
    <x v="2"/>
    <x v="4"/>
    <s v="12/22/2016"/>
    <s v="2016"/>
    <s v="December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572"/>
    <x v="0"/>
    <x v="7"/>
    <s v="4/30/2015"/>
    <s v="2015"/>
    <s v="April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573"/>
    <x v="1"/>
    <x v="1"/>
    <s v="2/1/2017"/>
    <s v="2017"/>
    <s v="February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470"/>
    <x v="3"/>
    <x v="9"/>
    <s v="10/31/2014"/>
    <s v="2014"/>
    <s v="October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574"/>
    <x v="3"/>
    <x v="0"/>
    <s v="7/25/2014"/>
    <s v="2014"/>
    <s v="July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492"/>
    <x v="2"/>
    <x v="1"/>
    <s v="2/3/2016"/>
    <s v="2016"/>
    <s v="February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184"/>
    <x v="3"/>
    <x v="10"/>
    <s v="9/17/2014"/>
    <s v="2014"/>
    <s v="September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575"/>
    <x v="4"/>
    <x v="9"/>
    <s v="11/22/2013"/>
    <s v="2013"/>
    <s v="November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576"/>
    <x v="2"/>
    <x v="11"/>
    <s v="1/10/2017"/>
    <s v="2017"/>
    <s v="January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577"/>
    <x v="3"/>
    <x v="0"/>
    <s v="7/23/2014"/>
    <s v="2014"/>
    <s v="July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578"/>
    <x v="2"/>
    <x v="9"/>
    <s v="11/24/2016"/>
    <s v="2016"/>
    <s v="November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169"/>
    <x v="2"/>
    <x v="11"/>
    <s v="1/31/2017"/>
    <s v="2017"/>
    <s v="January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579"/>
    <x v="2"/>
    <x v="11"/>
    <s v="2/19/2017"/>
    <s v="2017"/>
    <s v="February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580"/>
    <x v="2"/>
    <x v="11"/>
    <s v="1/21/2017"/>
    <s v="2017"/>
    <s v="January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481"/>
    <x v="2"/>
    <x v="4"/>
    <s v="12/14/2016"/>
    <s v="2016"/>
    <s v="December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571"/>
    <x v="2"/>
    <x v="4"/>
    <s v="1/1/2017"/>
    <s v="2017"/>
    <s v="January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62"/>
    <x v="3"/>
    <x v="3"/>
    <s v="9/13/2014"/>
    <s v="2014"/>
    <s v="September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509"/>
    <x v="3"/>
    <x v="4"/>
    <s v="12/4/2014"/>
    <s v="2014"/>
    <s v="December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325"/>
    <x v="3"/>
    <x v="3"/>
    <s v="8/19/2014"/>
    <s v="2014"/>
    <s v="August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581"/>
    <x v="2"/>
    <x v="4"/>
    <s v="12/14/2016"/>
    <s v="2016"/>
    <s v="December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533"/>
    <x v="2"/>
    <x v="1"/>
    <s v="2/14/2016"/>
    <s v="2016"/>
    <s v="February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53"/>
    <x v="2"/>
    <x v="5"/>
    <s v="6/5/2016"/>
    <s v="2016"/>
    <s v="June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582"/>
    <x v="2"/>
    <x v="11"/>
    <s v="2/28/2017"/>
    <s v="2017"/>
    <s v="February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423"/>
    <x v="0"/>
    <x v="8"/>
    <s v="11/4/2015"/>
    <s v="2015"/>
    <s v="November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583"/>
    <x v="3"/>
    <x v="9"/>
    <s v="11/30/2014"/>
    <s v="2014"/>
    <s v="November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584"/>
    <x v="3"/>
    <x v="10"/>
    <s v="9/5/2014"/>
    <s v="2014"/>
    <s v="September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459"/>
    <x v="1"/>
    <x v="1"/>
    <s v="2/18/2017"/>
    <s v="2017"/>
    <s v="February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585"/>
    <x v="2"/>
    <x v="2"/>
    <s v="2/22/2016"/>
    <s v="2016"/>
    <s v="February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586"/>
    <x v="5"/>
    <x v="1"/>
    <s v="1/29/2012"/>
    <s v="2012"/>
    <s v="January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14"/>
    <x v="3"/>
    <x v="0"/>
    <s v="8/1/2014"/>
    <s v="2014"/>
    <s v="August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587"/>
    <x v="5"/>
    <x v="7"/>
    <s v="4/8/2012"/>
    <s v="2012"/>
    <s v="April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294"/>
    <x v="0"/>
    <x v="0"/>
    <s v="7/29/2015"/>
    <s v="2015"/>
    <s v="July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588"/>
    <x v="6"/>
    <x v="5"/>
    <s v="6/30/2011"/>
    <s v="2011"/>
    <s v="June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483"/>
    <x v="0"/>
    <x v="4"/>
    <s v="12/13/2015"/>
    <s v="2015"/>
    <s v="December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589"/>
    <x v="4"/>
    <x v="7"/>
    <s v="4/11/2013"/>
    <s v="2013"/>
    <s v="April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590"/>
    <x v="5"/>
    <x v="11"/>
    <s v="1/14/2013"/>
    <s v="2013"/>
    <s v="January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591"/>
    <x v="6"/>
    <x v="3"/>
    <s v="8/21/2011"/>
    <s v="2011"/>
    <s v="August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592"/>
    <x v="5"/>
    <x v="3"/>
    <s v="9/18/2012"/>
    <s v="2012"/>
    <s v="September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593"/>
    <x v="6"/>
    <x v="4"/>
    <s v="12/7/2011"/>
    <s v="2011"/>
    <s v="December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594"/>
    <x v="6"/>
    <x v="11"/>
    <s v="1/22/2012"/>
    <s v="2012"/>
    <s v="January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595"/>
    <x v="4"/>
    <x v="3"/>
    <s v="9/29/2013"/>
    <s v="2013"/>
    <s v="September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596"/>
    <x v="4"/>
    <x v="4"/>
    <s v="12/20/2013"/>
    <s v="2013"/>
    <s v="December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302"/>
    <x v="0"/>
    <x v="6"/>
    <s v="5/9/2015"/>
    <s v="2015"/>
    <s v="May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597"/>
    <x v="3"/>
    <x v="4"/>
    <s v="12/3/2014"/>
    <s v="2014"/>
    <s v="December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598"/>
    <x v="4"/>
    <x v="4"/>
    <s v="11/20/2013"/>
    <s v="2013"/>
    <s v="November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599"/>
    <x v="3"/>
    <x v="1"/>
    <s v="2/14/2014"/>
    <s v="2014"/>
    <s v="February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319"/>
    <x v="3"/>
    <x v="9"/>
    <s v="11/30/2014"/>
    <s v="2014"/>
    <s v="November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600"/>
    <x v="3"/>
    <x v="3"/>
    <s v="8/11/2014"/>
    <s v="2014"/>
    <s v="August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601"/>
    <x v="0"/>
    <x v="0"/>
    <s v="6/20/2015"/>
    <s v="2015"/>
    <s v="June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225"/>
    <x v="4"/>
    <x v="5"/>
    <s v="6/11/2013"/>
    <s v="2013"/>
    <s v="June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602"/>
    <x v="3"/>
    <x v="2"/>
    <s v="3/21/2014"/>
    <s v="2014"/>
    <s v="March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352"/>
    <x v="5"/>
    <x v="7"/>
    <s v="4/16/2012"/>
    <s v="2012"/>
    <s v="April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603"/>
    <x v="5"/>
    <x v="4"/>
    <s v="12/13/2012"/>
    <s v="2012"/>
    <s v="December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604"/>
    <x v="4"/>
    <x v="6"/>
    <s v="5/3/2013"/>
    <s v="2013"/>
    <s v="May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441"/>
    <x v="5"/>
    <x v="8"/>
    <s v="9/22/2012"/>
    <s v="2012"/>
    <s v="September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605"/>
    <x v="3"/>
    <x v="11"/>
    <s v="1/15/2015"/>
    <s v="2015"/>
    <s v="January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526"/>
    <x v="3"/>
    <x v="3"/>
    <s v="8/10/2014"/>
    <s v="2014"/>
    <s v="August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606"/>
    <x v="2"/>
    <x v="11"/>
    <s v="1/28/2017"/>
    <s v="2017"/>
    <s v="January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607"/>
    <x v="4"/>
    <x v="1"/>
    <s v="2/24/2013"/>
    <s v="2013"/>
    <s v="February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608"/>
    <x v="6"/>
    <x v="0"/>
    <s v="8/4/2011"/>
    <s v="2011"/>
    <s v="August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565"/>
    <x v="2"/>
    <x v="8"/>
    <s v="10/16/2016"/>
    <s v="2016"/>
    <s v="October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609"/>
    <x v="0"/>
    <x v="1"/>
    <s v="2/14/2015"/>
    <s v="2015"/>
    <s v="February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610"/>
    <x v="5"/>
    <x v="11"/>
    <s v="1/5/2013"/>
    <s v="2013"/>
    <s v="January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611"/>
    <x v="4"/>
    <x v="6"/>
    <s v="5/19/2013"/>
    <s v="2013"/>
    <s v="May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612"/>
    <x v="6"/>
    <x v="2"/>
    <s v="4/18/2011"/>
    <s v="2011"/>
    <s v="April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613"/>
    <x v="5"/>
    <x v="4"/>
    <s v="12/5/2012"/>
    <s v="2012"/>
    <s v="December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614"/>
    <x v="7"/>
    <x v="8"/>
    <s v="10/8/2010"/>
    <s v="2010"/>
    <s v="October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39"/>
    <x v="3"/>
    <x v="5"/>
    <s v="7/9/2014"/>
    <s v="2014"/>
    <s v="July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615"/>
    <x v="2"/>
    <x v="9"/>
    <s v="11/26/2016"/>
    <s v="2016"/>
    <s v="November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616"/>
    <x v="3"/>
    <x v="1"/>
    <s v="2/2/2014"/>
    <s v="2014"/>
    <s v="February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617"/>
    <x v="2"/>
    <x v="4"/>
    <s v="12/4/2016"/>
    <s v="2016"/>
    <s v="December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618"/>
    <x v="4"/>
    <x v="3"/>
    <s v="8/15/2013"/>
    <s v="2013"/>
    <s v="August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619"/>
    <x v="0"/>
    <x v="10"/>
    <s v="9/9/2015"/>
    <s v="2015"/>
    <s v="September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478"/>
    <x v="3"/>
    <x v="8"/>
    <s v="10/19/2014"/>
    <s v="2014"/>
    <s v="October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486"/>
    <x v="0"/>
    <x v="1"/>
    <s v="2/16/2015"/>
    <s v="2015"/>
    <s v="February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121"/>
    <x v="0"/>
    <x v="6"/>
    <s v="5/20/2015"/>
    <s v="2015"/>
    <s v="May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620"/>
    <x v="4"/>
    <x v="4"/>
    <s v="12/15/2013"/>
    <s v="2013"/>
    <s v="December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412"/>
    <x v="4"/>
    <x v="4"/>
    <s v="12/26/2013"/>
    <s v="2013"/>
    <s v="December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621"/>
    <x v="4"/>
    <x v="1"/>
    <s v="2/24/2013"/>
    <s v="2013"/>
    <s v="February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622"/>
    <x v="0"/>
    <x v="11"/>
    <s v="1/30/2016"/>
    <s v="2016"/>
    <s v="January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623"/>
    <x v="8"/>
    <x v="8"/>
    <s v="10/31/2009"/>
    <s v="2009"/>
    <s v="October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544"/>
    <x v="0"/>
    <x v="6"/>
    <s v="5/10/2015"/>
    <s v="2015"/>
    <s v="May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65"/>
    <x v="3"/>
    <x v="1"/>
    <s v="2/23/2014"/>
    <s v="2014"/>
    <s v="February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217"/>
    <x v="6"/>
    <x v="4"/>
    <s v="12/15/2011"/>
    <s v="2011"/>
    <s v="December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624"/>
    <x v="0"/>
    <x v="8"/>
    <s v="10/11/2015"/>
    <s v="2015"/>
    <s v="October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383"/>
    <x v="4"/>
    <x v="3"/>
    <s v="7/31/2013"/>
    <s v="2013"/>
    <s v="July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625"/>
    <x v="3"/>
    <x v="7"/>
    <s v="4/30/2014"/>
    <s v="2014"/>
    <s v="April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626"/>
    <x v="7"/>
    <x v="8"/>
    <s v="10/14/2010"/>
    <s v="2010"/>
    <s v="October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627"/>
    <x v="6"/>
    <x v="6"/>
    <s v="5/3/2011"/>
    <s v="2011"/>
    <s v="May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86"/>
    <x v="4"/>
    <x v="5"/>
    <s v="6/7/2013"/>
    <s v="2013"/>
    <s v="June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628"/>
    <x v="5"/>
    <x v="3"/>
    <s v="8/25/2012"/>
    <s v="2012"/>
    <s v="August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103"/>
    <x v="5"/>
    <x v="7"/>
    <s v="4/27/2012"/>
    <s v="2012"/>
    <s v="April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629"/>
    <x v="3"/>
    <x v="2"/>
    <s v="3/16/2014"/>
    <s v="2014"/>
    <s v="March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630"/>
    <x v="4"/>
    <x v="1"/>
    <s v="2/28/2013"/>
    <s v="2013"/>
    <s v="February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631"/>
    <x v="5"/>
    <x v="7"/>
    <s v="5/11/2012"/>
    <s v="2012"/>
    <s v="May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632"/>
    <x v="4"/>
    <x v="9"/>
    <s v="11/1/2013"/>
    <s v="2013"/>
    <s v="November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633"/>
    <x v="5"/>
    <x v="5"/>
    <s v="7/6/2012"/>
    <s v="2012"/>
    <s v="July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634"/>
    <x v="4"/>
    <x v="1"/>
    <s v="1/21/2013"/>
    <s v="2013"/>
    <s v="January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635"/>
    <x v="4"/>
    <x v="1"/>
    <s v="1/31/2013"/>
    <s v="2013"/>
    <s v="January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107"/>
    <x v="4"/>
    <x v="9"/>
    <s v="11/13/2013"/>
    <s v="2013"/>
    <s v="November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636"/>
    <x v="4"/>
    <x v="9"/>
    <s v="11/7/2013"/>
    <s v="2013"/>
    <s v="November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637"/>
    <x v="4"/>
    <x v="0"/>
    <s v="7/2/2013"/>
    <s v="2013"/>
    <s v="July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638"/>
    <x v="6"/>
    <x v="3"/>
    <s v="9/5/2011"/>
    <s v="2011"/>
    <s v="September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639"/>
    <x v="5"/>
    <x v="2"/>
    <s v="4/6/2012"/>
    <s v="2012"/>
    <s v="April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640"/>
    <x v="4"/>
    <x v="10"/>
    <s v="9/15/2013"/>
    <s v="2013"/>
    <s v="September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4"/>
    <x v="5"/>
    <x v="7"/>
    <s v="4/28/2012"/>
    <s v="2012"/>
    <s v="April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126"/>
    <x v="3"/>
    <x v="10"/>
    <s v="9/30/2014"/>
    <s v="2014"/>
    <s v="September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4"/>
    <x v="5"/>
    <x v="7"/>
    <s v="4/27/2012"/>
    <s v="2012"/>
    <s v="April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371"/>
    <x v="3"/>
    <x v="10"/>
    <s v="9/11/2014"/>
    <s v="2014"/>
    <s v="September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641"/>
    <x v="6"/>
    <x v="0"/>
    <s v="7/1/2011"/>
    <s v="2011"/>
    <s v="July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642"/>
    <x v="5"/>
    <x v="10"/>
    <s v="9/16/2012"/>
    <s v="2012"/>
    <s v="September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643"/>
    <x v="6"/>
    <x v="5"/>
    <s v="5/28/2011"/>
    <s v="2011"/>
    <s v="May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644"/>
    <x v="6"/>
    <x v="3"/>
    <s v="7/22/2011"/>
    <s v="2011"/>
    <s v="July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645"/>
    <x v="6"/>
    <x v="5"/>
    <s v="7/16/2011"/>
    <s v="2011"/>
    <s v="July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349"/>
    <x v="6"/>
    <x v="10"/>
    <s v="9/7/2011"/>
    <s v="2011"/>
    <s v="September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253"/>
    <x v="1"/>
    <x v="1"/>
    <s v="2/28/2017"/>
    <s v="2017"/>
    <s v="February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646"/>
    <x v="3"/>
    <x v="4"/>
    <s v="12/21/2014"/>
    <s v="2014"/>
    <s v="December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647"/>
    <x v="4"/>
    <x v="11"/>
    <s v="1/19/2014"/>
    <s v="2014"/>
    <s v="January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642"/>
    <x v="5"/>
    <x v="10"/>
    <s v="8/31/2012"/>
    <s v="2012"/>
    <s v="August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648"/>
    <x v="4"/>
    <x v="0"/>
    <s v="7/10/2013"/>
    <s v="2013"/>
    <s v="July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649"/>
    <x v="4"/>
    <x v="1"/>
    <s v="3/1/2013"/>
    <s v="2013"/>
    <s v="March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650"/>
    <x v="5"/>
    <x v="0"/>
    <s v="7/20/2012"/>
    <s v="2012"/>
    <s v="July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651"/>
    <x v="6"/>
    <x v="5"/>
    <s v="5/31/2011"/>
    <s v="2011"/>
    <s v="May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652"/>
    <x v="3"/>
    <x v="9"/>
    <s v="11/1/2014"/>
    <s v="2014"/>
    <s v="November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653"/>
    <x v="4"/>
    <x v="7"/>
    <s v="4/9/2013"/>
    <s v="2013"/>
    <s v="April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654"/>
    <x v="5"/>
    <x v="1"/>
    <s v="3/10/2012"/>
    <s v="2012"/>
    <s v="March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655"/>
    <x v="5"/>
    <x v="3"/>
    <s v="8/7/2012"/>
    <s v="2012"/>
    <s v="August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656"/>
    <x v="4"/>
    <x v="11"/>
    <s v="12/20/2013"/>
    <s v="2013"/>
    <s v="December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657"/>
    <x v="3"/>
    <x v="5"/>
    <s v="6/9/2014"/>
    <s v="2014"/>
    <s v="June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305"/>
    <x v="0"/>
    <x v="7"/>
    <s v="5/3/2015"/>
    <s v="2015"/>
    <s v="May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658"/>
    <x v="5"/>
    <x v="8"/>
    <s v="10/5/2012"/>
    <s v="2012"/>
    <s v="October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499"/>
    <x v="0"/>
    <x v="2"/>
    <s v="3/22/2015"/>
    <s v="2015"/>
    <s v="March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659"/>
    <x v="7"/>
    <x v="7"/>
    <s v="4/18/2010"/>
    <s v="2010"/>
    <s v="April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660"/>
    <x v="5"/>
    <x v="9"/>
    <s v="10/29/2012"/>
    <s v="2012"/>
    <s v="October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661"/>
    <x v="5"/>
    <x v="7"/>
    <s v="3/25/2012"/>
    <s v="2012"/>
    <s v="March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662"/>
    <x v="5"/>
    <x v="1"/>
    <s v="2/14/2012"/>
    <s v="2012"/>
    <s v="February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663"/>
    <x v="5"/>
    <x v="0"/>
    <s v="6/25/2012"/>
    <s v="2012"/>
    <s v="June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563"/>
    <x v="2"/>
    <x v="5"/>
    <s v="7/13/2016"/>
    <s v="2016"/>
    <s v="July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664"/>
    <x v="4"/>
    <x v="2"/>
    <s v="3/22/2013"/>
    <s v="2013"/>
    <s v="March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74"/>
    <x v="5"/>
    <x v="7"/>
    <s v="4/27/2012"/>
    <s v="2012"/>
    <s v="April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665"/>
    <x v="6"/>
    <x v="4"/>
    <s v="1/21/2012"/>
    <s v="2012"/>
    <s v="January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666"/>
    <x v="3"/>
    <x v="7"/>
    <s v="4/19/2014"/>
    <s v="2014"/>
    <s v="April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667"/>
    <x v="4"/>
    <x v="5"/>
    <s v="6/30/2013"/>
    <s v="2013"/>
    <s v="June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668"/>
    <x v="5"/>
    <x v="6"/>
    <s v="5/18/2012"/>
    <s v="2012"/>
    <s v="May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669"/>
    <x v="4"/>
    <x v="8"/>
    <s v="10/6/2013"/>
    <s v="2013"/>
    <s v="October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670"/>
    <x v="3"/>
    <x v="6"/>
    <s v="5/1/2014"/>
    <s v="2014"/>
    <s v="May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671"/>
    <x v="6"/>
    <x v="11"/>
    <s v="1/17/2012"/>
    <s v="2012"/>
    <s v="January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342"/>
    <x v="5"/>
    <x v="10"/>
    <s v="9/22/2012"/>
    <s v="2012"/>
    <s v="September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672"/>
    <x v="2"/>
    <x v="10"/>
    <s v="9/24/2016"/>
    <s v="2016"/>
    <s v="September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673"/>
    <x v="3"/>
    <x v="9"/>
    <s v="11/10/2014"/>
    <s v="2014"/>
    <s v="November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350"/>
    <x v="4"/>
    <x v="8"/>
    <s v="10/13/2013"/>
    <s v="2013"/>
    <s v="October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674"/>
    <x v="2"/>
    <x v="4"/>
    <s v="12/8/2016"/>
    <s v="2016"/>
    <s v="December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129"/>
    <x v="3"/>
    <x v="8"/>
    <s v="10/31/2014"/>
    <s v="2014"/>
    <s v="October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675"/>
    <x v="2"/>
    <x v="3"/>
    <s v="9/4/2016"/>
    <s v="2016"/>
    <s v="September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676"/>
    <x v="3"/>
    <x v="2"/>
    <s v="3/10/2014"/>
    <s v="2014"/>
    <s v="March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192"/>
    <x v="0"/>
    <x v="0"/>
    <s v="7/10/2015"/>
    <s v="2015"/>
    <s v="July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321"/>
    <x v="0"/>
    <x v="7"/>
    <s v="4/14/2015"/>
    <s v="2015"/>
    <s v="Apri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677"/>
    <x v="0"/>
    <x v="2"/>
    <s v="3/15/2015"/>
    <s v="2015"/>
    <s v="March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678"/>
    <x v="2"/>
    <x v="7"/>
    <s v="4/24/2016"/>
    <s v="2016"/>
    <s v="April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679"/>
    <x v="2"/>
    <x v="0"/>
    <s v="7/31/2016"/>
    <s v="2016"/>
    <s v="July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680"/>
    <x v="2"/>
    <x v="9"/>
    <s v="10/24/2016"/>
    <s v="2016"/>
    <s v="October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486"/>
    <x v="0"/>
    <x v="1"/>
    <s v="2/16/2015"/>
    <s v="2015"/>
    <s v="February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681"/>
    <x v="2"/>
    <x v="4"/>
    <s v="12/28/2016"/>
    <s v="2016"/>
    <s v="December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682"/>
    <x v="2"/>
    <x v="0"/>
    <s v="7/23/2016"/>
    <s v="2016"/>
    <s v="July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683"/>
    <x v="2"/>
    <x v="10"/>
    <s v="10/25/2016"/>
    <s v="2016"/>
    <s v="October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3"/>
    <x v="0"/>
    <x v="9"/>
    <s v="11/25/2015"/>
    <s v="2015"/>
    <s v="November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199"/>
    <x v="0"/>
    <x v="7"/>
    <s v="4/15/2015"/>
    <s v="2015"/>
    <s v="April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684"/>
    <x v="0"/>
    <x v="5"/>
    <s v="6/3/2015"/>
    <s v="2015"/>
    <s v="June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685"/>
    <x v="4"/>
    <x v="9"/>
    <s v="11/22/2013"/>
    <s v="2013"/>
    <s v="November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686"/>
    <x v="2"/>
    <x v="10"/>
    <s v="9/16/2016"/>
    <s v="2016"/>
    <s v="September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687"/>
    <x v="4"/>
    <x v="9"/>
    <s v="11/11/2013"/>
    <s v="2013"/>
    <s v="November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688"/>
    <x v="5"/>
    <x v="1"/>
    <s v="2/11/2012"/>
    <s v="2012"/>
    <s v="February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689"/>
    <x v="4"/>
    <x v="8"/>
    <s v="10/16/2013"/>
    <s v="2013"/>
    <s v="October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690"/>
    <x v="5"/>
    <x v="4"/>
    <s v="1/16/2013"/>
    <s v="2013"/>
    <s v="January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691"/>
    <x v="0"/>
    <x v="1"/>
    <s v="2/28/2015"/>
    <s v="2015"/>
    <s v="February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692"/>
    <x v="8"/>
    <x v="9"/>
    <s v="11/30/2009"/>
    <s v="2009"/>
    <s v="November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693"/>
    <x v="4"/>
    <x v="11"/>
    <s v="1/6/2014"/>
    <s v="2014"/>
    <s v="January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694"/>
    <x v="4"/>
    <x v="7"/>
    <s v="4/8/2013"/>
    <s v="2013"/>
    <s v="April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695"/>
    <x v="4"/>
    <x v="10"/>
    <s v="8/31/2013"/>
    <s v="2013"/>
    <s v="August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696"/>
    <x v="4"/>
    <x v="9"/>
    <s v="11/29/2013"/>
    <s v="2013"/>
    <s v="November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280"/>
    <x v="6"/>
    <x v="1"/>
    <s v="3/10/2011"/>
    <s v="2011"/>
    <s v="March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697"/>
    <x v="5"/>
    <x v="9"/>
    <s v="11/11/2012"/>
    <s v="2012"/>
    <s v="November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698"/>
    <x v="4"/>
    <x v="6"/>
    <s v="5/4/2013"/>
    <s v="2013"/>
    <s v="May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188"/>
    <x v="0"/>
    <x v="8"/>
    <s v="9/21/2015"/>
    <s v="2015"/>
    <s v="September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634"/>
    <x v="4"/>
    <x v="1"/>
    <s v="2/4/2013"/>
    <s v="2013"/>
    <s v="February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363"/>
    <x v="4"/>
    <x v="4"/>
    <s v="12/19/2013"/>
    <s v="2013"/>
    <s v="December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699"/>
    <x v="7"/>
    <x v="4"/>
    <s v="12/23/2010"/>
    <s v="2010"/>
    <s v="December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700"/>
    <x v="5"/>
    <x v="5"/>
    <s v="5/29/2012"/>
    <s v="2012"/>
    <s v="May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701"/>
    <x v="5"/>
    <x v="8"/>
    <s v="10/30/2012"/>
    <s v="2012"/>
    <s v="October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702"/>
    <x v="6"/>
    <x v="4"/>
    <s v="1/14/2012"/>
    <s v="2012"/>
    <s v="January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703"/>
    <x v="6"/>
    <x v="10"/>
    <s v="9/6/2011"/>
    <s v="2011"/>
    <s v="September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704"/>
    <x v="2"/>
    <x v="1"/>
    <s v="3/2/2016"/>
    <s v="2016"/>
    <s v="March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705"/>
    <x v="5"/>
    <x v="7"/>
    <s v="5/11/2012"/>
    <s v="2012"/>
    <s v="May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213"/>
    <x v="2"/>
    <x v="11"/>
    <s v="12/30/2016"/>
    <s v="2016"/>
    <s v="December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706"/>
    <x v="2"/>
    <x v="10"/>
    <s v="9/15/2016"/>
    <s v="2016"/>
    <s v="September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707"/>
    <x v="5"/>
    <x v="6"/>
    <s v="5/27/2012"/>
    <s v="2012"/>
    <s v="May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708"/>
    <x v="6"/>
    <x v="3"/>
    <s v="9/1/2011"/>
    <s v="2011"/>
    <s v="September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40"/>
    <x v="3"/>
    <x v="8"/>
    <s v="10/5/2014"/>
    <s v="2014"/>
    <s v="October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709"/>
    <x v="4"/>
    <x v="9"/>
    <s v="11/21/2013"/>
    <s v="2013"/>
    <s v="November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33"/>
    <x v="3"/>
    <x v="3"/>
    <s v="8/20/2014"/>
    <s v="2014"/>
    <s v="August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710"/>
    <x v="7"/>
    <x v="5"/>
    <s v="7/31/2010"/>
    <s v="2010"/>
    <s v="July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418"/>
    <x v="0"/>
    <x v="7"/>
    <s v="4/1/2015"/>
    <s v="2015"/>
    <s v="April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53"/>
    <x v="2"/>
    <x v="5"/>
    <s v="6/5/2016"/>
    <s v="2016"/>
    <s v="June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222"/>
    <x v="7"/>
    <x v="8"/>
    <s v="10/24/2010"/>
    <s v="2010"/>
    <s v="October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711"/>
    <x v="0"/>
    <x v="10"/>
    <s v="8/27/2015"/>
    <s v="2015"/>
    <s v="August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712"/>
    <x v="5"/>
    <x v="9"/>
    <s v="11/28/2012"/>
    <s v="2012"/>
    <s v="November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713"/>
    <x v="6"/>
    <x v="11"/>
    <s v="1/15/2012"/>
    <s v="2012"/>
    <s v="January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714"/>
    <x v="6"/>
    <x v="6"/>
    <s v="5/27/2011"/>
    <s v="2011"/>
    <s v="May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200"/>
    <x v="2"/>
    <x v="2"/>
    <s v="3/30/2016"/>
    <s v="2016"/>
    <s v="March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715"/>
    <x v="7"/>
    <x v="6"/>
    <s v="6/8/2010"/>
    <s v="2010"/>
    <s v="June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600"/>
    <x v="3"/>
    <x v="3"/>
    <s v="8/30/2014"/>
    <s v="2014"/>
    <s v="August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237"/>
    <x v="5"/>
    <x v="10"/>
    <s v="9/22/2012"/>
    <s v="2012"/>
    <s v="September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209"/>
    <x v="0"/>
    <x v="11"/>
    <s v="1/2/2016"/>
    <s v="2016"/>
    <s v="January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716"/>
    <x v="7"/>
    <x v="4"/>
    <s v="1/24/2011"/>
    <s v="2011"/>
    <s v="January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717"/>
    <x v="3"/>
    <x v="2"/>
    <s v="3/12/2014"/>
    <s v="2014"/>
    <s v="March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718"/>
    <x v="6"/>
    <x v="10"/>
    <s v="9/10/2011"/>
    <s v="2011"/>
    <s v="September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719"/>
    <x v="7"/>
    <x v="0"/>
    <s v="7/26/2010"/>
    <s v="2010"/>
    <s v="July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720"/>
    <x v="5"/>
    <x v="0"/>
    <s v="7/22/2012"/>
    <s v="2012"/>
    <s v="July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573"/>
    <x v="1"/>
    <x v="1"/>
    <s v="3/3/2017"/>
    <s v="2017"/>
    <s v="March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721"/>
    <x v="3"/>
    <x v="1"/>
    <s v="1/23/2014"/>
    <s v="2014"/>
    <s v="January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722"/>
    <x v="5"/>
    <x v="9"/>
    <s v="12/10/2012"/>
    <s v="2012"/>
    <s v="December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723"/>
    <x v="5"/>
    <x v="6"/>
    <s v="5/4/2012"/>
    <s v="2012"/>
    <s v="May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628"/>
    <x v="5"/>
    <x v="3"/>
    <s v="8/25/2012"/>
    <s v="2012"/>
    <s v="August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724"/>
    <x v="5"/>
    <x v="1"/>
    <s v="2/29/2012"/>
    <s v="2012"/>
    <s v="February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725"/>
    <x v="7"/>
    <x v="8"/>
    <s v="10/22/2010"/>
    <s v="2010"/>
    <s v="October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42"/>
    <x v="3"/>
    <x v="0"/>
    <s v="7/13/2014"/>
    <s v="2014"/>
    <s v="July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432"/>
    <x v="3"/>
    <x v="4"/>
    <s v="12/1/2014"/>
    <s v="2014"/>
    <s v="December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726"/>
    <x v="5"/>
    <x v="4"/>
    <s v="12/19/2012"/>
    <s v="2012"/>
    <s v="December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727"/>
    <x v="4"/>
    <x v="9"/>
    <s v="11/14/2013"/>
    <s v="2013"/>
    <s v="November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728"/>
    <x v="6"/>
    <x v="9"/>
    <s v="12/12/2011"/>
    <s v="2011"/>
    <s v="December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21"/>
    <x v="3"/>
    <x v="10"/>
    <s v="10/1/2014"/>
    <s v="2014"/>
    <s v="October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322"/>
    <x v="3"/>
    <x v="9"/>
    <s v="11/21/2014"/>
    <s v="2014"/>
    <s v="November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729"/>
    <x v="4"/>
    <x v="1"/>
    <s v="2/13/2013"/>
    <s v="2013"/>
    <s v="February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730"/>
    <x v="4"/>
    <x v="9"/>
    <s v="11/27/2013"/>
    <s v="2013"/>
    <s v="November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731"/>
    <x v="7"/>
    <x v="0"/>
    <s v="7/8/2010"/>
    <s v="2010"/>
    <s v="July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226"/>
    <x v="5"/>
    <x v="6"/>
    <s v="5/14/2012"/>
    <s v="2012"/>
    <s v="May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732"/>
    <x v="5"/>
    <x v="8"/>
    <s v="11/17/2012"/>
    <s v="2012"/>
    <s v="November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733"/>
    <x v="5"/>
    <x v="7"/>
    <s v="4/8/2012"/>
    <s v="2012"/>
    <s v="April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734"/>
    <x v="7"/>
    <x v="5"/>
    <s v="6/25/2010"/>
    <s v="2010"/>
    <s v="June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717"/>
    <x v="3"/>
    <x v="2"/>
    <s v="3/16/2014"/>
    <s v="2014"/>
    <s v="March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735"/>
    <x v="4"/>
    <x v="2"/>
    <s v="3/22/2013"/>
    <s v="2013"/>
    <s v="March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736"/>
    <x v="3"/>
    <x v="7"/>
    <s v="5/11/2014"/>
    <s v="2014"/>
    <s v="May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737"/>
    <x v="3"/>
    <x v="6"/>
    <s v="5/4/2014"/>
    <s v="2014"/>
    <s v="May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738"/>
    <x v="0"/>
    <x v="11"/>
    <s v="1/29/2016"/>
    <s v="2016"/>
    <s v="January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427"/>
    <x v="6"/>
    <x v="11"/>
    <s v="1/18/2012"/>
    <s v="2012"/>
    <s v="January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739"/>
    <x v="4"/>
    <x v="9"/>
    <s v="11/3/2013"/>
    <s v="2013"/>
    <s v="November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740"/>
    <x v="5"/>
    <x v="10"/>
    <s v="9/2/2012"/>
    <s v="2012"/>
    <s v="September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741"/>
    <x v="4"/>
    <x v="5"/>
    <s v="6/30/2013"/>
    <s v="2013"/>
    <s v="June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742"/>
    <x v="0"/>
    <x v="0"/>
    <s v="8/10/2015"/>
    <s v="2015"/>
    <s v="August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743"/>
    <x v="1"/>
    <x v="1"/>
    <s v="2/9/2017"/>
    <s v="2017"/>
    <s v="February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744"/>
    <x v="2"/>
    <x v="1"/>
    <s v="2/18/2016"/>
    <s v="2016"/>
    <s v="February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745"/>
    <x v="2"/>
    <x v="9"/>
    <s v="11/29/2016"/>
    <s v="2016"/>
    <s v="November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746"/>
    <x v="2"/>
    <x v="7"/>
    <s v="4/18/2016"/>
    <s v="2016"/>
    <s v="April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747"/>
    <x v="2"/>
    <x v="11"/>
    <s v="2/18/2017"/>
    <s v="2017"/>
    <s v="February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748"/>
    <x v="2"/>
    <x v="10"/>
    <s v="9/9/2016"/>
    <s v="2016"/>
    <s v="September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130"/>
    <x v="2"/>
    <x v="5"/>
    <s v="6/30/2016"/>
    <s v="2016"/>
    <s v="June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487"/>
    <x v="2"/>
    <x v="2"/>
    <s v="3/12/2016"/>
    <s v="2016"/>
    <s v="March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71"/>
    <x v="0"/>
    <x v="11"/>
    <s v="2/20/2016"/>
    <s v="2016"/>
    <s v="February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749"/>
    <x v="0"/>
    <x v="11"/>
    <s v="1/17/2016"/>
    <s v="2016"/>
    <s v="January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750"/>
    <x v="2"/>
    <x v="6"/>
    <s v="6/4/2016"/>
    <s v="2016"/>
    <s v="June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751"/>
    <x v="2"/>
    <x v="9"/>
    <s v="11/18/2016"/>
    <s v="2016"/>
    <s v="November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752"/>
    <x v="3"/>
    <x v="11"/>
    <s v="1/24/2015"/>
    <s v="2015"/>
    <s v="January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513"/>
    <x v="0"/>
    <x v="3"/>
    <s v="8/20/2015"/>
    <s v="2015"/>
    <s v="August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753"/>
    <x v="2"/>
    <x v="10"/>
    <s v="9/13/2016"/>
    <s v="2016"/>
    <s v="September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754"/>
    <x v="0"/>
    <x v="2"/>
    <s v="4/26/2015"/>
    <s v="2015"/>
    <s v="April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755"/>
    <x v="2"/>
    <x v="9"/>
    <s v="11/17/2016"/>
    <s v="2016"/>
    <s v="November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506"/>
    <x v="0"/>
    <x v="7"/>
    <s v="4/9/2015"/>
    <s v="2015"/>
    <s v="April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756"/>
    <x v="3"/>
    <x v="11"/>
    <s v="1/18/2015"/>
    <s v="2015"/>
    <s v="January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1"/>
    <x v="1"/>
    <x v="1"/>
    <s v="3/14/2017"/>
    <s v="2017"/>
    <s v="March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757"/>
    <x v="1"/>
    <x v="1"/>
    <s v="2/20/2017"/>
    <s v="2017"/>
    <s v="February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758"/>
    <x v="2"/>
    <x v="1"/>
    <s v="2/11/2016"/>
    <s v="2016"/>
    <s v="February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759"/>
    <x v="2"/>
    <x v="8"/>
    <s v="10/17/2016"/>
    <s v="2016"/>
    <s v="October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760"/>
    <x v="0"/>
    <x v="3"/>
    <s v="9/1/2015"/>
    <s v="2015"/>
    <s v="September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554"/>
    <x v="2"/>
    <x v="8"/>
    <s v="10/25/2016"/>
    <s v="2016"/>
    <s v="October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761"/>
    <x v="2"/>
    <x v="8"/>
    <s v="10/6/2016"/>
    <s v="2016"/>
    <s v="October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762"/>
    <x v="2"/>
    <x v="2"/>
    <s v="4/22/2016"/>
    <s v="2016"/>
    <s v="April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763"/>
    <x v="3"/>
    <x v="3"/>
    <s v="8/15/2014"/>
    <s v="2014"/>
    <s v="August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764"/>
    <x v="1"/>
    <x v="1"/>
    <s v="2/9/2017"/>
    <s v="2017"/>
    <s v="February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765"/>
    <x v="2"/>
    <x v="11"/>
    <s v="1/22/2017"/>
    <s v="2017"/>
    <s v="January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310"/>
    <x v="0"/>
    <x v="6"/>
    <s v="6/1/2015"/>
    <s v="2015"/>
    <s v="June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175"/>
    <x v="3"/>
    <x v="10"/>
    <s v="9/4/2014"/>
    <s v="2014"/>
    <s v="September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15"/>
    <x v="0"/>
    <x v="8"/>
    <s v="11/8/2015"/>
    <s v="2015"/>
    <s v="November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766"/>
    <x v="2"/>
    <x v="2"/>
    <s v="3/25/2016"/>
    <s v="2016"/>
    <s v="March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536"/>
    <x v="2"/>
    <x v="6"/>
    <s v="6/28/2016"/>
    <s v="2016"/>
    <s v="June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294"/>
    <x v="0"/>
    <x v="0"/>
    <s v="8/13/2015"/>
    <s v="2015"/>
    <s v="August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767"/>
    <x v="2"/>
    <x v="1"/>
    <s v="2/21/2016"/>
    <s v="2016"/>
    <s v="February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768"/>
    <x v="2"/>
    <x v="1"/>
    <s v="2/25/2016"/>
    <s v="2016"/>
    <s v="February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559"/>
    <x v="2"/>
    <x v="5"/>
    <s v="6/20/2016"/>
    <s v="2016"/>
    <s v="June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26"/>
    <x v="3"/>
    <x v="9"/>
    <s v="11/30/2014"/>
    <s v="2014"/>
    <s v="November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448"/>
    <x v="3"/>
    <x v="3"/>
    <s v="8/9/2014"/>
    <s v="2014"/>
    <s v="August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117"/>
    <x v="2"/>
    <x v="8"/>
    <s v="10/2/2016"/>
    <s v="2016"/>
    <s v="October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769"/>
    <x v="2"/>
    <x v="3"/>
    <s v="8/23/2016"/>
    <s v="2016"/>
    <s v="August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754"/>
    <x v="0"/>
    <x v="2"/>
    <s v="3/27/2015"/>
    <s v="2015"/>
    <s v="March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770"/>
    <x v="0"/>
    <x v="11"/>
    <s v="12/31/2015"/>
    <s v="2015"/>
    <s v="December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27"/>
    <x v="0"/>
    <x v="4"/>
    <s v="1/9/2016"/>
    <s v="2016"/>
    <s v="January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771"/>
    <x v="3"/>
    <x v="5"/>
    <s v="6/23/2014"/>
    <s v="2014"/>
    <s v="June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772"/>
    <x v="2"/>
    <x v="8"/>
    <s v="10/1/2016"/>
    <s v="2016"/>
    <s v="October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773"/>
    <x v="2"/>
    <x v="10"/>
    <s v="9/28/2016"/>
    <s v="2016"/>
    <s v="September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163"/>
    <x v="3"/>
    <x v="10"/>
    <s v="9/3/2014"/>
    <s v="2014"/>
    <s v="September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774"/>
    <x v="2"/>
    <x v="0"/>
    <s v="7/12/2016"/>
    <s v="2016"/>
    <s v="July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301"/>
    <x v="2"/>
    <x v="7"/>
    <s v="5/7/2016"/>
    <s v="2016"/>
    <s v="May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775"/>
    <x v="2"/>
    <x v="9"/>
    <s v="11/12/2016"/>
    <s v="2016"/>
    <s v="November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776"/>
    <x v="3"/>
    <x v="9"/>
    <s v="11/30/2014"/>
    <s v="2014"/>
    <s v="November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509"/>
    <x v="3"/>
    <x v="4"/>
    <s v="11/29/2014"/>
    <s v="2014"/>
    <s v="November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777"/>
    <x v="3"/>
    <x v="0"/>
    <s v="7/27/2014"/>
    <s v="2014"/>
    <s v="July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583"/>
    <x v="3"/>
    <x v="9"/>
    <s v="11/27/2014"/>
    <s v="2014"/>
    <s v="November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778"/>
    <x v="0"/>
    <x v="9"/>
    <s v="11/19/2015"/>
    <s v="2015"/>
    <s v="November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309"/>
    <x v="3"/>
    <x v="9"/>
    <s v="11/13/2014"/>
    <s v="2014"/>
    <s v="November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779"/>
    <x v="1"/>
    <x v="1"/>
    <s v="3/14/2017"/>
    <s v="2017"/>
    <s v="March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89"/>
    <x v="2"/>
    <x v="11"/>
    <s v="1/30/2017"/>
    <s v="2017"/>
    <s v="January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780"/>
    <x v="0"/>
    <x v="4"/>
    <s v="12/17/2015"/>
    <s v="2015"/>
    <s v="December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781"/>
    <x v="1"/>
    <x v="2"/>
    <s v="3/16/2017"/>
    <s v="2017"/>
    <s v="March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492"/>
    <x v="2"/>
    <x v="1"/>
    <s v="2/18/2016"/>
    <s v="2016"/>
    <s v="February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475"/>
    <x v="0"/>
    <x v="8"/>
    <s v="10/30/2015"/>
    <s v="2015"/>
    <s v="October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782"/>
    <x v="3"/>
    <x v="11"/>
    <s v="12/12/2014"/>
    <s v="2014"/>
    <s v="December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481"/>
    <x v="2"/>
    <x v="4"/>
    <s v="12/14/2016"/>
    <s v="2016"/>
    <s v="December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681"/>
    <x v="2"/>
    <x v="4"/>
    <s v="12/28/2016"/>
    <s v="2016"/>
    <s v="December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783"/>
    <x v="2"/>
    <x v="5"/>
    <s v="6/19/2016"/>
    <s v="2016"/>
    <s v="June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784"/>
    <x v="2"/>
    <x v="3"/>
    <s v="9/4/2016"/>
    <s v="2016"/>
    <s v="September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504"/>
    <x v="3"/>
    <x v="4"/>
    <s v="12/18/2014"/>
    <s v="2014"/>
    <s v="December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785"/>
    <x v="2"/>
    <x v="11"/>
    <s v="1/24/2017"/>
    <s v="2017"/>
    <s v="January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770"/>
    <x v="0"/>
    <x v="11"/>
    <s v="12/29/2015"/>
    <s v="2015"/>
    <s v="December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786"/>
    <x v="3"/>
    <x v="4"/>
    <s v="12/31/2014"/>
    <s v="2014"/>
    <s v="December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537"/>
    <x v="0"/>
    <x v="9"/>
    <s v="11/25/2015"/>
    <s v="2015"/>
    <s v="November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787"/>
    <x v="2"/>
    <x v="2"/>
    <s v="4/6/2016"/>
    <s v="2016"/>
    <s v="April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788"/>
    <x v="0"/>
    <x v="9"/>
    <s v="11/21/2015"/>
    <s v="2015"/>
    <s v="November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488"/>
    <x v="2"/>
    <x v="0"/>
    <s v="7/14/2016"/>
    <s v="2016"/>
    <s v="July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96"/>
    <x v="0"/>
    <x v="1"/>
    <s v="2/4/2015"/>
    <s v="2015"/>
    <s v="February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789"/>
    <x v="0"/>
    <x v="5"/>
    <s v="6/1/2015"/>
    <s v="2015"/>
    <s v="June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790"/>
    <x v="0"/>
    <x v="8"/>
    <s v="10/16/2015"/>
    <s v="2015"/>
    <s v="October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310"/>
    <x v="0"/>
    <x v="6"/>
    <s v="5/17/2015"/>
    <s v="2015"/>
    <s v="May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791"/>
    <x v="0"/>
    <x v="5"/>
    <s v="6/20/2015"/>
    <s v="2015"/>
    <s v="June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339"/>
    <x v="2"/>
    <x v="1"/>
    <s v="1/31/2016"/>
    <s v="2016"/>
    <s v="January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500"/>
    <x v="0"/>
    <x v="2"/>
    <s v="3/16/2015"/>
    <s v="2015"/>
    <s v="March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792"/>
    <x v="2"/>
    <x v="2"/>
    <s v="3/31/2016"/>
    <s v="2016"/>
    <s v="March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20"/>
    <x v="3"/>
    <x v="8"/>
    <s v="10/22/2014"/>
    <s v="2014"/>
    <s v="October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793"/>
    <x v="1"/>
    <x v="1"/>
    <s v="3/6/2017"/>
    <s v="2017"/>
    <s v="March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794"/>
    <x v="0"/>
    <x v="2"/>
    <s v="4/4/2015"/>
    <s v="2015"/>
    <s v="April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773"/>
    <x v="2"/>
    <x v="10"/>
    <s v="9/12/2016"/>
    <s v="2016"/>
    <s v="September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27"/>
    <x v="0"/>
    <x v="4"/>
    <s v="12/16/2015"/>
    <s v="2015"/>
    <s v="December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52"/>
    <x v="2"/>
    <x v="5"/>
    <s v="6/23/2016"/>
    <s v="2016"/>
    <s v="June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295"/>
    <x v="2"/>
    <x v="4"/>
    <s v="12/12/2016"/>
    <s v="2016"/>
    <s v="December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795"/>
    <x v="2"/>
    <x v="3"/>
    <s v="8/4/2016"/>
    <s v="2016"/>
    <s v="August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796"/>
    <x v="0"/>
    <x v="1"/>
    <s v="2/11/2015"/>
    <s v="2015"/>
    <s v="February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610"/>
    <x v="5"/>
    <x v="11"/>
    <s v="1/7/2013"/>
    <s v="2013"/>
    <s v="January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797"/>
    <x v="0"/>
    <x v="6"/>
    <s v="5/18/2015"/>
    <s v="2015"/>
    <s v="May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798"/>
    <x v="2"/>
    <x v="2"/>
    <s v="3/18/2016"/>
    <s v="2016"/>
    <s v="March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799"/>
    <x v="2"/>
    <x v="4"/>
    <s v="12/13/2016"/>
    <s v="2016"/>
    <s v="December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570"/>
    <x v="2"/>
    <x v="3"/>
    <s v="8/27/2016"/>
    <s v="2016"/>
    <s v="August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448"/>
    <x v="3"/>
    <x v="3"/>
    <s v="7/30/2014"/>
    <s v="2014"/>
    <s v="July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800"/>
    <x v="3"/>
    <x v="3"/>
    <s v="9/12/2014"/>
    <s v="2014"/>
    <s v="September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21"/>
    <x v="0"/>
    <x v="6"/>
    <s v="5/20/2015"/>
    <s v="2015"/>
    <s v="May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801"/>
    <x v="0"/>
    <x v="1"/>
    <s v="3/5/2015"/>
    <s v="2015"/>
    <s v="March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414"/>
    <x v="3"/>
    <x v="3"/>
    <s v="8/23/2014"/>
    <s v="2014"/>
    <s v="August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802"/>
    <x v="0"/>
    <x v="4"/>
    <s v="12/26/2015"/>
    <s v="2015"/>
    <s v="December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803"/>
    <x v="3"/>
    <x v="9"/>
    <s v="11/5/2014"/>
    <s v="2014"/>
    <s v="November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804"/>
    <x v="2"/>
    <x v="10"/>
    <s v="9/24/2016"/>
    <s v="2016"/>
    <s v="September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744"/>
    <x v="2"/>
    <x v="1"/>
    <s v="2/12/2016"/>
    <s v="2016"/>
    <s v="February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805"/>
    <x v="0"/>
    <x v="10"/>
    <s v="9/14/2015"/>
    <s v="2015"/>
    <s v="September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806"/>
    <x v="3"/>
    <x v="3"/>
    <s v="8/26/2014"/>
    <s v="2014"/>
    <s v="August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807"/>
    <x v="2"/>
    <x v="6"/>
    <s v="6/6/2016"/>
    <s v="2016"/>
    <s v="June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808"/>
    <x v="1"/>
    <x v="2"/>
    <s v="3/5/2017"/>
    <s v="2017"/>
    <s v="March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526"/>
    <x v="3"/>
    <x v="3"/>
    <s v="8/10/2014"/>
    <s v="2014"/>
    <s v="August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809"/>
    <x v="2"/>
    <x v="2"/>
    <s v="3/7/2016"/>
    <s v="2016"/>
    <s v="March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297"/>
    <x v="0"/>
    <x v="2"/>
    <s v="4/24/2015"/>
    <s v="2015"/>
    <s v="April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581"/>
    <x v="2"/>
    <x v="4"/>
    <s v="12/4/2016"/>
    <s v="2016"/>
    <s v="December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40"/>
    <x v="0"/>
    <x v="2"/>
    <s v="3/25/2015"/>
    <s v="2015"/>
    <s v="March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303"/>
    <x v="0"/>
    <x v="2"/>
    <s v="3/13/2015"/>
    <s v="2015"/>
    <s v="March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99"/>
    <x v="0"/>
    <x v="7"/>
    <s v="4/15/2015"/>
    <s v="2015"/>
    <s v="April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810"/>
    <x v="2"/>
    <x v="7"/>
    <s v="5/1/2016"/>
    <s v="2016"/>
    <s v="May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76"/>
    <x v="2"/>
    <x v="3"/>
    <s v="7/12/2016"/>
    <s v="2016"/>
    <s v="July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811"/>
    <x v="2"/>
    <x v="3"/>
    <s v="8/30/2016"/>
    <s v="2016"/>
    <s v="August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812"/>
    <x v="4"/>
    <x v="5"/>
    <s v="7/7/2013"/>
    <s v="2013"/>
    <s v="July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218"/>
    <x v="3"/>
    <x v="1"/>
    <s v="2/19/2014"/>
    <s v="2014"/>
    <s v="February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813"/>
    <x v="4"/>
    <x v="0"/>
    <s v="8/4/2013"/>
    <s v="2013"/>
    <s v="August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814"/>
    <x v="4"/>
    <x v="4"/>
    <s v="12/21/2013"/>
    <s v="2013"/>
    <s v="December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815"/>
    <x v="2"/>
    <x v="7"/>
    <s v="4/10/2016"/>
    <s v="2016"/>
    <s v="April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816"/>
    <x v="4"/>
    <x v="9"/>
    <s v="11/26/2013"/>
    <s v="2013"/>
    <s v="November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420"/>
    <x v="5"/>
    <x v="8"/>
    <s v="9/30/2012"/>
    <s v="2012"/>
    <s v="September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817"/>
    <x v="0"/>
    <x v="9"/>
    <s v="11/17/2015"/>
    <s v="2015"/>
    <s v="November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818"/>
    <x v="3"/>
    <x v="1"/>
    <s v="2/5/2014"/>
    <s v="2014"/>
    <s v="February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819"/>
    <x v="6"/>
    <x v="8"/>
    <s v="10/16/2011"/>
    <s v="2011"/>
    <s v="October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60"/>
    <x v="4"/>
    <x v="11"/>
    <s v="1/3/2014"/>
    <s v="2014"/>
    <s v="January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668"/>
    <x v="5"/>
    <x v="6"/>
    <s v="5/6/2012"/>
    <s v="2012"/>
    <s v="May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557"/>
    <x v="3"/>
    <x v="3"/>
    <s v="9/11/2014"/>
    <s v="2014"/>
    <s v="September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820"/>
    <x v="0"/>
    <x v="11"/>
    <s v="1/13/2016"/>
    <s v="2016"/>
    <s v="January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821"/>
    <x v="6"/>
    <x v="0"/>
    <s v="7/21/2011"/>
    <s v="2011"/>
    <s v="July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232"/>
    <x v="2"/>
    <x v="6"/>
    <s v="5/14/2016"/>
    <s v="2016"/>
    <s v="May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822"/>
    <x v="3"/>
    <x v="6"/>
    <s v="5/10/2014"/>
    <s v="2014"/>
    <s v="May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823"/>
    <x v="3"/>
    <x v="11"/>
    <s v="1/28/2015"/>
    <s v="2015"/>
    <s v="January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824"/>
    <x v="5"/>
    <x v="3"/>
    <s v="8/10/2012"/>
    <s v="2012"/>
    <s v="August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6"/>
    <x v="3"/>
    <x v="0"/>
    <s v="8/2/2014"/>
    <s v="2014"/>
    <s v="August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600"/>
    <x v="3"/>
    <x v="3"/>
    <s v="8/8/2014"/>
    <s v="2014"/>
    <s v="August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825"/>
    <x v="2"/>
    <x v="2"/>
    <s v="3/14/2016"/>
    <s v="2016"/>
    <s v="March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826"/>
    <x v="3"/>
    <x v="3"/>
    <s v="8/24/2014"/>
    <s v="2014"/>
    <s v="August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827"/>
    <x v="3"/>
    <x v="5"/>
    <s v="6/15/2014"/>
    <s v="2014"/>
    <s v="June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828"/>
    <x v="3"/>
    <x v="7"/>
    <s v="4/24/2014"/>
    <s v="2014"/>
    <s v="April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829"/>
    <x v="0"/>
    <x v="5"/>
    <s v="6/25/2015"/>
    <s v="2015"/>
    <s v="June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830"/>
    <x v="0"/>
    <x v="6"/>
    <s v="5/28/2015"/>
    <s v="2015"/>
    <s v="May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815"/>
    <x v="2"/>
    <x v="7"/>
    <s v="4/10/2016"/>
    <s v="2016"/>
    <s v="April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610"/>
    <x v="5"/>
    <x v="11"/>
    <s v="1/5/2013"/>
    <s v="2013"/>
    <s v="January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50"/>
    <x v="2"/>
    <x v="1"/>
    <s v="2/11/2016"/>
    <s v="2016"/>
    <s v="February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79"/>
    <x v="6"/>
    <x v="8"/>
    <s v="10/9/2011"/>
    <s v="2011"/>
    <s v="October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595"/>
    <x v="4"/>
    <x v="3"/>
    <s v="8/30/2013"/>
    <s v="2013"/>
    <s v="August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831"/>
    <x v="3"/>
    <x v="8"/>
    <s v="10/3/2014"/>
    <s v="2014"/>
    <s v="October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832"/>
    <x v="3"/>
    <x v="1"/>
    <s v="3/2/2014"/>
    <s v="2014"/>
    <s v="March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833"/>
    <x v="3"/>
    <x v="7"/>
    <s v="4/13/2014"/>
    <s v="2014"/>
    <s v="April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396"/>
    <x v="0"/>
    <x v="6"/>
    <s v="5/13/2015"/>
    <s v="2015"/>
    <s v="May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207"/>
    <x v="2"/>
    <x v="1"/>
    <s v="2/13/2016"/>
    <s v="2016"/>
    <s v="February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774"/>
    <x v="2"/>
    <x v="0"/>
    <s v="7/14/2016"/>
    <s v="2016"/>
    <s v="July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381"/>
    <x v="4"/>
    <x v="9"/>
    <s v="12/9/2013"/>
    <s v="2013"/>
    <s v="December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232"/>
    <x v="2"/>
    <x v="6"/>
    <s v="6/18/2016"/>
    <s v="2016"/>
    <s v="June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834"/>
    <x v="3"/>
    <x v="5"/>
    <s v="6/11/2014"/>
    <s v="2014"/>
    <s v="June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835"/>
    <x v="3"/>
    <x v="2"/>
    <s v="3/23/2014"/>
    <s v="2014"/>
    <s v="March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836"/>
    <x v="5"/>
    <x v="7"/>
    <s v="4/4/2012"/>
    <s v="2012"/>
    <s v="April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577"/>
    <x v="3"/>
    <x v="0"/>
    <s v="7/23/2014"/>
    <s v="2014"/>
    <s v="July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837"/>
    <x v="5"/>
    <x v="2"/>
    <s v="4/13/2012"/>
    <s v="2012"/>
    <s v="April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751"/>
    <x v="2"/>
    <x v="9"/>
    <s v="11/18/2016"/>
    <s v="2016"/>
    <s v="November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838"/>
    <x v="5"/>
    <x v="4"/>
    <s v="12/7/2012"/>
    <s v="2012"/>
    <s v="December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839"/>
    <x v="0"/>
    <x v="11"/>
    <s v="1/7/2016"/>
    <s v="2016"/>
    <s v="January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840"/>
    <x v="3"/>
    <x v="4"/>
    <s v="1/19/2015"/>
    <s v="2015"/>
    <s v="January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62"/>
    <x v="3"/>
    <x v="3"/>
    <s v="8/14/2014"/>
    <s v="2014"/>
    <s v="August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350"/>
    <x v="4"/>
    <x v="8"/>
    <s v="10/9/2013"/>
    <s v="2013"/>
    <s v="October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200"/>
    <x v="2"/>
    <x v="2"/>
    <s v="3/30/2016"/>
    <s v="2016"/>
    <s v="March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841"/>
    <x v="5"/>
    <x v="6"/>
    <s v="6/9/2012"/>
    <s v="2012"/>
    <s v="June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52"/>
    <x v="0"/>
    <x v="4"/>
    <s v="12/25/2015"/>
    <s v="2015"/>
    <s v="December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413"/>
    <x v="3"/>
    <x v="7"/>
    <s v="4/4/2014"/>
    <s v="2014"/>
    <s v="April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842"/>
    <x v="3"/>
    <x v="7"/>
    <s v="4/6/2014"/>
    <s v="2014"/>
    <s v="April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843"/>
    <x v="6"/>
    <x v="8"/>
    <s v="10/28/2011"/>
    <s v="2011"/>
    <s v="October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844"/>
    <x v="2"/>
    <x v="2"/>
    <s v="3/13/2016"/>
    <s v="2016"/>
    <s v="March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845"/>
    <x v="4"/>
    <x v="5"/>
    <s v="5/30/2013"/>
    <s v="2013"/>
    <s v="May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666"/>
    <x v="3"/>
    <x v="7"/>
    <s v="4/19/2014"/>
    <s v="2014"/>
    <s v="April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572"/>
    <x v="0"/>
    <x v="7"/>
    <s v="4/30/2015"/>
    <s v="2015"/>
    <s v="April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846"/>
    <x v="0"/>
    <x v="3"/>
    <s v="9/25/2015"/>
    <s v="2015"/>
    <s v="September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488"/>
    <x v="2"/>
    <x v="0"/>
    <s v="7/14/2016"/>
    <s v="2016"/>
    <s v="July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309"/>
    <x v="3"/>
    <x v="9"/>
    <s v="11/14/2014"/>
    <s v="2014"/>
    <s v="November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3"/>
    <x v="3"/>
    <x v="3"/>
    <s v="8/7/2014"/>
    <s v="2014"/>
    <s v="August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53"/>
    <x v="2"/>
    <x v="5"/>
    <s v="6/5/2016"/>
    <s v="2016"/>
    <s v="June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525"/>
    <x v="3"/>
    <x v="8"/>
    <s v="11/25/2014"/>
    <s v="2014"/>
    <s v="November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847"/>
    <x v="0"/>
    <x v="4"/>
    <s v="12/24/2015"/>
    <s v="2015"/>
    <s v="December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848"/>
    <x v="2"/>
    <x v="11"/>
    <s v="12/31/2016"/>
    <s v="2016"/>
    <s v="December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849"/>
    <x v="3"/>
    <x v="3"/>
    <s v="7/31/2014"/>
    <s v="2014"/>
    <s v="July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850"/>
    <x v="3"/>
    <x v="4"/>
    <s v="11/28/2014"/>
    <s v="2014"/>
    <s v="November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39"/>
    <x v="2"/>
    <x v="3"/>
    <s v="8/6/2016"/>
    <s v="2016"/>
    <s v="August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4"/>
    <x v="0"/>
    <x v="4"/>
    <s v="12/19/2015"/>
    <s v="2015"/>
    <s v="December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851"/>
    <x v="2"/>
    <x v="7"/>
    <s v="4/23/2016"/>
    <s v="2016"/>
    <s v="April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852"/>
    <x v="1"/>
    <x v="1"/>
    <s v="1/21/2017"/>
    <s v="2017"/>
    <s v="January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489"/>
    <x v="3"/>
    <x v="11"/>
    <s v="1/1/2015"/>
    <s v="2015"/>
    <s v="January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458"/>
    <x v="0"/>
    <x v="3"/>
    <s v="8/6/2015"/>
    <s v="2015"/>
    <s v="August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206"/>
    <x v="0"/>
    <x v="0"/>
    <s v="7/9/2015"/>
    <s v="2015"/>
    <s v="July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486"/>
    <x v="0"/>
    <x v="1"/>
    <s v="2/16/2015"/>
    <s v="2015"/>
    <s v="February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27"/>
    <x v="0"/>
    <x v="4"/>
    <s v="12/16/2015"/>
    <s v="2015"/>
    <s v="December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853"/>
    <x v="0"/>
    <x v="7"/>
    <s v="4/28/2015"/>
    <s v="2015"/>
    <s v="April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854"/>
    <x v="3"/>
    <x v="10"/>
    <s v="10/2/2014"/>
    <s v="2014"/>
    <s v="October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828"/>
    <x v="3"/>
    <x v="7"/>
    <s v="5/2/2014"/>
    <s v="2014"/>
    <s v="May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855"/>
    <x v="3"/>
    <x v="10"/>
    <s v="10/19/2014"/>
    <s v="2014"/>
    <s v="October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856"/>
    <x v="2"/>
    <x v="9"/>
    <s v="12/1/2016"/>
    <s v="2016"/>
    <s v="December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300"/>
    <x v="2"/>
    <x v="5"/>
    <s v="6/16/2016"/>
    <s v="2016"/>
    <s v="June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25"/>
    <x v="0"/>
    <x v="4"/>
    <s v="1/8/2016"/>
    <s v="2016"/>
    <s v="January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451"/>
    <x v="0"/>
    <x v="10"/>
    <s v="9/6/2015"/>
    <s v="2015"/>
    <s v="September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37"/>
    <x v="0"/>
    <x v="6"/>
    <s v="5/15/2015"/>
    <s v="2015"/>
    <s v="May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511"/>
    <x v="0"/>
    <x v="5"/>
    <s v="6/18/2015"/>
    <s v="2015"/>
    <s v="June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857"/>
    <x v="0"/>
    <x v="10"/>
    <s v="9/5/2015"/>
    <s v="2015"/>
    <s v="September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62"/>
    <x v="3"/>
    <x v="3"/>
    <s v="8/14/2014"/>
    <s v="2014"/>
    <s v="August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858"/>
    <x v="0"/>
    <x v="1"/>
    <s v="2/23/2015"/>
    <s v="2015"/>
    <s v="February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803"/>
    <x v="3"/>
    <x v="9"/>
    <s v="12/5/2014"/>
    <s v="2014"/>
    <s v="December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859"/>
    <x v="3"/>
    <x v="4"/>
    <s v="12/8/2014"/>
    <s v="2014"/>
    <s v="December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860"/>
    <x v="0"/>
    <x v="5"/>
    <s v="6/30/2015"/>
    <s v="2015"/>
    <s v="June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754"/>
    <x v="0"/>
    <x v="2"/>
    <s v="3/27/2015"/>
    <s v="2015"/>
    <s v="March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830"/>
    <x v="0"/>
    <x v="6"/>
    <s v="5/19/2015"/>
    <s v="2015"/>
    <s v="May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861"/>
    <x v="3"/>
    <x v="10"/>
    <s v="9/25/2014"/>
    <s v="2014"/>
    <s v="September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448"/>
    <x v="3"/>
    <x v="3"/>
    <s v="8/9/2014"/>
    <s v="2014"/>
    <s v="August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862"/>
    <x v="2"/>
    <x v="5"/>
    <s v="6/18/2016"/>
    <s v="2016"/>
    <s v="June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54"/>
    <x v="3"/>
    <x v="0"/>
    <s v="7/6/2014"/>
    <s v="2014"/>
    <s v="July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829"/>
    <x v="0"/>
    <x v="5"/>
    <s v="6/25/2015"/>
    <s v="2015"/>
    <s v="June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371"/>
    <x v="3"/>
    <x v="10"/>
    <s v="9/12/2014"/>
    <s v="2014"/>
    <s v="September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75"/>
    <x v="2"/>
    <x v="10"/>
    <s v="9/21/2016"/>
    <s v="2016"/>
    <s v="September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863"/>
    <x v="0"/>
    <x v="1"/>
    <s v="2/22/2015"/>
    <s v="2015"/>
    <s v="February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864"/>
    <x v="0"/>
    <x v="6"/>
    <s v="5/30/2015"/>
    <s v="2015"/>
    <s v="May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38"/>
    <x v="3"/>
    <x v="9"/>
    <s v="11/13/2014"/>
    <s v="2014"/>
    <s v="November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33"/>
    <x v="3"/>
    <x v="3"/>
    <s v="8/20/2014"/>
    <s v="2014"/>
    <s v="August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865"/>
    <x v="0"/>
    <x v="0"/>
    <s v="8/2/2015"/>
    <s v="2015"/>
    <s v="August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8"/>
    <x v="2"/>
    <x v="6"/>
    <s v="5/8/2016"/>
    <s v="2016"/>
    <s v="May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866"/>
    <x v="0"/>
    <x v="0"/>
    <s v="7/15/2015"/>
    <s v="2015"/>
    <s v="July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743"/>
    <x v="1"/>
    <x v="1"/>
    <s v="3/6/2017"/>
    <s v="2017"/>
    <s v="March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867"/>
    <x v="3"/>
    <x v="8"/>
    <s v="10/15/2014"/>
    <s v="2014"/>
    <s v="October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325"/>
    <x v="3"/>
    <x v="3"/>
    <s v="8/16/2014"/>
    <s v="2014"/>
    <s v="August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373"/>
    <x v="0"/>
    <x v="8"/>
    <s v="10/28/2015"/>
    <s v="2015"/>
    <s v="October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868"/>
    <x v="3"/>
    <x v="5"/>
    <s v="6/28/2014"/>
    <s v="2014"/>
    <s v="June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869"/>
    <x v="0"/>
    <x v="1"/>
    <s v="3/1/2015"/>
    <s v="2015"/>
    <s v="March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870"/>
    <x v="2"/>
    <x v="11"/>
    <s v="1/12/2017"/>
    <s v="2017"/>
    <s v="January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680"/>
    <x v="2"/>
    <x v="9"/>
    <s v="11/1/2016"/>
    <s v="2016"/>
    <s v="November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82"/>
    <x v="1"/>
    <x v="1"/>
    <s v="2/6/2017"/>
    <s v="2017"/>
    <s v="February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390"/>
    <x v="0"/>
    <x v="5"/>
    <s v="6/7/2015"/>
    <s v="2015"/>
    <s v="June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871"/>
    <x v="0"/>
    <x v="6"/>
    <s v="6/1/2015"/>
    <s v="2015"/>
    <s v="June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37"/>
    <x v="0"/>
    <x v="6"/>
    <s v="5/17/2015"/>
    <s v="2015"/>
    <s v="May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69"/>
    <x v="2"/>
    <x v="11"/>
    <s v="12/28/2016"/>
    <s v="2016"/>
    <s v="December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872"/>
    <x v="2"/>
    <x v="0"/>
    <s v="6/29/2016"/>
    <s v="2016"/>
    <s v="June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873"/>
    <x v="3"/>
    <x v="10"/>
    <s v="8/31/2014"/>
    <s v="2014"/>
    <s v="August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874"/>
    <x v="2"/>
    <x v="2"/>
    <s v="3/20/2016"/>
    <s v="2016"/>
    <s v="March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875"/>
    <x v="1"/>
    <x v="1"/>
    <s v="2/11/2017"/>
    <s v="2017"/>
    <s v="February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876"/>
    <x v="2"/>
    <x v="2"/>
    <s v="4/9/2016"/>
    <s v="2016"/>
    <s v="April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62"/>
    <x v="0"/>
    <x v="7"/>
    <s v="4/8/2015"/>
    <s v="2015"/>
    <s v="April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877"/>
    <x v="0"/>
    <x v="9"/>
    <s v="12/20/2015"/>
    <s v="2015"/>
    <s v="December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878"/>
    <x v="0"/>
    <x v="4"/>
    <s v="12/18/2015"/>
    <s v="2015"/>
    <s v="December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479"/>
    <x v="2"/>
    <x v="5"/>
    <s v="6/13/2016"/>
    <s v="2016"/>
    <s v="June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52"/>
    <x v="0"/>
    <x v="4"/>
    <s v="12/30/2015"/>
    <s v="2015"/>
    <s v="December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601"/>
    <x v="0"/>
    <x v="0"/>
    <s v="7/8/2015"/>
    <s v="2015"/>
    <s v="July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55"/>
    <x v="0"/>
    <x v="7"/>
    <s v="4/16/2015"/>
    <s v="2015"/>
    <s v="April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879"/>
    <x v="2"/>
    <x v="0"/>
    <s v="7/15/2016"/>
    <s v="2016"/>
    <s v="July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880"/>
    <x v="0"/>
    <x v="5"/>
    <s v="6/27/2015"/>
    <s v="2015"/>
    <s v="June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08"/>
    <x v="0"/>
    <x v="5"/>
    <s v="5/31/2015"/>
    <s v="2015"/>
    <s v="May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318"/>
    <x v="0"/>
    <x v="9"/>
    <s v="12/4/2015"/>
    <s v="2015"/>
    <s v="December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495"/>
    <x v="0"/>
    <x v="5"/>
    <s v="6/13/2015"/>
    <s v="2015"/>
    <s v="June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306"/>
    <x v="1"/>
    <x v="2"/>
    <s v="3/11/2017"/>
    <s v="2017"/>
    <s v="March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881"/>
    <x v="2"/>
    <x v="7"/>
    <s v="3/31/2016"/>
    <s v="2016"/>
    <s v="March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386"/>
    <x v="2"/>
    <x v="2"/>
    <s v="3/24/2016"/>
    <s v="2016"/>
    <s v="March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523"/>
    <x v="1"/>
    <x v="1"/>
    <s v="2/25/2017"/>
    <s v="2017"/>
    <s v="February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882"/>
    <x v="0"/>
    <x v="5"/>
    <s v="5/31/2015"/>
    <s v="2015"/>
    <s v="May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7"/>
    <x v="2"/>
    <x v="5"/>
    <s v="6/9/2016"/>
    <s v="2016"/>
    <s v="June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453"/>
    <x v="0"/>
    <x v="4"/>
    <s v="11/26/2015"/>
    <s v="2015"/>
    <s v="November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883"/>
    <x v="2"/>
    <x v="11"/>
    <s v="1/31/2017"/>
    <s v="2017"/>
    <s v="January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884"/>
    <x v="0"/>
    <x v="6"/>
    <s v="6/9/2015"/>
    <s v="2015"/>
    <s v="June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402"/>
    <x v="3"/>
    <x v="6"/>
    <s v="5/30/2014"/>
    <s v="2014"/>
    <s v="May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521"/>
    <x v="0"/>
    <x v="10"/>
    <s v="10/2/2015"/>
    <s v="2015"/>
    <s v="October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488"/>
    <x v="2"/>
    <x v="0"/>
    <s v="7/14/2016"/>
    <s v="2016"/>
    <s v="July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298"/>
    <x v="0"/>
    <x v="9"/>
    <s v="10/31/2015"/>
    <s v="2015"/>
    <s v="October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885"/>
    <x v="2"/>
    <x v="8"/>
    <s v="10/20/2016"/>
    <s v="2016"/>
    <s v="October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345"/>
    <x v="0"/>
    <x v="3"/>
    <s v="8/25/2015"/>
    <s v="2015"/>
    <s v="August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886"/>
    <x v="2"/>
    <x v="4"/>
    <s v="12/3/2016"/>
    <s v="2016"/>
    <s v="December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881"/>
    <x v="2"/>
    <x v="7"/>
    <s v="3/31/2016"/>
    <s v="2016"/>
    <s v="March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887"/>
    <x v="2"/>
    <x v="9"/>
    <s v="11/10/2016"/>
    <s v="2016"/>
    <s v="November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888"/>
    <x v="3"/>
    <x v="6"/>
    <s v="6/6/2014"/>
    <s v="2014"/>
    <s v="June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889"/>
    <x v="4"/>
    <x v="10"/>
    <s v="10/22/2013"/>
    <s v="2013"/>
    <s v="October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890"/>
    <x v="3"/>
    <x v="7"/>
    <s v="4/20/2014"/>
    <s v="2014"/>
    <s v="April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411"/>
    <x v="3"/>
    <x v="3"/>
    <s v="8/7/2014"/>
    <s v="2014"/>
    <s v="August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891"/>
    <x v="6"/>
    <x v="3"/>
    <s v="9/28/2011"/>
    <s v="2011"/>
    <s v="September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892"/>
    <x v="5"/>
    <x v="7"/>
    <s v="4/16/2012"/>
    <s v="2012"/>
    <s v="April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893"/>
    <x v="6"/>
    <x v="1"/>
    <s v="2/24/2011"/>
    <s v="2011"/>
    <s v="February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894"/>
    <x v="0"/>
    <x v="3"/>
    <s v="8/27/2015"/>
    <s v="2015"/>
    <s v="August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259"/>
    <x v="4"/>
    <x v="10"/>
    <s v="10/6/2013"/>
    <s v="2013"/>
    <s v="October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895"/>
    <x v="5"/>
    <x v="1"/>
    <s v="2/21/2012"/>
    <s v="2012"/>
    <s v="February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896"/>
    <x v="0"/>
    <x v="1"/>
    <s v="2/2/2015"/>
    <s v="2015"/>
    <s v="February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77"/>
    <x v="4"/>
    <x v="4"/>
    <s v="12/14/2013"/>
    <s v="2013"/>
    <s v="December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592"/>
    <x v="5"/>
    <x v="3"/>
    <s v="7/28/2012"/>
    <s v="2012"/>
    <s v="July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897"/>
    <x v="5"/>
    <x v="10"/>
    <s v="8/24/2012"/>
    <s v="2012"/>
    <s v="August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591"/>
    <x v="6"/>
    <x v="3"/>
    <s v="8/6/2011"/>
    <s v="2011"/>
    <s v="August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898"/>
    <x v="6"/>
    <x v="11"/>
    <s v="1/5/2012"/>
    <s v="2012"/>
    <s v="January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899"/>
    <x v="4"/>
    <x v="5"/>
    <s v="7/12/2013"/>
    <s v="2013"/>
    <s v="July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673"/>
    <x v="3"/>
    <x v="9"/>
    <s v="11/3/2014"/>
    <s v="2014"/>
    <s v="November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900"/>
    <x v="6"/>
    <x v="10"/>
    <s v="9/11/2011"/>
    <s v="2011"/>
    <s v="September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901"/>
    <x v="6"/>
    <x v="5"/>
    <s v="7/8/2011"/>
    <s v="2011"/>
    <s v="July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330"/>
    <x v="4"/>
    <x v="7"/>
    <s v="4/22/2013"/>
    <s v="2013"/>
    <s v="April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902"/>
    <x v="3"/>
    <x v="5"/>
    <s v="6/14/2014"/>
    <s v="2014"/>
    <s v="June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903"/>
    <x v="6"/>
    <x v="9"/>
    <s v="12/5/2011"/>
    <s v="2011"/>
    <s v="December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904"/>
    <x v="4"/>
    <x v="6"/>
    <s v="5/6/2013"/>
    <s v="2013"/>
    <s v="May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905"/>
    <x v="3"/>
    <x v="5"/>
    <s v="6/13/2014"/>
    <s v="2014"/>
    <s v="June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906"/>
    <x v="5"/>
    <x v="0"/>
    <s v="7/7/2012"/>
    <s v="2012"/>
    <s v="July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907"/>
    <x v="3"/>
    <x v="3"/>
    <s v="9/6/2014"/>
    <s v="2014"/>
    <s v="September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708"/>
    <x v="6"/>
    <x v="3"/>
    <s v="9/25/2011"/>
    <s v="2011"/>
    <s v="September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361"/>
    <x v="4"/>
    <x v="8"/>
    <s v="10/24/2013"/>
    <s v="2013"/>
    <s v="October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63"/>
    <x v="3"/>
    <x v="10"/>
    <s v="9/3/2014"/>
    <s v="2014"/>
    <s v="September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908"/>
    <x v="7"/>
    <x v="4"/>
    <s v="12/31/2010"/>
    <s v="2010"/>
    <s v="December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598"/>
    <x v="4"/>
    <x v="4"/>
    <s v="12/1/2013"/>
    <s v="2013"/>
    <s v="December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909"/>
    <x v="5"/>
    <x v="1"/>
    <s v="2/12/2012"/>
    <s v="2012"/>
    <s v="February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910"/>
    <x v="6"/>
    <x v="2"/>
    <s v="4/2/2011"/>
    <s v="2011"/>
    <s v="April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695"/>
    <x v="4"/>
    <x v="10"/>
    <s v="8/31/2013"/>
    <s v="2013"/>
    <s v="August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911"/>
    <x v="3"/>
    <x v="5"/>
    <s v="6/8/2014"/>
    <s v="2014"/>
    <s v="June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912"/>
    <x v="3"/>
    <x v="1"/>
    <s v="2/26/2014"/>
    <s v="2014"/>
    <s v="February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913"/>
    <x v="4"/>
    <x v="11"/>
    <s v="1/29/2014"/>
    <s v="2014"/>
    <s v="January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914"/>
    <x v="3"/>
    <x v="1"/>
    <s v="2/16/2014"/>
    <s v="2014"/>
    <s v="February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835"/>
    <x v="3"/>
    <x v="2"/>
    <s v="3/28/2014"/>
    <s v="2014"/>
    <s v="March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399"/>
    <x v="4"/>
    <x v="8"/>
    <s v="10/29/2013"/>
    <s v="2013"/>
    <s v="October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915"/>
    <x v="7"/>
    <x v="9"/>
    <s v="11/30/2010"/>
    <s v="2010"/>
    <s v="November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431"/>
    <x v="4"/>
    <x v="11"/>
    <s v="1/11/2014"/>
    <s v="2014"/>
    <s v="January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916"/>
    <x v="4"/>
    <x v="0"/>
    <s v="7/24/2013"/>
    <s v="2013"/>
    <s v="July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917"/>
    <x v="4"/>
    <x v="10"/>
    <s v="9/20/2013"/>
    <s v="2013"/>
    <s v="September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918"/>
    <x v="2"/>
    <x v="7"/>
    <s v="4/15/2016"/>
    <s v="2016"/>
    <s v="April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274"/>
    <x v="5"/>
    <x v="1"/>
    <s v="3/25/2012"/>
    <s v="2012"/>
    <s v="March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919"/>
    <x v="4"/>
    <x v="9"/>
    <s v="11/13/2013"/>
    <s v="2013"/>
    <s v="November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920"/>
    <x v="7"/>
    <x v="6"/>
    <s v="6/14/2010"/>
    <s v="2010"/>
    <s v="June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873"/>
    <x v="3"/>
    <x v="10"/>
    <s v="8/31/2014"/>
    <s v="2014"/>
    <s v="August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628"/>
    <x v="5"/>
    <x v="3"/>
    <s v="8/30/2012"/>
    <s v="2012"/>
    <s v="August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921"/>
    <x v="4"/>
    <x v="3"/>
    <s v="8/7/2013"/>
    <s v="2013"/>
    <s v="August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922"/>
    <x v="8"/>
    <x v="3"/>
    <s v="8/31/2009"/>
    <s v="2009"/>
    <s v="August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923"/>
    <x v="5"/>
    <x v="3"/>
    <s v="9/4/2012"/>
    <s v="2012"/>
    <s v="September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85"/>
    <x v="3"/>
    <x v="5"/>
    <s v="6/24/2014"/>
    <s v="2014"/>
    <s v="June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924"/>
    <x v="3"/>
    <x v="2"/>
    <s v="3/23/2014"/>
    <s v="2014"/>
    <s v="March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925"/>
    <x v="7"/>
    <x v="11"/>
    <s v="3/1/2011"/>
    <s v="2011"/>
    <s v="March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926"/>
    <x v="4"/>
    <x v="3"/>
    <s v="7/28/2013"/>
    <s v="2013"/>
    <s v="July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927"/>
    <x v="4"/>
    <x v="4"/>
    <s v="12/8/2013"/>
    <s v="2013"/>
    <s v="December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928"/>
    <x v="4"/>
    <x v="2"/>
    <s v="3/10/2013"/>
    <s v="2013"/>
    <s v="March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929"/>
    <x v="2"/>
    <x v="11"/>
    <s v="12/31/2016"/>
    <s v="2016"/>
    <s v="December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58"/>
    <x v="0"/>
    <x v="0"/>
    <s v="6/20/2015"/>
    <s v="2015"/>
    <s v="June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930"/>
    <x v="0"/>
    <x v="2"/>
    <s v="2/17/2015"/>
    <s v="2015"/>
    <s v="February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396"/>
    <x v="0"/>
    <x v="6"/>
    <s v="6/12/2015"/>
    <s v="2015"/>
    <s v="June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931"/>
    <x v="2"/>
    <x v="3"/>
    <s v="8/9/2016"/>
    <s v="2016"/>
    <s v="August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932"/>
    <x v="2"/>
    <x v="11"/>
    <s v="1/3/2017"/>
    <s v="2017"/>
    <s v="January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518"/>
    <x v="0"/>
    <x v="7"/>
    <s v="4/23/2015"/>
    <s v="2015"/>
    <s v="April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933"/>
    <x v="0"/>
    <x v="7"/>
    <s v="4/7/2015"/>
    <s v="2015"/>
    <s v="April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5"/>
    <x v="0"/>
    <x v="8"/>
    <s v="10/6/2015"/>
    <s v="2015"/>
    <s v="October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312"/>
    <x v="0"/>
    <x v="9"/>
    <s v="11/14/2015"/>
    <s v="2015"/>
    <s v="November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298"/>
    <x v="0"/>
    <x v="9"/>
    <s v="10/19/2015"/>
    <s v="2015"/>
    <s v="October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294"/>
    <x v="0"/>
    <x v="0"/>
    <s v="7/29/2015"/>
    <s v="2015"/>
    <s v="July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762"/>
    <x v="2"/>
    <x v="2"/>
    <s v="3/13/2016"/>
    <s v="2016"/>
    <s v="March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31"/>
    <x v="2"/>
    <x v="6"/>
    <s v="5/1/2016"/>
    <s v="2016"/>
    <s v="May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934"/>
    <x v="2"/>
    <x v="7"/>
    <s v="4/28/2016"/>
    <s v="2016"/>
    <s v="April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935"/>
    <x v="0"/>
    <x v="0"/>
    <s v="7/14/2015"/>
    <s v="2015"/>
    <s v="July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807"/>
    <x v="2"/>
    <x v="6"/>
    <s v="6/1/2016"/>
    <s v="2016"/>
    <s v="June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201"/>
    <x v="0"/>
    <x v="3"/>
    <s v="7/20/2015"/>
    <s v="2015"/>
    <s v="July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856"/>
    <x v="2"/>
    <x v="9"/>
    <s v="11/30/2016"/>
    <s v="2016"/>
    <s v="November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89"/>
    <x v="2"/>
    <x v="3"/>
    <s v="7/31/2016"/>
    <s v="2016"/>
    <s v="July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936"/>
    <x v="1"/>
    <x v="1"/>
    <s v="3/12/2017"/>
    <s v="2017"/>
    <s v="March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362"/>
    <x v="2"/>
    <x v="0"/>
    <s v="7/21/2016"/>
    <s v="2016"/>
    <s v="July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509"/>
    <x v="3"/>
    <x v="4"/>
    <s v="12/4/2014"/>
    <s v="2014"/>
    <s v="December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937"/>
    <x v="2"/>
    <x v="1"/>
    <s v="2/17/2016"/>
    <s v="2016"/>
    <s v="February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773"/>
    <x v="2"/>
    <x v="10"/>
    <s v="10/8/2016"/>
    <s v="2016"/>
    <s v="October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938"/>
    <x v="0"/>
    <x v="8"/>
    <s v="10/15/2015"/>
    <s v="2015"/>
    <s v="October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76"/>
    <x v="2"/>
    <x v="3"/>
    <s v="8/19/2016"/>
    <s v="2016"/>
    <s v="August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426"/>
    <x v="2"/>
    <x v="9"/>
    <s v="11/30/2016"/>
    <s v="2016"/>
    <s v="November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506"/>
    <x v="0"/>
    <x v="7"/>
    <s v="4/18/2015"/>
    <s v="2015"/>
    <s v="April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67"/>
    <x v="2"/>
    <x v="2"/>
    <s v="3/3/2016"/>
    <s v="2016"/>
    <s v="March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75"/>
    <x v="2"/>
    <x v="10"/>
    <s v="10/21/2016"/>
    <s v="2016"/>
    <s v="October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298"/>
    <x v="0"/>
    <x v="9"/>
    <s v="11/5/2015"/>
    <s v="2015"/>
    <s v="November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939"/>
    <x v="2"/>
    <x v="1"/>
    <s v="2/28/2016"/>
    <s v="2016"/>
    <s v="February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940"/>
    <x v="2"/>
    <x v="5"/>
    <s v="7/21/2016"/>
    <s v="2016"/>
    <s v="July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560"/>
    <x v="3"/>
    <x v="11"/>
    <s v="1/10/2015"/>
    <s v="2015"/>
    <s v="January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941"/>
    <x v="3"/>
    <x v="0"/>
    <s v="7/11/2014"/>
    <s v="2014"/>
    <s v="July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848"/>
    <x v="2"/>
    <x v="11"/>
    <s v="12/30/2016"/>
    <s v="2016"/>
    <s v="December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293"/>
    <x v="2"/>
    <x v="4"/>
    <s v="12/23/2016"/>
    <s v="2016"/>
    <s v="December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48"/>
    <x v="0"/>
    <x v="6"/>
    <s v="5/21/2015"/>
    <s v="2015"/>
    <s v="May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942"/>
    <x v="2"/>
    <x v="7"/>
    <s v="4/26/2016"/>
    <s v="2016"/>
    <s v="April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943"/>
    <x v="2"/>
    <x v="8"/>
    <s v="10/13/2016"/>
    <s v="2016"/>
    <s v="October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944"/>
    <x v="2"/>
    <x v="4"/>
    <s v="12/29/2016"/>
    <s v="2016"/>
    <s v="December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561"/>
    <x v="3"/>
    <x v="11"/>
    <s v="1/15/2015"/>
    <s v="2015"/>
    <s v="January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871"/>
    <x v="0"/>
    <x v="6"/>
    <s v="5/29/2015"/>
    <s v="2015"/>
    <s v="May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210"/>
    <x v="2"/>
    <x v="10"/>
    <s v="10/14/2016"/>
    <s v="2016"/>
    <s v="October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324"/>
    <x v="3"/>
    <x v="9"/>
    <s v="12/2/2014"/>
    <s v="2014"/>
    <s v="December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679"/>
    <x v="2"/>
    <x v="0"/>
    <s v="7/1/2016"/>
    <s v="2016"/>
    <s v="July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945"/>
    <x v="2"/>
    <x v="3"/>
    <s v="8/17/2016"/>
    <s v="2016"/>
    <s v="August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883"/>
    <x v="2"/>
    <x v="11"/>
    <s v="1/26/2017"/>
    <s v="2017"/>
    <s v="January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946"/>
    <x v="3"/>
    <x v="0"/>
    <s v="7/15/2014"/>
    <s v="2014"/>
    <s v="July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947"/>
    <x v="2"/>
    <x v="2"/>
    <s v="3/11/2016"/>
    <s v="2016"/>
    <s v="March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948"/>
    <x v="0"/>
    <x v="4"/>
    <s v="12/5/2015"/>
    <s v="2015"/>
    <s v="December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550"/>
    <x v="3"/>
    <x v="4"/>
    <s v="12/17/2014"/>
    <s v="2014"/>
    <s v="December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73"/>
    <x v="1"/>
    <x v="2"/>
    <s v="3/3/2017"/>
    <s v="2017"/>
    <s v="March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949"/>
    <x v="0"/>
    <x v="3"/>
    <s v="8/2/2015"/>
    <s v="2015"/>
    <s v="August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950"/>
    <x v="3"/>
    <x v="9"/>
    <s v="12/8/2014"/>
    <s v="2014"/>
    <s v="December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763"/>
    <x v="3"/>
    <x v="3"/>
    <s v="8/15/2014"/>
    <s v="2014"/>
    <s v="August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210"/>
    <x v="2"/>
    <x v="10"/>
    <s v="10/1/2016"/>
    <s v="2016"/>
    <s v="October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951"/>
    <x v="0"/>
    <x v="0"/>
    <s v="7/17/2015"/>
    <s v="2015"/>
    <s v="July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952"/>
    <x v="2"/>
    <x v="0"/>
    <s v="8/18/2016"/>
    <s v="2016"/>
    <s v="August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679"/>
    <x v="2"/>
    <x v="0"/>
    <s v="6/30/2016"/>
    <s v="2016"/>
    <s v="June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430"/>
    <x v="3"/>
    <x v="0"/>
    <s v="7/14/2014"/>
    <s v="2014"/>
    <s v="July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953"/>
    <x v="4"/>
    <x v="5"/>
    <s v="6/26/2013"/>
    <s v="2013"/>
    <s v="June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954"/>
    <x v="0"/>
    <x v="2"/>
    <s v="3/7/2015"/>
    <s v="2015"/>
    <s v="March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840"/>
    <x v="3"/>
    <x v="4"/>
    <s v="12/18/2014"/>
    <s v="2014"/>
    <s v="December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25"/>
    <x v="0"/>
    <x v="4"/>
    <s v="12/16/2015"/>
    <s v="2015"/>
    <s v="December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52"/>
    <x v="0"/>
    <x v="4"/>
    <s v="12/25/2015"/>
    <s v="2015"/>
    <s v="December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744"/>
    <x v="2"/>
    <x v="1"/>
    <s v="2/12/2016"/>
    <s v="2016"/>
    <s v="February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20"/>
    <x v="0"/>
    <x v="3"/>
    <s v="9/4/2015"/>
    <s v="2015"/>
    <s v="September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955"/>
    <x v="4"/>
    <x v="2"/>
    <s v="3/10/2013"/>
    <s v="2013"/>
    <s v="March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956"/>
    <x v="2"/>
    <x v="5"/>
    <s v="6/11/2016"/>
    <s v="2016"/>
    <s v="June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957"/>
    <x v="5"/>
    <x v="9"/>
    <s v="11/30/2012"/>
    <s v="2012"/>
    <s v="November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958"/>
    <x v="4"/>
    <x v="0"/>
    <s v="7/4/2013"/>
    <s v="2013"/>
    <s v="July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285"/>
    <x v="4"/>
    <x v="1"/>
    <s v="3/1/2013"/>
    <s v="2013"/>
    <s v="March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959"/>
    <x v="6"/>
    <x v="5"/>
    <s v="6/25/2011"/>
    <s v="2011"/>
    <s v="June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960"/>
    <x v="6"/>
    <x v="5"/>
    <s v="7/6/2011"/>
    <s v="2011"/>
    <s v="July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961"/>
    <x v="5"/>
    <x v="3"/>
    <s v="8/2/2012"/>
    <s v="2012"/>
    <s v="August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868"/>
    <x v="3"/>
    <x v="5"/>
    <s v="6/21/2014"/>
    <s v="2014"/>
    <s v="June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962"/>
    <x v="4"/>
    <x v="3"/>
    <s v="9/7/2013"/>
    <s v="2013"/>
    <s v="September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50"/>
    <x v="2"/>
    <x v="1"/>
    <s v="2/15/2016"/>
    <s v="2016"/>
    <s v="February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859"/>
    <x v="3"/>
    <x v="4"/>
    <s v="1/7/2015"/>
    <s v="2015"/>
    <s v="January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500"/>
    <x v="0"/>
    <x v="2"/>
    <s v="3/16/2015"/>
    <s v="2015"/>
    <s v="March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963"/>
    <x v="3"/>
    <x v="9"/>
    <s v="11/26/2014"/>
    <s v="2014"/>
    <s v="November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83"/>
    <x v="0"/>
    <x v="9"/>
    <s v="11/13/2015"/>
    <s v="2015"/>
    <s v="November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791"/>
    <x v="0"/>
    <x v="5"/>
    <s v="6/14/2015"/>
    <s v="2015"/>
    <s v="June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736"/>
    <x v="3"/>
    <x v="7"/>
    <s v="4/11/2014"/>
    <s v="2014"/>
    <s v="April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399"/>
    <x v="4"/>
    <x v="8"/>
    <s v="10/15/2013"/>
    <s v="2013"/>
    <s v="October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302"/>
    <x v="0"/>
    <x v="6"/>
    <s v="5/7/2015"/>
    <s v="2015"/>
    <s v="May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663"/>
    <x v="5"/>
    <x v="0"/>
    <s v="7/12/2012"/>
    <s v="2012"/>
    <s v="July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964"/>
    <x v="2"/>
    <x v="4"/>
    <s v="12/30/2016"/>
    <s v="2016"/>
    <s v="December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386"/>
    <x v="2"/>
    <x v="2"/>
    <s v="3/24/2016"/>
    <s v="2016"/>
    <s v="March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965"/>
    <x v="2"/>
    <x v="11"/>
    <s v="1/14/2017"/>
    <s v="2017"/>
    <s v="January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966"/>
    <x v="2"/>
    <x v="4"/>
    <s v="12/3/2016"/>
    <s v="2016"/>
    <s v="December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875"/>
    <x v="1"/>
    <x v="1"/>
    <s v="2/2/2017"/>
    <s v="2017"/>
    <s v="February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967"/>
    <x v="2"/>
    <x v="3"/>
    <s v="8/1/2016"/>
    <s v="2016"/>
    <s v="August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390"/>
    <x v="0"/>
    <x v="5"/>
    <s v="6/5/2015"/>
    <s v="2015"/>
    <s v="June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968"/>
    <x v="0"/>
    <x v="5"/>
    <s v="6/8/2015"/>
    <s v="2015"/>
    <s v="June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944"/>
    <x v="2"/>
    <x v="4"/>
    <s v="12/29/2016"/>
    <s v="2016"/>
    <s v="December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904"/>
    <x v="4"/>
    <x v="6"/>
    <s v="5/6/2013"/>
    <s v="2013"/>
    <s v="May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969"/>
    <x v="2"/>
    <x v="11"/>
    <s v="12/22/2016"/>
    <s v="2016"/>
    <s v="December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58"/>
    <x v="0"/>
    <x v="0"/>
    <s v="7/5/2015"/>
    <s v="2015"/>
    <s v="July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469"/>
    <x v="2"/>
    <x v="7"/>
    <s v="4/29/2016"/>
    <s v="2016"/>
    <s v="April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294"/>
    <x v="0"/>
    <x v="0"/>
    <s v="7/29/2015"/>
    <s v="2015"/>
    <s v="July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789"/>
    <x v="0"/>
    <x v="5"/>
    <s v="6/2/2015"/>
    <s v="2015"/>
    <s v="June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567"/>
    <x v="2"/>
    <x v="8"/>
    <s v="10/17/2016"/>
    <s v="2016"/>
    <s v="October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970"/>
    <x v="2"/>
    <x v="3"/>
    <s v="8/13/2016"/>
    <s v="2016"/>
    <s v="August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524"/>
    <x v="0"/>
    <x v="7"/>
    <s v="4/27/2015"/>
    <s v="2015"/>
    <s v="April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894"/>
    <x v="0"/>
    <x v="3"/>
    <s v="8/21/2015"/>
    <s v="2015"/>
    <s v="August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374"/>
    <x v="2"/>
    <x v="1"/>
    <s v="3/2/2016"/>
    <s v="2016"/>
    <s v="March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971"/>
    <x v="2"/>
    <x v="3"/>
    <s v="8/1/2016"/>
    <s v="2016"/>
    <s v="August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972"/>
    <x v="1"/>
    <x v="1"/>
    <s v="2/28/2017"/>
    <s v="2017"/>
    <s v="February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965"/>
    <x v="2"/>
    <x v="11"/>
    <s v="1/14/2017"/>
    <s v="2017"/>
    <s v="January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973"/>
    <x v="0"/>
    <x v="1"/>
    <s v="2/13/2015"/>
    <s v="2015"/>
    <s v="February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974"/>
    <x v="2"/>
    <x v="8"/>
    <s v="10/27/2016"/>
    <s v="2016"/>
    <s v="October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378"/>
    <x v="2"/>
    <x v="0"/>
    <s v="7/5/2016"/>
    <s v="2016"/>
    <s v="July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975"/>
    <x v="3"/>
    <x v="8"/>
    <s v="10/6/2014"/>
    <s v="2014"/>
    <s v="October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976"/>
    <x v="2"/>
    <x v="5"/>
    <s v="6/12/2016"/>
    <s v="2016"/>
    <s v="June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977"/>
    <x v="4"/>
    <x v="5"/>
    <s v="5/26/2013"/>
    <s v="2013"/>
    <s v="May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933"/>
    <x v="0"/>
    <x v="7"/>
    <s v="4/30/2015"/>
    <s v="2015"/>
    <s v="April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978"/>
    <x v="4"/>
    <x v="0"/>
    <s v="7/25/2013"/>
    <s v="2013"/>
    <s v="July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36"/>
    <x v="0"/>
    <x v="1"/>
    <s v="2/22/2015"/>
    <s v="2015"/>
    <s v="February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979"/>
    <x v="3"/>
    <x v="9"/>
    <s v="11/28/2014"/>
    <s v="2014"/>
    <s v="November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318"/>
    <x v="0"/>
    <x v="9"/>
    <s v="12/12/2015"/>
    <s v="2015"/>
    <s v="December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557"/>
    <x v="3"/>
    <x v="3"/>
    <s v="8/12/2014"/>
    <s v="2014"/>
    <s v="August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83"/>
    <x v="0"/>
    <x v="9"/>
    <s v="11/13/2015"/>
    <s v="2015"/>
    <s v="November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432"/>
    <x v="3"/>
    <x v="4"/>
    <s v="12/31/2014"/>
    <s v="2014"/>
    <s v="December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232"/>
    <x v="2"/>
    <x v="6"/>
    <s v="6/3/2016"/>
    <s v="2016"/>
    <s v="June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562"/>
    <x v="0"/>
    <x v="1"/>
    <s v="2/5/2015"/>
    <s v="2015"/>
    <s v="February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504"/>
    <x v="3"/>
    <x v="4"/>
    <s v="12/3/2014"/>
    <s v="2014"/>
    <s v="December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71"/>
    <x v="0"/>
    <x v="11"/>
    <s v="2/20/2016"/>
    <s v="2016"/>
    <s v="February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932"/>
    <x v="2"/>
    <x v="11"/>
    <s v="1/3/2017"/>
    <s v="2017"/>
    <s v="January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458"/>
    <x v="0"/>
    <x v="3"/>
    <s v="8/16/2015"/>
    <s v="2015"/>
    <s v="August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980"/>
    <x v="0"/>
    <x v="9"/>
    <s v="11/21/2015"/>
    <s v="2015"/>
    <s v="November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805"/>
    <x v="0"/>
    <x v="10"/>
    <s v="9/15/2015"/>
    <s v="2015"/>
    <s v="September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768"/>
    <x v="2"/>
    <x v="1"/>
    <s v="2/25/2016"/>
    <s v="2016"/>
    <s v="February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981"/>
    <x v="2"/>
    <x v="8"/>
    <s v="10/9/2016"/>
    <s v="2016"/>
    <s v="October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982"/>
    <x v="2"/>
    <x v="0"/>
    <s v="6/28/2016"/>
    <s v="2016"/>
    <s v="June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983"/>
    <x v="0"/>
    <x v="1"/>
    <s v="2/8/2015"/>
    <s v="2015"/>
    <s v="February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75"/>
    <x v="2"/>
    <x v="10"/>
    <s v="9/21/2016"/>
    <s v="2016"/>
    <s v="September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491"/>
    <x v="0"/>
    <x v="11"/>
    <s v="1/1/2016"/>
    <s v="2016"/>
    <s v="January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481"/>
    <x v="2"/>
    <x v="4"/>
    <s v="11/15/2016"/>
    <s v="2016"/>
    <s v="November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853"/>
    <x v="0"/>
    <x v="7"/>
    <s v="4/28/2015"/>
    <s v="2015"/>
    <s v="April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984"/>
    <x v="0"/>
    <x v="0"/>
    <s v="8/24/2015"/>
    <s v="2015"/>
    <s v="August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985"/>
    <x v="2"/>
    <x v="10"/>
    <s v="9/18/2016"/>
    <s v="2016"/>
    <s v="September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810"/>
    <x v="2"/>
    <x v="7"/>
    <s v="4/2/2016"/>
    <s v="2016"/>
    <s v="April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510"/>
    <x v="0"/>
    <x v="7"/>
    <s v="4/9/2015"/>
    <s v="2015"/>
    <s v="April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646"/>
    <x v="3"/>
    <x v="4"/>
    <s v="12/19/2014"/>
    <s v="2014"/>
    <s v="December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66"/>
    <x v="0"/>
    <x v="9"/>
    <s v="11/26/2015"/>
    <s v="2015"/>
    <s v="November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9"/>
    <x v="0"/>
    <x v="0"/>
    <s v="7/20/2015"/>
    <s v="2015"/>
    <s v="July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745"/>
    <x v="2"/>
    <x v="9"/>
    <s v="12/10/2016"/>
    <s v="2016"/>
    <s v="December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986"/>
    <x v="0"/>
    <x v="5"/>
    <s v="6/8/2015"/>
    <s v="2015"/>
    <s v="June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987"/>
    <x v="0"/>
    <x v="8"/>
    <s v="10/11/2015"/>
    <s v="2015"/>
    <s v="October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767"/>
    <x v="2"/>
    <x v="1"/>
    <s v="2/21/2016"/>
    <s v="2016"/>
    <s v="February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988"/>
    <x v="3"/>
    <x v="0"/>
    <s v="7/12/2014"/>
    <s v="2014"/>
    <s v="July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44"/>
    <x v="2"/>
    <x v="7"/>
    <s v="4/27/2016"/>
    <s v="2016"/>
    <s v="April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954"/>
    <x v="0"/>
    <x v="2"/>
    <s v="3/7/2015"/>
    <s v="2015"/>
    <s v="March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989"/>
    <x v="2"/>
    <x v="6"/>
    <s v="5/26/2016"/>
    <s v="2016"/>
    <s v="May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532"/>
    <x v="0"/>
    <x v="3"/>
    <s v="9/11/2015"/>
    <s v="2015"/>
    <s v="September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02"/>
    <x v="2"/>
    <x v="6"/>
    <s v="5/25/2016"/>
    <s v="2016"/>
    <s v="May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990"/>
    <x v="2"/>
    <x v="11"/>
    <s v="1/2/2017"/>
    <s v="2017"/>
    <s v="January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543"/>
    <x v="0"/>
    <x v="3"/>
    <s v="9/12/2015"/>
    <s v="2015"/>
    <s v="September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991"/>
    <x v="0"/>
    <x v="5"/>
    <s v="6/14/2015"/>
    <s v="2015"/>
    <s v="June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31"/>
    <x v="2"/>
    <x v="6"/>
    <s v="4/21/2016"/>
    <s v="2016"/>
    <s v="April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872"/>
    <x v="2"/>
    <x v="0"/>
    <s v="7/8/2016"/>
    <s v="2016"/>
    <s v="July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8"/>
    <x v="0"/>
    <x v="6"/>
    <s v="5/22/2015"/>
    <s v="2015"/>
    <s v="May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518"/>
    <x v="0"/>
    <x v="7"/>
    <s v="5/10/2015"/>
    <s v="2015"/>
    <s v="May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992"/>
    <x v="2"/>
    <x v="1"/>
    <s v="2/19/2016"/>
    <s v="2016"/>
    <s v="February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549"/>
    <x v="3"/>
    <x v="9"/>
    <s v="11/18/2014"/>
    <s v="2014"/>
    <s v="November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993"/>
    <x v="3"/>
    <x v="0"/>
    <s v="7/28/2014"/>
    <s v="2014"/>
    <s v="July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994"/>
    <x v="1"/>
    <x v="7"/>
    <s v="4/15/2017"/>
    <s v="2017"/>
    <s v="April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995"/>
    <x v="2"/>
    <x v="6"/>
    <s v="4/24/2016"/>
    <s v="2016"/>
    <s v="April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546"/>
    <x v="3"/>
    <x v="3"/>
    <s v="9/5/2014"/>
    <s v="2014"/>
    <s v="September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932"/>
    <x v="2"/>
    <x v="11"/>
    <s v="1/3/2017"/>
    <s v="2017"/>
    <s v="January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788"/>
    <x v="0"/>
    <x v="9"/>
    <s v="11/11/2015"/>
    <s v="2015"/>
    <s v="November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526"/>
    <x v="3"/>
    <x v="3"/>
    <s v="8/10/2014"/>
    <s v="2014"/>
    <s v="August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996"/>
    <x v="0"/>
    <x v="4"/>
    <s v="12/2/2015"/>
    <s v="2015"/>
    <s v="December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997"/>
    <x v="3"/>
    <x v="9"/>
    <s v="11/30/2014"/>
    <s v="2014"/>
    <s v="November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78"/>
    <x v="3"/>
    <x v="8"/>
    <s v="10/20/2014"/>
    <s v="2014"/>
    <s v="October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998"/>
    <x v="4"/>
    <x v="7"/>
    <s v="4/10/2013"/>
    <s v="2013"/>
    <s v="April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999"/>
    <x v="4"/>
    <x v="2"/>
    <s v="4/7/2013"/>
    <s v="2013"/>
    <s v="April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000"/>
    <x v="4"/>
    <x v="1"/>
    <s v="2/16/2013"/>
    <s v="2013"/>
    <s v="February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001"/>
    <x v="5"/>
    <x v="2"/>
    <s v="3/21/2012"/>
    <s v="2012"/>
    <s v="March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770"/>
    <x v="0"/>
    <x v="11"/>
    <s v="1/12/2016"/>
    <s v="2016"/>
    <s v="January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274"/>
    <x v="5"/>
    <x v="1"/>
    <s v="3/25/2012"/>
    <s v="2012"/>
    <s v="March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714"/>
    <x v="6"/>
    <x v="6"/>
    <s v="6/11/2011"/>
    <s v="2011"/>
    <s v="June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002"/>
    <x v="4"/>
    <x v="1"/>
    <s v="2/15/2013"/>
    <s v="2013"/>
    <s v="February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003"/>
    <x v="5"/>
    <x v="11"/>
    <s v="12/28/2012"/>
    <s v="2012"/>
    <s v="December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510"/>
    <x v="0"/>
    <x v="7"/>
    <s v="4/9/2015"/>
    <s v="2015"/>
    <s v="April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004"/>
    <x v="4"/>
    <x v="8"/>
    <s v="10/16/2013"/>
    <s v="2013"/>
    <s v="October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895"/>
    <x v="5"/>
    <x v="1"/>
    <s v="3/1/2012"/>
    <s v="2012"/>
    <s v="March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382"/>
    <x v="4"/>
    <x v="10"/>
    <s v="9/13/2013"/>
    <s v="2013"/>
    <s v="September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484"/>
    <x v="3"/>
    <x v="4"/>
    <s v="12/19/2014"/>
    <s v="2014"/>
    <s v="December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005"/>
    <x v="6"/>
    <x v="10"/>
    <s v="9/9/2011"/>
    <s v="2011"/>
    <s v="September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006"/>
    <x v="6"/>
    <x v="9"/>
    <s v="12/22/2011"/>
    <s v="2011"/>
    <s v="December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369"/>
    <x v="4"/>
    <x v="6"/>
    <s v="5/14/2013"/>
    <s v="2013"/>
    <s v="May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343"/>
    <x v="3"/>
    <x v="6"/>
    <s v="5/9/2014"/>
    <s v="2014"/>
    <s v="May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962"/>
    <x v="4"/>
    <x v="3"/>
    <s v="7/26/2013"/>
    <s v="2013"/>
    <s v="July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263"/>
    <x v="4"/>
    <x v="9"/>
    <s v="11/2/2013"/>
    <s v="2013"/>
    <s v="November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007"/>
    <x v="5"/>
    <x v="10"/>
    <s v="9/7/2012"/>
    <s v="2012"/>
    <s v="September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008"/>
    <x v="2"/>
    <x v="0"/>
    <s v="7/21/2016"/>
    <s v="2016"/>
    <s v="July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009"/>
    <x v="5"/>
    <x v="5"/>
    <s v="7/21/2012"/>
    <s v="2012"/>
    <s v="July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390"/>
    <x v="0"/>
    <x v="5"/>
    <s v="6/20/2015"/>
    <s v="2015"/>
    <s v="June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202"/>
    <x v="0"/>
    <x v="1"/>
    <s v="2/26/2015"/>
    <s v="2015"/>
    <s v="February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795"/>
    <x v="2"/>
    <x v="3"/>
    <s v="8/2/2016"/>
    <s v="2016"/>
    <s v="August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010"/>
    <x v="4"/>
    <x v="11"/>
    <s v="1/5/2014"/>
    <s v="2014"/>
    <s v="January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011"/>
    <x v="5"/>
    <x v="9"/>
    <s v="11/15/2012"/>
    <s v="2012"/>
    <s v="November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012"/>
    <x v="4"/>
    <x v="8"/>
    <s v="10/2/2013"/>
    <s v="2013"/>
    <s v="October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438"/>
    <x v="3"/>
    <x v="11"/>
    <s v="2/15/2015"/>
    <s v="2015"/>
    <s v="February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013"/>
    <x v="6"/>
    <x v="5"/>
    <s v="6/18/2011"/>
    <s v="2011"/>
    <s v="June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014"/>
    <x v="4"/>
    <x v="5"/>
    <s v="6/16/2013"/>
    <s v="2013"/>
    <s v="June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24"/>
    <x v="0"/>
    <x v="7"/>
    <s v="4/3/2015"/>
    <s v="2015"/>
    <s v="April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015"/>
    <x v="6"/>
    <x v="3"/>
    <s v="8/27/2011"/>
    <s v="2011"/>
    <s v="August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557"/>
    <x v="3"/>
    <x v="3"/>
    <s v="9/16/2014"/>
    <s v="2014"/>
    <s v="September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016"/>
    <x v="4"/>
    <x v="0"/>
    <s v="7/31/2013"/>
    <s v="2013"/>
    <s v="July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017"/>
    <x v="3"/>
    <x v="3"/>
    <s v="9/3/2014"/>
    <s v="2014"/>
    <s v="September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378"/>
    <x v="2"/>
    <x v="0"/>
    <s v="8/4/2016"/>
    <s v="2016"/>
    <s v="August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05"/>
    <x v="4"/>
    <x v="6"/>
    <s v="5/1/2013"/>
    <s v="2013"/>
    <s v="May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323"/>
    <x v="0"/>
    <x v="0"/>
    <s v="7/8/2015"/>
    <s v="2015"/>
    <s v="July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792"/>
    <x v="2"/>
    <x v="2"/>
    <s v="3/25/2016"/>
    <s v="2016"/>
    <s v="March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018"/>
    <x v="2"/>
    <x v="10"/>
    <s v="10/23/2016"/>
    <s v="2016"/>
    <s v="October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019"/>
    <x v="3"/>
    <x v="5"/>
    <s v="6/10/2014"/>
    <s v="2014"/>
    <s v="June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020"/>
    <x v="2"/>
    <x v="2"/>
    <s v="3/22/2016"/>
    <s v="2016"/>
    <s v="March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021"/>
    <x v="3"/>
    <x v="0"/>
    <s v="7/24/2014"/>
    <s v="2014"/>
    <s v="July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022"/>
    <x v="7"/>
    <x v="7"/>
    <s v="5/15/2010"/>
    <s v="2010"/>
    <s v="May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85"/>
    <x v="3"/>
    <x v="5"/>
    <s v="6/27/2014"/>
    <s v="2014"/>
    <s v="June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972"/>
    <x v="1"/>
    <x v="1"/>
    <s v="2/14/2017"/>
    <s v="2017"/>
    <s v="February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568"/>
    <x v="3"/>
    <x v="0"/>
    <s v="7/19/2014"/>
    <s v="2014"/>
    <s v="July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214"/>
    <x v="0"/>
    <x v="9"/>
    <s v="11/18/2015"/>
    <s v="2015"/>
    <s v="November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82"/>
    <x v="1"/>
    <x v="1"/>
    <s v="2/5/2017"/>
    <s v="2017"/>
    <s v="February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023"/>
    <x v="3"/>
    <x v="0"/>
    <s v="7/16/2014"/>
    <s v="2014"/>
    <s v="July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024"/>
    <x v="0"/>
    <x v="10"/>
    <s v="9/27/2015"/>
    <s v="2015"/>
    <s v="September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320"/>
    <x v="2"/>
    <x v="2"/>
    <s v="3/16/2016"/>
    <s v="2016"/>
    <s v="March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761"/>
    <x v="2"/>
    <x v="8"/>
    <s v="10/6/2016"/>
    <s v="2016"/>
    <s v="October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025"/>
    <x v="3"/>
    <x v="4"/>
    <s v="12/6/2014"/>
    <s v="2014"/>
    <s v="December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6"/>
    <x v="3"/>
    <x v="5"/>
    <s v="5/31/2014"/>
    <s v="2014"/>
    <s v="May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026"/>
    <x v="3"/>
    <x v="5"/>
    <s v="6/20/2014"/>
    <s v="2014"/>
    <s v="June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550"/>
    <x v="3"/>
    <x v="4"/>
    <s v="12/18/2014"/>
    <s v="2014"/>
    <s v="December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456"/>
    <x v="2"/>
    <x v="5"/>
    <s v="6/6/2016"/>
    <s v="2016"/>
    <s v="June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78"/>
    <x v="3"/>
    <x v="8"/>
    <s v="10/17/2014"/>
    <s v="2014"/>
    <s v="October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027"/>
    <x v="3"/>
    <x v="4"/>
    <s v="12/22/2014"/>
    <s v="2014"/>
    <s v="December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028"/>
    <x v="1"/>
    <x v="1"/>
    <s v="2/20/2017"/>
    <s v="2017"/>
    <s v="February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72"/>
    <x v="2"/>
    <x v="3"/>
    <s v="8/18/2016"/>
    <s v="2016"/>
    <s v="August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770"/>
    <x v="0"/>
    <x v="11"/>
    <s v="1/19/2016"/>
    <s v="2016"/>
    <s v="January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781"/>
    <x v="1"/>
    <x v="2"/>
    <s v="3/14/2017"/>
    <s v="2017"/>
    <s v="March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852"/>
    <x v="1"/>
    <x v="1"/>
    <s v="1/31/2017"/>
    <s v="2017"/>
    <s v="January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36"/>
    <x v="0"/>
    <x v="2"/>
    <s v="3/19/2015"/>
    <s v="2015"/>
    <s v="March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373"/>
    <x v="0"/>
    <x v="8"/>
    <s v="10/23/2015"/>
    <s v="2015"/>
    <s v="October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979"/>
    <x v="3"/>
    <x v="9"/>
    <s v="11/30/2014"/>
    <s v="2014"/>
    <s v="November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767"/>
    <x v="2"/>
    <x v="1"/>
    <s v="2/15/2016"/>
    <s v="2016"/>
    <s v="February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029"/>
    <x v="2"/>
    <x v="7"/>
    <s v="5/1/2016"/>
    <s v="2016"/>
    <s v="May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31"/>
    <x v="0"/>
    <x v="10"/>
    <s v="9/4/2015"/>
    <s v="2015"/>
    <s v="September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030"/>
    <x v="2"/>
    <x v="6"/>
    <s v="5/23/2016"/>
    <s v="2016"/>
    <s v="May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031"/>
    <x v="0"/>
    <x v="3"/>
    <s v="8/27/2015"/>
    <s v="2015"/>
    <s v="August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447"/>
    <x v="2"/>
    <x v="3"/>
    <s v="8/6/2016"/>
    <s v="2016"/>
    <s v="August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032"/>
    <x v="3"/>
    <x v="11"/>
    <s v="1/22/2015"/>
    <s v="2015"/>
    <s v="January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848"/>
    <x v="2"/>
    <x v="11"/>
    <s v="1/3/2017"/>
    <s v="2017"/>
    <s v="January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38"/>
    <x v="3"/>
    <x v="9"/>
    <s v="11/25/2014"/>
    <s v="2014"/>
    <s v="November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561"/>
    <x v="3"/>
    <x v="11"/>
    <s v="12/31/2014"/>
    <s v="2014"/>
    <s v="December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866"/>
    <x v="0"/>
    <x v="0"/>
    <s v="6/30/2015"/>
    <s v="2015"/>
    <s v="June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324"/>
    <x v="3"/>
    <x v="9"/>
    <s v="11/22/2014"/>
    <s v="2014"/>
    <s v="November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36"/>
    <x v="0"/>
    <x v="2"/>
    <s v="3/31/2015"/>
    <s v="2015"/>
    <s v="March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202"/>
    <x v="0"/>
    <x v="1"/>
    <s v="3/2/2015"/>
    <s v="2015"/>
    <s v="March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033"/>
    <x v="3"/>
    <x v="3"/>
    <s v="9/17/2014"/>
    <s v="2014"/>
    <s v="September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034"/>
    <x v="1"/>
    <x v="2"/>
    <s v="2/23/2017"/>
    <s v="2017"/>
    <s v="February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32"/>
    <x v="0"/>
    <x v="9"/>
    <s v="11/8/2015"/>
    <s v="2015"/>
    <s v="November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035"/>
    <x v="0"/>
    <x v="9"/>
    <s v="11/2/2015"/>
    <s v="2015"/>
    <s v="November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464"/>
    <x v="2"/>
    <x v="6"/>
    <s v="5/12/2016"/>
    <s v="2016"/>
    <s v="May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529"/>
    <x v="0"/>
    <x v="6"/>
    <s v="5/27/2015"/>
    <s v="2015"/>
    <s v="May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036"/>
    <x v="3"/>
    <x v="8"/>
    <s v="9/30/2014"/>
    <s v="2014"/>
    <s v="September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037"/>
    <x v="0"/>
    <x v="10"/>
    <s v="9/2/2015"/>
    <s v="2015"/>
    <s v="September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949"/>
    <x v="0"/>
    <x v="3"/>
    <s v="8/2/2015"/>
    <s v="2015"/>
    <s v="August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522"/>
    <x v="0"/>
    <x v="10"/>
    <s v="9/17/2015"/>
    <s v="2015"/>
    <s v="September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982"/>
    <x v="2"/>
    <x v="0"/>
    <s v="7/3/2016"/>
    <s v="2016"/>
    <s v="July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855"/>
    <x v="3"/>
    <x v="10"/>
    <s v="9/20/2014"/>
    <s v="2014"/>
    <s v="September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038"/>
    <x v="0"/>
    <x v="0"/>
    <s v="8/28/2015"/>
    <s v="2015"/>
    <s v="August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396"/>
    <x v="0"/>
    <x v="6"/>
    <s v="4/28/2015"/>
    <s v="2015"/>
    <s v="April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324"/>
    <x v="3"/>
    <x v="9"/>
    <s v="11/12/2014"/>
    <s v="2014"/>
    <s v="November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039"/>
    <x v="4"/>
    <x v="9"/>
    <s v="11/6/2013"/>
    <s v="2013"/>
    <s v="November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040"/>
    <x v="8"/>
    <x v="8"/>
    <s v="12/1/2009"/>
    <s v="2009"/>
    <s v="December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041"/>
    <x v="3"/>
    <x v="1"/>
    <s v="3/14/2014"/>
    <s v="2014"/>
    <s v="March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529"/>
    <x v="0"/>
    <x v="6"/>
    <s v="5/28/2015"/>
    <s v="2015"/>
    <s v="May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042"/>
    <x v="6"/>
    <x v="5"/>
    <s v="6/8/2011"/>
    <s v="2011"/>
    <s v="June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043"/>
    <x v="2"/>
    <x v="0"/>
    <s v="7/27/2016"/>
    <s v="2016"/>
    <s v="July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044"/>
    <x v="3"/>
    <x v="2"/>
    <s v="2/16/2014"/>
    <s v="2014"/>
    <s v="February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646"/>
    <x v="3"/>
    <x v="4"/>
    <s v="12/23/2014"/>
    <s v="2014"/>
    <s v="December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045"/>
    <x v="4"/>
    <x v="6"/>
    <s v="5/25/2013"/>
    <s v="2013"/>
    <s v="May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204"/>
    <x v="2"/>
    <x v="7"/>
    <s v="4/8/2016"/>
    <s v="2016"/>
    <s v="April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046"/>
    <x v="0"/>
    <x v="5"/>
    <s v="6/19/2015"/>
    <s v="2015"/>
    <s v="June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047"/>
    <x v="2"/>
    <x v="2"/>
    <s v="2/28/2016"/>
    <s v="2016"/>
    <s v="February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048"/>
    <x v="1"/>
    <x v="2"/>
    <s v="3/31/2017"/>
    <s v="2017"/>
    <s v="March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049"/>
    <x v="0"/>
    <x v="1"/>
    <s v="2/17/2015"/>
    <s v="2015"/>
    <s v="February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430"/>
    <x v="3"/>
    <x v="0"/>
    <s v="7/9/2014"/>
    <s v="2014"/>
    <s v="July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516"/>
    <x v="0"/>
    <x v="5"/>
    <s v="6/30/2015"/>
    <s v="2015"/>
    <s v="June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050"/>
    <x v="5"/>
    <x v="5"/>
    <s v="7/24/2012"/>
    <s v="2012"/>
    <s v="July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051"/>
    <x v="7"/>
    <x v="10"/>
    <s v="9/1/2010"/>
    <s v="2010"/>
    <s v="September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052"/>
    <x v="4"/>
    <x v="3"/>
    <s v="8/28/2013"/>
    <s v="2013"/>
    <s v="August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053"/>
    <x v="5"/>
    <x v="7"/>
    <s v="5/20/2012"/>
    <s v="2012"/>
    <s v="May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780"/>
    <x v="0"/>
    <x v="4"/>
    <s v="12/19/2015"/>
    <s v="2015"/>
    <s v="December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054"/>
    <x v="0"/>
    <x v="10"/>
    <s v="10/26/2015"/>
    <s v="2015"/>
    <s v="October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548"/>
    <x v="3"/>
    <x v="10"/>
    <s v="9/25/2014"/>
    <s v="2014"/>
    <s v="September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0"/>
    <x v="3"/>
    <x v="5"/>
    <s v="5/30/2014"/>
    <s v="2014"/>
    <s v="May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990"/>
    <x v="2"/>
    <x v="11"/>
    <s v="12/25/2016"/>
    <s v="2016"/>
    <s v="December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35"/>
    <x v="0"/>
    <x v="7"/>
    <s v="4/4/2015"/>
    <s v="2015"/>
    <s v="April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055"/>
    <x v="3"/>
    <x v="4"/>
    <s v="12/13/2014"/>
    <s v="2014"/>
    <s v="December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056"/>
    <x v="0"/>
    <x v="1"/>
    <s v="1/31/2015"/>
    <s v="2015"/>
    <s v="January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"/>
    <x v="0"/>
    <x v="8"/>
    <s v="10/9/2015"/>
    <s v="2015"/>
    <s v="October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057"/>
    <x v="0"/>
    <x v="10"/>
    <s v="9/23/2015"/>
    <s v="2015"/>
    <s v="September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469"/>
    <x v="2"/>
    <x v="7"/>
    <s v="4/3/2016"/>
    <s v="2016"/>
    <s v="April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551"/>
    <x v="0"/>
    <x v="2"/>
    <s v="3/27/2015"/>
    <s v="2015"/>
    <s v="March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47"/>
    <x v="0"/>
    <x v="1"/>
    <s v="2/28/2015"/>
    <s v="2015"/>
    <s v="February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918"/>
    <x v="2"/>
    <x v="7"/>
    <s v="5/15/2016"/>
    <s v="2016"/>
    <s v="May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0"/>
    <x v="3"/>
    <x v="5"/>
    <s v="6/18/2014"/>
    <s v="2014"/>
    <s v="June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979"/>
    <x v="3"/>
    <x v="9"/>
    <s v="12/13/2014"/>
    <s v="2014"/>
    <s v="December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706"/>
    <x v="2"/>
    <x v="10"/>
    <s v="9/20/2016"/>
    <s v="2016"/>
    <s v="September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058"/>
    <x v="0"/>
    <x v="5"/>
    <s v="7/26/2015"/>
    <s v="2015"/>
    <s v="July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204"/>
    <x v="2"/>
    <x v="7"/>
    <s v="4/8/2016"/>
    <s v="2016"/>
    <s v="April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059"/>
    <x v="3"/>
    <x v="5"/>
    <s v="7/15/2014"/>
    <s v="2014"/>
    <s v="July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244"/>
    <x v="6"/>
    <x v="6"/>
    <s v="5/4/2011"/>
    <s v="2011"/>
    <s v="May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060"/>
    <x v="6"/>
    <x v="8"/>
    <s v="10/14/2011"/>
    <s v="2011"/>
    <s v="October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061"/>
    <x v="6"/>
    <x v="4"/>
    <s v="1/27/2012"/>
    <s v="2012"/>
    <s v="January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062"/>
    <x v="5"/>
    <x v="2"/>
    <s v="3/17/2012"/>
    <s v="2012"/>
    <s v="March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063"/>
    <x v="6"/>
    <x v="3"/>
    <s v="8/1/2011"/>
    <s v="2011"/>
    <s v="August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064"/>
    <x v="7"/>
    <x v="11"/>
    <s v="3/23/2011"/>
    <s v="2011"/>
    <s v="March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065"/>
    <x v="5"/>
    <x v="5"/>
    <s v="6/14/2012"/>
    <s v="2012"/>
    <s v="June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066"/>
    <x v="4"/>
    <x v="4"/>
    <s v="1/1/2014"/>
    <s v="2014"/>
    <s v="January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79"/>
    <x v="6"/>
    <x v="8"/>
    <s v="11/2/2011"/>
    <s v="2011"/>
    <s v="November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067"/>
    <x v="5"/>
    <x v="4"/>
    <s v="12/15/2012"/>
    <s v="2012"/>
    <s v="December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899"/>
    <x v="4"/>
    <x v="5"/>
    <s v="6/4/2013"/>
    <s v="2013"/>
    <s v="June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590"/>
    <x v="5"/>
    <x v="11"/>
    <s v="1/2/2013"/>
    <s v="2013"/>
    <s v="January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720"/>
    <x v="5"/>
    <x v="0"/>
    <s v="7/21/2012"/>
    <s v="2012"/>
    <s v="July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068"/>
    <x v="3"/>
    <x v="0"/>
    <s v="8/3/2014"/>
    <s v="2014"/>
    <s v="August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73"/>
    <x v="6"/>
    <x v="9"/>
    <s v="12/12/2011"/>
    <s v="2011"/>
    <s v="December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069"/>
    <x v="5"/>
    <x v="9"/>
    <s v="11/22/2012"/>
    <s v="2012"/>
    <s v="November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070"/>
    <x v="4"/>
    <x v="8"/>
    <s v="11/1/2013"/>
    <s v="2013"/>
    <s v="November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071"/>
    <x v="4"/>
    <x v="1"/>
    <s v="3/8/2013"/>
    <s v="2013"/>
    <s v="March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072"/>
    <x v="3"/>
    <x v="10"/>
    <s v="9/14/2014"/>
    <s v="2014"/>
    <s v="September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073"/>
    <x v="4"/>
    <x v="2"/>
    <s v="2/23/2013"/>
    <s v="2013"/>
    <s v="February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723"/>
    <x v="5"/>
    <x v="6"/>
    <s v="5/27/2012"/>
    <s v="2012"/>
    <s v="May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286"/>
    <x v="3"/>
    <x v="4"/>
    <s v="12/17/2014"/>
    <s v="2014"/>
    <s v="December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074"/>
    <x v="4"/>
    <x v="0"/>
    <s v="8/27/2013"/>
    <s v="2013"/>
    <s v="August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075"/>
    <x v="5"/>
    <x v="4"/>
    <s v="1/9/2013"/>
    <s v="2013"/>
    <s v="January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409"/>
    <x v="5"/>
    <x v="10"/>
    <s v="9/11/2012"/>
    <s v="2012"/>
    <s v="September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598"/>
    <x v="4"/>
    <x v="4"/>
    <s v="12/1/2013"/>
    <s v="2013"/>
    <s v="December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076"/>
    <x v="5"/>
    <x v="9"/>
    <s v="11/25/2012"/>
    <s v="2012"/>
    <s v="November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902"/>
    <x v="3"/>
    <x v="5"/>
    <s v="6/17/2014"/>
    <s v="2014"/>
    <s v="June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818"/>
    <x v="3"/>
    <x v="1"/>
    <s v="2/20/2014"/>
    <s v="2014"/>
    <s v="February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895"/>
    <x v="5"/>
    <x v="1"/>
    <s v="3/2/2012"/>
    <s v="2012"/>
    <s v="March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077"/>
    <x v="5"/>
    <x v="8"/>
    <s v="10/12/2012"/>
    <s v="2012"/>
    <s v="October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405"/>
    <x v="6"/>
    <x v="3"/>
    <s v="9/24/2011"/>
    <s v="2011"/>
    <s v="September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078"/>
    <x v="6"/>
    <x v="11"/>
    <s v="1/16/2012"/>
    <s v="2012"/>
    <s v="January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079"/>
    <x v="6"/>
    <x v="6"/>
    <s v="6/2/2011"/>
    <s v="2011"/>
    <s v="June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956"/>
    <x v="2"/>
    <x v="5"/>
    <s v="7/11/2016"/>
    <s v="2016"/>
    <s v="July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080"/>
    <x v="6"/>
    <x v="6"/>
    <s v="6/11/2011"/>
    <s v="2011"/>
    <s v="June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081"/>
    <x v="8"/>
    <x v="4"/>
    <s v="12/31/2009"/>
    <s v="2009"/>
    <s v="December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729"/>
    <x v="4"/>
    <x v="1"/>
    <s v="2/28/2013"/>
    <s v="2013"/>
    <s v="February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082"/>
    <x v="5"/>
    <x v="2"/>
    <s v="3/3/2012"/>
    <s v="2012"/>
    <s v="March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354"/>
    <x v="7"/>
    <x v="3"/>
    <s v="8/2/2010"/>
    <s v="2010"/>
    <s v="August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493"/>
    <x v="3"/>
    <x v="4"/>
    <s v="12/19/2014"/>
    <s v="2014"/>
    <s v="December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083"/>
    <x v="6"/>
    <x v="5"/>
    <s v="6/13/2011"/>
    <s v="2011"/>
    <s v="June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084"/>
    <x v="5"/>
    <x v="10"/>
    <s v="9/24/2012"/>
    <s v="2012"/>
    <s v="September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085"/>
    <x v="5"/>
    <x v="8"/>
    <s v="11/21/2012"/>
    <s v="2012"/>
    <s v="November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086"/>
    <x v="4"/>
    <x v="8"/>
    <s v="9/18/2013"/>
    <s v="2013"/>
    <s v="September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087"/>
    <x v="3"/>
    <x v="3"/>
    <s v="8/14/2014"/>
    <s v="2014"/>
    <s v="August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088"/>
    <x v="5"/>
    <x v="5"/>
    <s v="6/9/2012"/>
    <s v="2012"/>
    <s v="June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089"/>
    <x v="6"/>
    <x v="2"/>
    <s v="3/20/2011"/>
    <s v="2011"/>
    <s v="March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090"/>
    <x v="3"/>
    <x v="6"/>
    <s v="5/23/2014"/>
    <s v="2014"/>
    <s v="May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350"/>
    <x v="4"/>
    <x v="8"/>
    <s v="10/9/2013"/>
    <s v="2013"/>
    <s v="October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091"/>
    <x v="6"/>
    <x v="7"/>
    <s v="4/26/2011"/>
    <s v="2011"/>
    <s v="April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816"/>
    <x v="4"/>
    <x v="9"/>
    <s v="11/24/2013"/>
    <s v="2013"/>
    <s v="November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272"/>
    <x v="6"/>
    <x v="7"/>
    <s v="4/24/2011"/>
    <s v="2011"/>
    <s v="April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03"/>
    <x v="5"/>
    <x v="7"/>
    <s v="4/18/2012"/>
    <s v="2012"/>
    <s v="April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092"/>
    <x v="5"/>
    <x v="7"/>
    <s v="4/5/2012"/>
    <s v="2012"/>
    <s v="April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603"/>
    <x v="5"/>
    <x v="4"/>
    <s v="12/13/2012"/>
    <s v="2012"/>
    <s v="December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093"/>
    <x v="5"/>
    <x v="6"/>
    <s v="5/24/2012"/>
    <s v="2012"/>
    <s v="May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094"/>
    <x v="5"/>
    <x v="4"/>
    <s v="12/18/2012"/>
    <s v="2012"/>
    <s v="December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095"/>
    <x v="4"/>
    <x v="4"/>
    <s v="12/17/2013"/>
    <s v="2013"/>
    <s v="December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308"/>
    <x v="2"/>
    <x v="7"/>
    <s v="4/30/2016"/>
    <s v="2016"/>
    <s v="April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096"/>
    <x v="0"/>
    <x v="11"/>
    <s v="1/17/2016"/>
    <s v="2016"/>
    <s v="January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097"/>
    <x v="6"/>
    <x v="9"/>
    <s v="12/31/2011"/>
    <s v="2011"/>
    <s v="December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056"/>
    <x v="0"/>
    <x v="1"/>
    <s v="1/31/2015"/>
    <s v="2015"/>
    <s v="January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895"/>
    <x v="5"/>
    <x v="1"/>
    <s v="3/15/2012"/>
    <s v="2012"/>
    <s v="March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098"/>
    <x v="6"/>
    <x v="1"/>
    <s v="2/21/2011"/>
    <s v="2011"/>
    <s v="February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392"/>
    <x v="4"/>
    <x v="2"/>
    <s v="3/28/2013"/>
    <s v="2013"/>
    <s v="March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924"/>
    <x v="3"/>
    <x v="2"/>
    <s v="3/11/2014"/>
    <s v="2014"/>
    <s v="March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73"/>
    <x v="6"/>
    <x v="9"/>
    <s v="11/27/2011"/>
    <s v="2011"/>
    <s v="November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31"/>
    <x v="2"/>
    <x v="6"/>
    <s v="5/31/2016"/>
    <s v="2016"/>
    <s v="May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099"/>
    <x v="7"/>
    <x v="5"/>
    <s v="7/4/2010"/>
    <s v="2010"/>
    <s v="July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971"/>
    <x v="2"/>
    <x v="3"/>
    <s v="8/1/2016"/>
    <s v="2016"/>
    <s v="August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100"/>
    <x v="5"/>
    <x v="5"/>
    <s v="6/4/2012"/>
    <s v="2012"/>
    <s v="June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930"/>
    <x v="0"/>
    <x v="2"/>
    <s v="3/6/2015"/>
    <s v="2015"/>
    <s v="March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945"/>
    <x v="2"/>
    <x v="3"/>
    <s v="8/18/2016"/>
    <s v="2016"/>
    <s v="August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819"/>
    <x v="6"/>
    <x v="8"/>
    <s v="10/16/2011"/>
    <s v="2011"/>
    <s v="October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836"/>
    <x v="5"/>
    <x v="7"/>
    <s v="4/20/2012"/>
    <s v="2012"/>
    <s v="April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94"/>
    <x v="2"/>
    <x v="2"/>
    <s v="4/16/2016"/>
    <s v="2016"/>
    <s v="April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101"/>
    <x v="3"/>
    <x v="1"/>
    <s v="2/6/2014"/>
    <s v="2014"/>
    <s v="February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15"/>
    <x v="6"/>
    <x v="0"/>
    <s v="7/21/2011"/>
    <s v="2011"/>
    <s v="July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42"/>
    <x v="3"/>
    <x v="0"/>
    <s v="7/12/2014"/>
    <s v="2014"/>
    <s v="July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102"/>
    <x v="1"/>
    <x v="2"/>
    <s v="3/28/2017"/>
    <s v="2017"/>
    <s v="March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103"/>
    <x v="1"/>
    <x v="2"/>
    <s v="4/13/2017"/>
    <s v="2017"/>
    <s v="April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104"/>
    <x v="1"/>
    <x v="7"/>
    <s v="4/7/2017"/>
    <s v="2017"/>
    <s v="April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105"/>
    <x v="1"/>
    <x v="2"/>
    <s v="3/17/2017"/>
    <s v="2017"/>
    <s v="March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106"/>
    <x v="1"/>
    <x v="2"/>
    <s v="3/24/2017"/>
    <s v="2017"/>
    <s v="Marc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107"/>
    <x v="1"/>
    <x v="2"/>
    <s v="4/27/2017"/>
    <s v="2017"/>
    <s v="April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108"/>
    <x v="1"/>
    <x v="7"/>
    <s v="4/10/2017"/>
    <s v="2017"/>
    <s v="April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109"/>
    <x v="1"/>
    <x v="7"/>
    <s v="4/9/2017"/>
    <s v="2017"/>
    <s v="April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781"/>
    <x v="1"/>
    <x v="2"/>
    <s v="3/16/2017"/>
    <s v="2017"/>
    <s v="March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108"/>
    <x v="1"/>
    <x v="7"/>
    <s v="4/6/2017"/>
    <s v="2017"/>
    <s v="April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994"/>
    <x v="1"/>
    <x v="7"/>
    <s v="4/2/2017"/>
    <s v="2017"/>
    <s v="April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110"/>
    <x v="1"/>
    <x v="2"/>
    <s v="3/26/2017"/>
    <s v="2017"/>
    <s v="Marc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111"/>
    <x v="1"/>
    <x v="7"/>
    <s v="4/9/2017"/>
    <s v="2017"/>
    <s v="April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112"/>
    <x v="1"/>
    <x v="2"/>
    <s v="3/26/2017"/>
    <s v="2017"/>
    <s v="Marc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113"/>
    <x v="1"/>
    <x v="7"/>
    <s v="4/9/2017"/>
    <s v="2017"/>
    <s v="April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994"/>
    <x v="1"/>
    <x v="7"/>
    <s v="3/31/2017"/>
    <s v="2017"/>
    <s v="Marc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109"/>
    <x v="1"/>
    <x v="7"/>
    <s v="4/9/2017"/>
    <s v="2017"/>
    <s v="April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994"/>
    <x v="1"/>
    <x v="7"/>
    <s v="3/25/2017"/>
    <s v="2017"/>
    <s v="March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114"/>
    <x v="1"/>
    <x v="7"/>
    <s v="4/11/2017"/>
    <s v="2017"/>
    <s v="April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994"/>
    <x v="1"/>
    <x v="7"/>
    <s v="3/31/2017"/>
    <s v="2017"/>
    <s v="Marc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22"/>
    <x v="3"/>
    <x v="11"/>
    <s v="1/15/2015"/>
    <s v="2015"/>
    <s v="January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115"/>
    <x v="0"/>
    <x v="2"/>
    <s v="3/30/2015"/>
    <s v="2015"/>
    <s v="March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35"/>
    <x v="0"/>
    <x v="3"/>
    <s v="8/31/2015"/>
    <s v="2015"/>
    <s v="August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501"/>
    <x v="0"/>
    <x v="1"/>
    <s v="2/15/2015"/>
    <s v="2015"/>
    <s v="February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116"/>
    <x v="0"/>
    <x v="10"/>
    <s v="9/9/2015"/>
    <s v="2015"/>
    <s v="September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466"/>
    <x v="0"/>
    <x v="0"/>
    <s v="8/23/2015"/>
    <s v="2015"/>
    <s v="August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316"/>
    <x v="2"/>
    <x v="2"/>
    <s v="3/28/2016"/>
    <s v="2016"/>
    <s v="March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942"/>
    <x v="2"/>
    <x v="7"/>
    <s v="5/1/2016"/>
    <s v="2016"/>
    <s v="May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33"/>
    <x v="3"/>
    <x v="3"/>
    <s v="8/31/2014"/>
    <s v="2014"/>
    <s v="August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209"/>
    <x v="0"/>
    <x v="11"/>
    <s v="1/18/2016"/>
    <s v="2016"/>
    <s v="January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873"/>
    <x v="3"/>
    <x v="10"/>
    <s v="9/1/2014"/>
    <s v="2014"/>
    <s v="September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08"/>
    <x v="0"/>
    <x v="5"/>
    <s v="6/30/2015"/>
    <s v="2015"/>
    <s v="June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40"/>
    <x v="3"/>
    <x v="8"/>
    <s v="10/5/2014"/>
    <s v="2014"/>
    <s v="October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117"/>
    <x v="0"/>
    <x v="6"/>
    <s v="5/1/2015"/>
    <s v="2015"/>
    <s v="May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933"/>
    <x v="0"/>
    <x v="7"/>
    <s v="3/30/2015"/>
    <s v="2015"/>
    <s v="Marc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745"/>
    <x v="2"/>
    <x v="9"/>
    <s v="12/9/2016"/>
    <s v="2016"/>
    <s v="December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118"/>
    <x v="2"/>
    <x v="7"/>
    <s v="4/20/2016"/>
    <s v="2016"/>
    <s v="April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118"/>
    <x v="2"/>
    <x v="7"/>
    <s v="5/13/2016"/>
    <s v="2016"/>
    <s v="May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8"/>
    <x v="3"/>
    <x v="10"/>
    <s v="9/17/2014"/>
    <s v="2014"/>
    <s v="September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553"/>
    <x v="3"/>
    <x v="9"/>
    <s v="11/9/2014"/>
    <s v="2014"/>
    <s v="November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802"/>
    <x v="0"/>
    <x v="4"/>
    <s v="12/11/2015"/>
    <s v="2015"/>
    <s v="December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334"/>
    <x v="2"/>
    <x v="2"/>
    <s v="4/2/2016"/>
    <s v="2016"/>
    <s v="April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208"/>
    <x v="0"/>
    <x v="5"/>
    <s v="7/1/2015"/>
    <s v="2015"/>
    <s v="July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119"/>
    <x v="3"/>
    <x v="8"/>
    <s v="10/30/2014"/>
    <s v="2014"/>
    <s v="October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826"/>
    <x v="3"/>
    <x v="3"/>
    <s v="8/24/2014"/>
    <s v="2014"/>
    <s v="August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32"/>
    <x v="3"/>
    <x v="5"/>
    <s v="6/27/2014"/>
    <s v="2014"/>
    <s v="June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794"/>
    <x v="0"/>
    <x v="2"/>
    <s v="4/5/2015"/>
    <s v="2015"/>
    <s v="April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485"/>
    <x v="0"/>
    <x v="8"/>
    <s v="10/21/2015"/>
    <s v="2015"/>
    <s v="October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120"/>
    <x v="2"/>
    <x v="6"/>
    <s v="6/9/2016"/>
    <s v="2016"/>
    <s v="June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790"/>
    <x v="0"/>
    <x v="8"/>
    <s v="10/24/2015"/>
    <s v="2015"/>
    <s v="October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880"/>
    <x v="0"/>
    <x v="5"/>
    <s v="6/11/2015"/>
    <s v="2015"/>
    <s v="June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780"/>
    <x v="0"/>
    <x v="4"/>
    <s v="1/16/2016"/>
    <s v="2016"/>
    <s v="January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772"/>
    <x v="2"/>
    <x v="8"/>
    <s v="9/13/2016"/>
    <s v="2016"/>
    <s v="September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302"/>
    <x v="0"/>
    <x v="6"/>
    <s v="5/7/2015"/>
    <s v="2015"/>
    <s v="May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304"/>
    <x v="2"/>
    <x v="3"/>
    <s v="8/7/2016"/>
    <s v="2016"/>
    <s v="August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32"/>
    <x v="0"/>
    <x v="9"/>
    <s v="11/8/2015"/>
    <s v="2015"/>
    <s v="November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9"/>
    <x v="0"/>
    <x v="0"/>
    <s v="7/20/2015"/>
    <s v="2015"/>
    <s v="July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121"/>
    <x v="3"/>
    <x v="8"/>
    <s v="10/2/2014"/>
    <s v="2014"/>
    <s v="October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122"/>
    <x v="2"/>
    <x v="7"/>
    <s v="5/4/2016"/>
    <s v="2016"/>
    <s v="May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53"/>
    <x v="0"/>
    <x v="0"/>
    <s v="7/16/2015"/>
    <s v="2015"/>
    <s v="July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123"/>
    <x v="0"/>
    <x v="6"/>
    <s v="6/10/2015"/>
    <s v="2015"/>
    <s v="June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124"/>
    <x v="2"/>
    <x v="11"/>
    <s v="1/7/2017"/>
    <s v="2017"/>
    <s v="January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753"/>
    <x v="2"/>
    <x v="10"/>
    <s v="8/26/2016"/>
    <s v="2016"/>
    <s v="August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125"/>
    <x v="0"/>
    <x v="1"/>
    <s v="3/8/2015"/>
    <s v="2015"/>
    <s v="March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617"/>
    <x v="2"/>
    <x v="4"/>
    <s v="12/21/2016"/>
    <s v="2016"/>
    <s v="December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126"/>
    <x v="2"/>
    <x v="9"/>
    <s v="11/23/2016"/>
    <s v="2016"/>
    <s v="November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312"/>
    <x v="0"/>
    <x v="9"/>
    <s v="11/13/2015"/>
    <s v="2015"/>
    <s v="November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037"/>
    <x v="0"/>
    <x v="10"/>
    <s v="9/2/2015"/>
    <s v="2015"/>
    <s v="September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127"/>
    <x v="1"/>
    <x v="1"/>
    <s v="3/1/2017"/>
    <s v="2017"/>
    <s v="March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128"/>
    <x v="2"/>
    <x v="7"/>
    <s v="4/19/2016"/>
    <s v="2016"/>
    <s v="April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36"/>
    <x v="0"/>
    <x v="2"/>
    <s v="3/19/2015"/>
    <s v="2015"/>
    <s v="March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129"/>
    <x v="2"/>
    <x v="8"/>
    <s v="10/14/2016"/>
    <s v="2016"/>
    <s v="October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130"/>
    <x v="2"/>
    <x v="2"/>
    <s v="3/21/2016"/>
    <s v="2016"/>
    <s v="March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24"/>
    <x v="0"/>
    <x v="7"/>
    <s v="4/3/2015"/>
    <s v="2015"/>
    <s v="April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131"/>
    <x v="0"/>
    <x v="8"/>
    <s v="10/5/2015"/>
    <s v="2015"/>
    <s v="October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2"/>
    <x v="2"/>
    <x v="3"/>
    <s v="8/28/2016"/>
    <s v="2016"/>
    <s v="August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606"/>
    <x v="2"/>
    <x v="11"/>
    <s v="1/28/2017"/>
    <s v="2017"/>
    <s v="January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132"/>
    <x v="2"/>
    <x v="5"/>
    <s v="7/14/2016"/>
    <s v="2016"/>
    <s v="July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35"/>
    <x v="0"/>
    <x v="7"/>
    <s v="3/25/2015"/>
    <s v="2015"/>
    <s v="March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2"/>
    <x v="2"/>
    <x v="2"/>
    <s v="2/25/2016"/>
    <s v="2016"/>
    <s v="February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552"/>
    <x v="0"/>
    <x v="3"/>
    <s v="9/12/2015"/>
    <s v="2015"/>
    <s v="September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947"/>
    <x v="2"/>
    <x v="2"/>
    <s v="3/11/2016"/>
    <s v="2016"/>
    <s v="March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554"/>
    <x v="2"/>
    <x v="8"/>
    <s v="10/23/2016"/>
    <s v="2016"/>
    <s v="October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1"/>
    <x v="3"/>
    <x v="3"/>
    <s v="8/3/2014"/>
    <s v="2014"/>
    <s v="August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55"/>
    <x v="3"/>
    <x v="3"/>
    <s v="8/13/2014"/>
    <s v="2014"/>
    <s v="August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63"/>
    <x v="3"/>
    <x v="10"/>
    <s v="8/25/2014"/>
    <s v="2014"/>
    <s v="August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133"/>
    <x v="3"/>
    <x v="3"/>
    <s v="8/3/2014"/>
    <s v="2014"/>
    <s v="August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806"/>
    <x v="3"/>
    <x v="3"/>
    <s v="9/27/2014"/>
    <s v="2014"/>
    <s v="September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134"/>
    <x v="3"/>
    <x v="11"/>
    <s v="1/13/2015"/>
    <s v="2015"/>
    <s v="January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547"/>
    <x v="3"/>
    <x v="8"/>
    <s v="10/14/2014"/>
    <s v="2014"/>
    <s v="October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29"/>
    <x v="3"/>
    <x v="8"/>
    <s v="10/23/2014"/>
    <s v="2014"/>
    <s v="October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911"/>
    <x v="3"/>
    <x v="5"/>
    <s v="7/6/2014"/>
    <s v="2014"/>
    <s v="July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135"/>
    <x v="3"/>
    <x v="11"/>
    <s v="1/19/2015"/>
    <s v="2015"/>
    <s v="January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136"/>
    <x v="3"/>
    <x v="9"/>
    <s v="11/29/2014"/>
    <s v="2014"/>
    <s v="November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547"/>
    <x v="3"/>
    <x v="8"/>
    <s v="10/24/2014"/>
    <s v="2014"/>
    <s v="October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29"/>
    <x v="3"/>
    <x v="8"/>
    <s v="10/29/2014"/>
    <s v="2014"/>
    <s v="October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691"/>
    <x v="0"/>
    <x v="1"/>
    <s v="2/20/2015"/>
    <s v="2015"/>
    <s v="February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551"/>
    <x v="0"/>
    <x v="2"/>
    <s v="3/27/2015"/>
    <s v="2015"/>
    <s v="March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315"/>
    <x v="2"/>
    <x v="10"/>
    <s v="9/2/2016"/>
    <s v="2016"/>
    <s v="September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137"/>
    <x v="2"/>
    <x v="5"/>
    <s v="7/2/2016"/>
    <s v="2016"/>
    <s v="July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804"/>
    <x v="2"/>
    <x v="10"/>
    <s v="9/15/2016"/>
    <s v="2016"/>
    <s v="September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492"/>
    <x v="2"/>
    <x v="1"/>
    <s v="2/21/2016"/>
    <s v="2016"/>
    <s v="February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48"/>
    <x v="0"/>
    <x v="6"/>
    <s v="5/21/2015"/>
    <s v="2015"/>
    <s v="May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138"/>
    <x v="3"/>
    <x v="11"/>
    <s v="1/30/2015"/>
    <s v="2015"/>
    <s v="January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139"/>
    <x v="3"/>
    <x v="8"/>
    <s v="10/15/2014"/>
    <s v="2014"/>
    <s v="October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850"/>
    <x v="3"/>
    <x v="4"/>
    <s v="12/15/2014"/>
    <s v="2014"/>
    <s v="December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35"/>
    <x v="0"/>
    <x v="7"/>
    <s v="4/4/2015"/>
    <s v="2015"/>
    <s v="April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470"/>
    <x v="3"/>
    <x v="9"/>
    <s v="10/31/2014"/>
    <s v="2014"/>
    <s v="October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055"/>
    <x v="3"/>
    <x v="4"/>
    <s v="1/12/2015"/>
    <s v="2015"/>
    <s v="January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140"/>
    <x v="0"/>
    <x v="1"/>
    <s v="2/5/2015"/>
    <s v="2015"/>
    <s v="February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87"/>
    <x v="3"/>
    <x v="4"/>
    <s v="1/29/2015"/>
    <s v="2015"/>
    <s v="January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949"/>
    <x v="0"/>
    <x v="3"/>
    <s v="8/10/2015"/>
    <s v="2015"/>
    <s v="August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583"/>
    <x v="3"/>
    <x v="9"/>
    <s v="11/27/2014"/>
    <s v="2014"/>
    <s v="November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801"/>
    <x v="0"/>
    <x v="1"/>
    <s v="2/11/2015"/>
    <s v="2015"/>
    <s v="February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25"/>
    <x v="2"/>
    <x v="8"/>
    <s v="10/14/2016"/>
    <s v="2016"/>
    <s v="October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7"/>
    <x v="2"/>
    <x v="5"/>
    <s v="7/24/2016"/>
    <s v="2016"/>
    <s v="July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141"/>
    <x v="2"/>
    <x v="4"/>
    <s v="12/15/2016"/>
    <s v="2016"/>
    <s v="December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142"/>
    <x v="0"/>
    <x v="11"/>
    <s v="2/4/2016"/>
    <s v="2016"/>
    <s v="February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322"/>
    <x v="3"/>
    <x v="9"/>
    <s v="11/11/2014"/>
    <s v="2014"/>
    <s v="November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143"/>
    <x v="2"/>
    <x v="8"/>
    <s v="10/10/2016"/>
    <s v="2016"/>
    <s v="October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483"/>
    <x v="0"/>
    <x v="4"/>
    <s v="12/15/2015"/>
    <s v="2015"/>
    <s v="December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144"/>
    <x v="0"/>
    <x v="0"/>
    <s v="6/27/2015"/>
    <s v="2015"/>
    <s v="June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049"/>
    <x v="0"/>
    <x v="1"/>
    <s v="2/13/2015"/>
    <s v="2015"/>
    <s v="February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467"/>
    <x v="0"/>
    <x v="9"/>
    <s v="11/14/2015"/>
    <s v="2015"/>
    <s v="November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521"/>
    <x v="0"/>
    <x v="10"/>
    <s v="10/2/2015"/>
    <s v="2015"/>
    <s v="October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548"/>
    <x v="3"/>
    <x v="10"/>
    <s v="9/30/2014"/>
    <s v="2014"/>
    <s v="September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145"/>
    <x v="3"/>
    <x v="10"/>
    <s v="9/27/2014"/>
    <s v="2014"/>
    <s v="September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764"/>
    <x v="1"/>
    <x v="1"/>
    <s v="2/11/2017"/>
    <s v="2017"/>
    <s v="February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146"/>
    <x v="0"/>
    <x v="1"/>
    <s v="3/1/2015"/>
    <s v="2015"/>
    <s v="March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147"/>
    <x v="3"/>
    <x v="10"/>
    <s v="8/21/2014"/>
    <s v="2014"/>
    <s v="August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861"/>
    <x v="3"/>
    <x v="10"/>
    <s v="10/23/2014"/>
    <s v="2014"/>
    <s v="October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982"/>
    <x v="2"/>
    <x v="0"/>
    <s v="7/3/2016"/>
    <s v="2016"/>
    <s v="July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600"/>
    <x v="3"/>
    <x v="3"/>
    <s v="8/8/2014"/>
    <s v="2014"/>
    <s v="August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47"/>
    <x v="0"/>
    <x v="1"/>
    <s v="2/28/2015"/>
    <s v="2015"/>
    <s v="February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951"/>
    <x v="0"/>
    <x v="0"/>
    <s v="7/1/2015"/>
    <s v="2015"/>
    <s v="July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346"/>
    <x v="2"/>
    <x v="0"/>
    <s v="7/25/2016"/>
    <s v="2016"/>
    <s v="July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848"/>
    <x v="2"/>
    <x v="11"/>
    <s v="1/30/2017"/>
    <s v="2017"/>
    <s v="January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24"/>
    <x v="0"/>
    <x v="7"/>
    <s v="4/2/2015"/>
    <s v="2015"/>
    <s v="April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148"/>
    <x v="3"/>
    <x v="0"/>
    <s v="7/30/2014"/>
    <s v="2014"/>
    <s v="July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933"/>
    <x v="0"/>
    <x v="7"/>
    <s v="3/31/2015"/>
    <s v="2015"/>
    <s v="March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149"/>
    <x v="5"/>
    <x v="1"/>
    <s v="3/3/2012"/>
    <s v="2012"/>
    <s v="March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395"/>
    <x v="4"/>
    <x v="11"/>
    <s v="1/31/2014"/>
    <s v="2014"/>
    <s v="January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150"/>
    <x v="5"/>
    <x v="8"/>
    <s v="10/24/2012"/>
    <s v="2012"/>
    <s v="October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151"/>
    <x v="4"/>
    <x v="11"/>
    <s v="1/7/2014"/>
    <s v="2014"/>
    <s v="January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648"/>
    <x v="4"/>
    <x v="0"/>
    <s v="7/11/2013"/>
    <s v="2013"/>
    <s v="July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337"/>
    <x v="3"/>
    <x v="1"/>
    <s v="2/17/2014"/>
    <s v="2014"/>
    <s v="February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236"/>
    <x v="6"/>
    <x v="1"/>
    <s v="3/3/2011"/>
    <s v="2011"/>
    <s v="March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888"/>
    <x v="3"/>
    <x v="6"/>
    <s v="5/9/2014"/>
    <s v="2014"/>
    <s v="May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152"/>
    <x v="7"/>
    <x v="11"/>
    <s v="1/21/2011"/>
    <s v="2011"/>
    <s v="January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153"/>
    <x v="3"/>
    <x v="1"/>
    <s v="2/24/2014"/>
    <s v="2014"/>
    <s v="February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707"/>
    <x v="5"/>
    <x v="6"/>
    <s v="5/12/2012"/>
    <s v="2012"/>
    <s v="May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154"/>
    <x v="6"/>
    <x v="2"/>
    <s v="3/4/2011"/>
    <s v="2011"/>
    <s v="March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155"/>
    <x v="4"/>
    <x v="1"/>
    <s v="3/2/2013"/>
    <s v="2013"/>
    <s v="March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605"/>
    <x v="3"/>
    <x v="11"/>
    <s v="1/24/2015"/>
    <s v="2015"/>
    <s v="January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881"/>
    <x v="2"/>
    <x v="7"/>
    <s v="3/31/2016"/>
    <s v="2016"/>
    <s v="March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156"/>
    <x v="4"/>
    <x v="1"/>
    <s v="2/17/2013"/>
    <s v="2013"/>
    <s v="February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654"/>
    <x v="5"/>
    <x v="1"/>
    <s v="3/17/2012"/>
    <s v="2012"/>
    <s v="March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060"/>
    <x v="6"/>
    <x v="8"/>
    <s v="9/30/2011"/>
    <s v="2011"/>
    <s v="September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772"/>
    <x v="2"/>
    <x v="8"/>
    <s v="10/1/2016"/>
    <s v="2016"/>
    <s v="October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424"/>
    <x v="4"/>
    <x v="6"/>
    <s v="5/6/2013"/>
    <s v="2013"/>
    <s v="May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356"/>
    <x v="3"/>
    <x v="6"/>
    <s v="5/19/2014"/>
    <s v="2014"/>
    <s v="May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202"/>
    <x v="0"/>
    <x v="1"/>
    <s v="3/2/2015"/>
    <s v="2015"/>
    <s v="March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098"/>
    <x v="6"/>
    <x v="1"/>
    <s v="2/20/2011"/>
    <s v="2011"/>
    <s v="February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157"/>
    <x v="6"/>
    <x v="5"/>
    <s v="6/10/2011"/>
    <s v="2011"/>
    <s v="June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158"/>
    <x v="2"/>
    <x v="0"/>
    <s v="6/16/2016"/>
    <s v="2016"/>
    <s v="June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067"/>
    <x v="5"/>
    <x v="4"/>
    <s v="12/15/2012"/>
    <s v="2012"/>
    <s v="December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572"/>
    <x v="0"/>
    <x v="7"/>
    <s v="4/21/2015"/>
    <s v="2015"/>
    <s v="April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159"/>
    <x v="6"/>
    <x v="5"/>
    <s v="7/31/2011"/>
    <s v="2011"/>
    <s v="July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160"/>
    <x v="5"/>
    <x v="8"/>
    <s v="10/17/2012"/>
    <s v="2012"/>
    <s v="October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407"/>
    <x v="3"/>
    <x v="0"/>
    <s v="7/10/2014"/>
    <s v="2014"/>
    <s v="July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411"/>
    <x v="3"/>
    <x v="3"/>
    <s v="7/27/2014"/>
    <s v="2014"/>
    <s v="July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161"/>
    <x v="0"/>
    <x v="7"/>
    <s v="4/24/2015"/>
    <s v="2015"/>
    <s v="April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150"/>
    <x v="5"/>
    <x v="8"/>
    <s v="11/13/2012"/>
    <s v="2012"/>
    <s v="November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162"/>
    <x v="4"/>
    <x v="6"/>
    <s v="5/23/2013"/>
    <s v="2013"/>
    <s v="May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163"/>
    <x v="4"/>
    <x v="4"/>
    <s v="1/6/2014"/>
    <s v="2014"/>
    <s v="January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777"/>
    <x v="3"/>
    <x v="0"/>
    <s v="7/18/2014"/>
    <s v="2014"/>
    <s v="July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564"/>
    <x v="3"/>
    <x v="10"/>
    <s v="9/12/2014"/>
    <s v="2014"/>
    <s v="September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164"/>
    <x v="6"/>
    <x v="9"/>
    <s v="12/16/2011"/>
    <s v="2011"/>
    <s v="December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82"/>
    <x v="6"/>
    <x v="10"/>
    <s v="9/22/2011"/>
    <s v="2011"/>
    <s v="September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165"/>
    <x v="3"/>
    <x v="1"/>
    <s v="2/6/2014"/>
    <s v="2014"/>
    <s v="February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166"/>
    <x v="3"/>
    <x v="11"/>
    <s v="1/26/2015"/>
    <s v="2015"/>
    <s v="January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793"/>
    <x v="1"/>
    <x v="1"/>
    <s v="3/8/2017"/>
    <s v="2017"/>
    <s v="March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019"/>
    <x v="3"/>
    <x v="5"/>
    <s v="6/12/2014"/>
    <s v="2014"/>
    <s v="June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737"/>
    <x v="3"/>
    <x v="6"/>
    <s v="5/4/2014"/>
    <s v="2014"/>
    <s v="May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454"/>
    <x v="2"/>
    <x v="9"/>
    <s v="11/6/2016"/>
    <s v="2016"/>
    <s v="November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764"/>
    <x v="1"/>
    <x v="1"/>
    <s v="2/28/2017"/>
    <s v="2017"/>
    <s v="February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446"/>
    <x v="2"/>
    <x v="9"/>
    <s v="11/5/2016"/>
    <s v="2016"/>
    <s v="November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519"/>
    <x v="0"/>
    <x v="4"/>
    <s v="12/15/2015"/>
    <s v="2015"/>
    <s v="December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932"/>
    <x v="2"/>
    <x v="11"/>
    <s v="1/3/2017"/>
    <s v="2017"/>
    <s v="January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704"/>
    <x v="2"/>
    <x v="1"/>
    <s v="1/30/2016"/>
    <s v="2016"/>
    <s v="January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673"/>
    <x v="3"/>
    <x v="9"/>
    <s v="11/20/2014"/>
    <s v="2014"/>
    <s v="November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860"/>
    <x v="0"/>
    <x v="5"/>
    <s v="6/29/2015"/>
    <s v="2015"/>
    <s v="June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206"/>
    <x v="0"/>
    <x v="0"/>
    <s v="7/8/2015"/>
    <s v="2015"/>
    <s v="July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872"/>
    <x v="2"/>
    <x v="0"/>
    <s v="6/28/2016"/>
    <s v="2016"/>
    <s v="June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527"/>
    <x v="2"/>
    <x v="0"/>
    <s v="8/6/2016"/>
    <s v="2016"/>
    <s v="August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167"/>
    <x v="3"/>
    <x v="5"/>
    <s v="6/16/2014"/>
    <s v="2014"/>
    <s v="June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869"/>
    <x v="0"/>
    <x v="1"/>
    <s v="2/28/2015"/>
    <s v="2015"/>
    <s v="February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019"/>
    <x v="3"/>
    <x v="5"/>
    <s v="6/12/2014"/>
    <s v="2014"/>
    <s v="June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825"/>
    <x v="2"/>
    <x v="2"/>
    <s v="3/14/2016"/>
    <s v="2016"/>
    <s v="March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881"/>
    <x v="2"/>
    <x v="7"/>
    <s v="3/30/2016"/>
    <s v="2016"/>
    <s v="March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80"/>
    <x v="0"/>
    <x v="2"/>
    <s v="3/9/2015"/>
    <s v="2015"/>
    <s v="March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906"/>
    <x v="5"/>
    <x v="0"/>
    <s v="7/10/2012"/>
    <s v="2012"/>
    <s v="July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587"/>
    <x v="5"/>
    <x v="7"/>
    <s v="4/8/2012"/>
    <s v="2012"/>
    <s v="April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168"/>
    <x v="5"/>
    <x v="9"/>
    <s v="11/27/2012"/>
    <s v="2012"/>
    <s v="November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169"/>
    <x v="5"/>
    <x v="3"/>
    <s v="8/10/2012"/>
    <s v="2012"/>
    <s v="August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170"/>
    <x v="3"/>
    <x v="9"/>
    <s v="11/12/2014"/>
    <s v="2014"/>
    <s v="November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45"/>
    <x v="0"/>
    <x v="4"/>
    <s v="12/3/2015"/>
    <s v="2015"/>
    <s v="December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171"/>
    <x v="7"/>
    <x v="5"/>
    <s v="5/31/2010"/>
    <s v="2010"/>
    <s v="May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607"/>
    <x v="4"/>
    <x v="1"/>
    <s v="3/11/2013"/>
    <s v="2013"/>
    <s v="March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067"/>
    <x v="5"/>
    <x v="4"/>
    <s v="12/15/2012"/>
    <s v="2012"/>
    <s v="December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172"/>
    <x v="7"/>
    <x v="0"/>
    <s v="7/22/2010"/>
    <s v="2010"/>
    <s v="July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901"/>
    <x v="6"/>
    <x v="5"/>
    <s v="6/7/2011"/>
    <s v="2011"/>
    <s v="June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173"/>
    <x v="6"/>
    <x v="7"/>
    <s v="4/15/2011"/>
    <s v="2011"/>
    <s v="April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688"/>
    <x v="5"/>
    <x v="1"/>
    <s v="2/12/2012"/>
    <s v="2012"/>
    <s v="February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174"/>
    <x v="0"/>
    <x v="8"/>
    <s v="10/20/2015"/>
    <s v="2015"/>
    <s v="October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705"/>
    <x v="5"/>
    <x v="7"/>
    <s v="4/12/2012"/>
    <s v="2012"/>
    <s v="April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717"/>
    <x v="3"/>
    <x v="2"/>
    <s v="3/4/2014"/>
    <s v="2014"/>
    <s v="March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175"/>
    <x v="0"/>
    <x v="11"/>
    <s v="2/1/2016"/>
    <s v="2016"/>
    <s v="February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297"/>
    <x v="0"/>
    <x v="2"/>
    <s v="3/25/2015"/>
    <s v="2015"/>
    <s v="March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176"/>
    <x v="5"/>
    <x v="8"/>
    <s v="10/6/2012"/>
    <s v="2012"/>
    <s v="October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177"/>
    <x v="0"/>
    <x v="6"/>
    <s v="5/22/2015"/>
    <s v="2015"/>
    <s v="May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178"/>
    <x v="0"/>
    <x v="2"/>
    <s v="3/4/2015"/>
    <s v="2015"/>
    <s v="March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681"/>
    <x v="2"/>
    <x v="4"/>
    <s v="1/27/2017"/>
    <s v="2017"/>
    <s v="January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878"/>
    <x v="0"/>
    <x v="4"/>
    <s v="1/2/2016"/>
    <s v="2016"/>
    <s v="January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179"/>
    <x v="3"/>
    <x v="10"/>
    <s v="9/7/2014"/>
    <s v="2014"/>
    <s v="September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52"/>
    <x v="2"/>
    <x v="5"/>
    <s v="6/23/2016"/>
    <s v="2016"/>
    <s v="June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905"/>
    <x v="3"/>
    <x v="5"/>
    <s v="5/23/2014"/>
    <s v="2014"/>
    <s v="May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944"/>
    <x v="2"/>
    <x v="4"/>
    <s v="12/29/2016"/>
    <s v="2016"/>
    <s v="December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29"/>
    <x v="3"/>
    <x v="8"/>
    <s v="10/23/2014"/>
    <s v="2014"/>
    <s v="October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180"/>
    <x v="0"/>
    <x v="8"/>
    <s v="10/31/2015"/>
    <s v="2015"/>
    <s v="October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600"/>
    <x v="3"/>
    <x v="3"/>
    <s v="8/8/2014"/>
    <s v="2014"/>
    <s v="August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208"/>
    <x v="0"/>
    <x v="5"/>
    <s v="6/4/2015"/>
    <s v="2015"/>
    <s v="June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181"/>
    <x v="3"/>
    <x v="8"/>
    <s v="10/8/2014"/>
    <s v="2014"/>
    <s v="October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26"/>
    <x v="3"/>
    <x v="9"/>
    <s v="10/31/2014"/>
    <s v="2014"/>
    <s v="October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371"/>
    <x v="3"/>
    <x v="10"/>
    <s v="9/1/2014"/>
    <s v="2014"/>
    <s v="September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680"/>
    <x v="2"/>
    <x v="9"/>
    <s v="11/7/2016"/>
    <s v="2016"/>
    <s v="November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936"/>
    <x v="1"/>
    <x v="1"/>
    <s v="2/10/2017"/>
    <s v="2017"/>
    <s v="February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3"/>
    <x v="3"/>
    <x v="3"/>
    <s v="8/12/2014"/>
    <s v="2014"/>
    <s v="August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45"/>
    <x v="0"/>
    <x v="6"/>
    <s v="5/19/2015"/>
    <s v="2015"/>
    <s v="May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48"/>
    <x v="0"/>
    <x v="8"/>
    <s v="10/21/2015"/>
    <s v="2015"/>
    <s v="October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182"/>
    <x v="5"/>
    <x v="0"/>
    <s v="7/14/2012"/>
    <s v="2012"/>
    <s v="July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183"/>
    <x v="4"/>
    <x v="4"/>
    <s v="12/12/2013"/>
    <s v="2013"/>
    <s v="December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184"/>
    <x v="6"/>
    <x v="10"/>
    <s v="9/26/2011"/>
    <s v="2011"/>
    <s v="September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151"/>
    <x v="4"/>
    <x v="11"/>
    <s v="1/15/2014"/>
    <s v="2014"/>
    <s v="January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185"/>
    <x v="4"/>
    <x v="8"/>
    <s v="10/10/2013"/>
    <s v="2013"/>
    <s v="October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186"/>
    <x v="7"/>
    <x v="9"/>
    <s v="11/1/2010"/>
    <s v="2010"/>
    <s v="November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187"/>
    <x v="5"/>
    <x v="2"/>
    <s v="3/7/2012"/>
    <s v="2012"/>
    <s v="March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188"/>
    <x v="4"/>
    <x v="6"/>
    <s v="5/7/2013"/>
    <s v="2013"/>
    <s v="May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189"/>
    <x v="6"/>
    <x v="5"/>
    <s v="7/4/2011"/>
    <s v="2011"/>
    <s v="July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86"/>
    <x v="4"/>
    <x v="5"/>
    <s v="7/7/2013"/>
    <s v="2013"/>
    <s v="July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700"/>
    <x v="5"/>
    <x v="5"/>
    <s v="5/21/2012"/>
    <s v="2012"/>
    <s v="May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190"/>
    <x v="5"/>
    <x v="1"/>
    <s v="1/24/2012"/>
    <s v="2012"/>
    <s v="January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21"/>
    <x v="3"/>
    <x v="10"/>
    <s v="9/26/2014"/>
    <s v="2014"/>
    <s v="September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191"/>
    <x v="6"/>
    <x v="4"/>
    <s v="12/25/2011"/>
    <s v="2011"/>
    <s v="December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771"/>
    <x v="3"/>
    <x v="5"/>
    <s v="6/20/2014"/>
    <s v="2014"/>
    <s v="June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192"/>
    <x v="6"/>
    <x v="4"/>
    <s v="12/6/2011"/>
    <s v="2011"/>
    <s v="December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633"/>
    <x v="5"/>
    <x v="5"/>
    <s v="6/14/2012"/>
    <s v="2012"/>
    <s v="June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193"/>
    <x v="4"/>
    <x v="0"/>
    <s v="7/2/2013"/>
    <s v="2013"/>
    <s v="July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260"/>
    <x v="4"/>
    <x v="2"/>
    <s v="3/10/2013"/>
    <s v="2013"/>
    <s v="March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194"/>
    <x v="6"/>
    <x v="5"/>
    <s v="6/14/2011"/>
    <s v="2011"/>
    <s v="June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254"/>
    <x v="3"/>
    <x v="6"/>
    <s v="5/15/2014"/>
    <s v="2014"/>
    <s v="May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195"/>
    <x v="6"/>
    <x v="6"/>
    <s v="7/4/2011"/>
    <s v="2011"/>
    <s v="July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346"/>
    <x v="2"/>
    <x v="0"/>
    <s v="8/11/2016"/>
    <s v="2016"/>
    <s v="August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670"/>
    <x v="3"/>
    <x v="6"/>
    <s v="5/1/2014"/>
    <s v="2014"/>
    <s v="May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462"/>
    <x v="0"/>
    <x v="0"/>
    <s v="7/12/2015"/>
    <s v="2015"/>
    <s v="July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196"/>
    <x v="3"/>
    <x v="2"/>
    <s v="4/19/2014"/>
    <s v="2014"/>
    <s v="April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197"/>
    <x v="8"/>
    <x v="9"/>
    <s v="11/23/2009"/>
    <s v="2009"/>
    <s v="November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292"/>
    <x v="2"/>
    <x v="6"/>
    <s v="6/6/2016"/>
    <s v="2016"/>
    <s v="June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407"/>
    <x v="3"/>
    <x v="0"/>
    <s v="7/10/2014"/>
    <s v="2014"/>
    <s v="July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198"/>
    <x v="6"/>
    <x v="7"/>
    <s v="4/21/2011"/>
    <s v="2011"/>
    <s v="April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199"/>
    <x v="2"/>
    <x v="9"/>
    <s v="11/7/2016"/>
    <s v="2016"/>
    <s v="November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350"/>
    <x v="4"/>
    <x v="8"/>
    <s v="10/16/2013"/>
    <s v="2013"/>
    <s v="October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200"/>
    <x v="5"/>
    <x v="2"/>
    <s v="3/1/2012"/>
    <s v="2012"/>
    <s v="March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201"/>
    <x v="2"/>
    <x v="1"/>
    <s v="3/12/2016"/>
    <s v="2016"/>
    <s v="March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202"/>
    <x v="5"/>
    <x v="6"/>
    <s v="5/23/2012"/>
    <s v="2012"/>
    <s v="May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24"/>
    <x v="0"/>
    <x v="7"/>
    <s v="4/18/2015"/>
    <s v="2015"/>
    <s v="April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203"/>
    <x v="5"/>
    <x v="8"/>
    <s v="10/26/2012"/>
    <s v="2012"/>
    <s v="October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999"/>
    <x v="4"/>
    <x v="2"/>
    <s v="3/23/2013"/>
    <s v="2013"/>
    <s v="March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855"/>
    <x v="3"/>
    <x v="10"/>
    <s v="9/30/2014"/>
    <s v="2014"/>
    <s v="September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027"/>
    <x v="3"/>
    <x v="4"/>
    <s v="12/21/2014"/>
    <s v="2014"/>
    <s v="December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204"/>
    <x v="5"/>
    <x v="10"/>
    <s v="10/5/2012"/>
    <s v="2012"/>
    <s v="October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205"/>
    <x v="3"/>
    <x v="6"/>
    <s v="5/13/2014"/>
    <s v="2014"/>
    <s v="May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371"/>
    <x v="3"/>
    <x v="10"/>
    <s v="9/16/2014"/>
    <s v="2014"/>
    <s v="September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678"/>
    <x v="2"/>
    <x v="7"/>
    <s v="4/22/2016"/>
    <s v="2016"/>
    <s v="April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206"/>
    <x v="6"/>
    <x v="11"/>
    <s v="1/11/2012"/>
    <s v="2012"/>
    <s v="January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62"/>
    <x v="3"/>
    <x v="3"/>
    <s v="8/14/2014"/>
    <s v="2014"/>
    <s v="August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670"/>
    <x v="3"/>
    <x v="6"/>
    <s v="5/1/2014"/>
    <s v="2014"/>
    <s v="May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481"/>
    <x v="2"/>
    <x v="4"/>
    <s v="12/3/2016"/>
    <s v="2016"/>
    <s v="December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207"/>
    <x v="2"/>
    <x v="3"/>
    <s v="8/5/2016"/>
    <s v="2016"/>
    <s v="August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208"/>
    <x v="4"/>
    <x v="2"/>
    <s v="4/19/2013"/>
    <s v="2013"/>
    <s v="April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919"/>
    <x v="4"/>
    <x v="9"/>
    <s v="11/14/2013"/>
    <s v="2013"/>
    <s v="November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209"/>
    <x v="5"/>
    <x v="9"/>
    <s v="11/17/2012"/>
    <s v="2012"/>
    <s v="November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043"/>
    <x v="2"/>
    <x v="0"/>
    <s v="8/6/2016"/>
    <s v="2016"/>
    <s v="August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813"/>
    <x v="4"/>
    <x v="0"/>
    <s v="8/19/2013"/>
    <s v="2013"/>
    <s v="August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260"/>
    <x v="4"/>
    <x v="2"/>
    <s v="3/10/2013"/>
    <s v="2013"/>
    <s v="March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210"/>
    <x v="4"/>
    <x v="0"/>
    <s v="7/13/2013"/>
    <s v="2013"/>
    <s v="July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996"/>
    <x v="0"/>
    <x v="4"/>
    <s v="12/19/2015"/>
    <s v="2015"/>
    <s v="December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088"/>
    <x v="5"/>
    <x v="5"/>
    <s v="6/12/2012"/>
    <s v="2012"/>
    <s v="June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211"/>
    <x v="0"/>
    <x v="9"/>
    <s v="11/18/2015"/>
    <s v="2015"/>
    <s v="November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386"/>
    <x v="2"/>
    <x v="2"/>
    <s v="4/3/2016"/>
    <s v="2016"/>
    <s v="April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430"/>
    <x v="3"/>
    <x v="0"/>
    <s v="7/9/2014"/>
    <s v="2014"/>
    <s v="July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581"/>
    <x v="2"/>
    <x v="4"/>
    <s v="12/4/2016"/>
    <s v="2016"/>
    <s v="December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748"/>
    <x v="2"/>
    <x v="10"/>
    <s v="9/2/2016"/>
    <s v="2016"/>
    <s v="September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470"/>
    <x v="3"/>
    <x v="9"/>
    <s v="11/30/2014"/>
    <s v="2014"/>
    <s v="November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212"/>
    <x v="2"/>
    <x v="3"/>
    <s v="8/2/2016"/>
    <s v="2016"/>
    <s v="August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825"/>
    <x v="2"/>
    <x v="2"/>
    <s v="3/14/2016"/>
    <s v="2016"/>
    <s v="March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869"/>
    <x v="0"/>
    <x v="1"/>
    <s v="3/1/2015"/>
    <s v="2015"/>
    <s v="March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213"/>
    <x v="0"/>
    <x v="3"/>
    <s v="8/20/2015"/>
    <s v="2015"/>
    <s v="August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214"/>
    <x v="2"/>
    <x v="4"/>
    <s v="12/11/2016"/>
    <s v="2016"/>
    <s v="December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43"/>
    <x v="2"/>
    <x v="1"/>
    <s v="2/12/2016"/>
    <s v="2016"/>
    <s v="February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215"/>
    <x v="0"/>
    <x v="0"/>
    <s v="7/3/2015"/>
    <s v="2015"/>
    <s v="July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216"/>
    <x v="0"/>
    <x v="1"/>
    <s v="2/17/2015"/>
    <s v="2015"/>
    <s v="February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217"/>
    <x v="0"/>
    <x v="4"/>
    <s v="12/21/2015"/>
    <s v="2015"/>
    <s v="December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218"/>
    <x v="2"/>
    <x v="9"/>
    <s v="12/6/2016"/>
    <s v="2016"/>
    <s v="December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742"/>
    <x v="0"/>
    <x v="0"/>
    <s v="7/16/2015"/>
    <s v="2015"/>
    <s v="July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407"/>
    <x v="3"/>
    <x v="0"/>
    <s v="7/10/2014"/>
    <s v="2014"/>
    <s v="July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219"/>
    <x v="3"/>
    <x v="3"/>
    <s v="8/26/2014"/>
    <s v="2014"/>
    <s v="August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023"/>
    <x v="3"/>
    <x v="0"/>
    <s v="7/31/2014"/>
    <s v="2014"/>
    <s v="July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309"/>
    <x v="3"/>
    <x v="9"/>
    <s v="11/13/2014"/>
    <s v="2014"/>
    <s v="November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480"/>
    <x v="0"/>
    <x v="11"/>
    <s v="1/6/2016"/>
    <s v="2016"/>
    <s v="January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1220"/>
    <x v="0"/>
    <x v="5"/>
    <s v="6/12/2015"/>
    <s v="2015"/>
    <s v="Jun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870"/>
    <x v="2"/>
    <x v="11"/>
    <s v="1/23/2017"/>
    <s v="2017"/>
    <s v="January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1221"/>
    <x v="7"/>
    <x v="0"/>
    <s v="7/2/2010"/>
    <s v="2010"/>
    <s v="July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407"/>
    <x v="3"/>
    <x v="0"/>
    <s v="7/10/2014"/>
    <s v="2014"/>
    <s v="July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1185"/>
    <x v="4"/>
    <x v="8"/>
    <s v="10/15/2013"/>
    <s v="2013"/>
    <s v="October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979"/>
    <x v="3"/>
    <x v="9"/>
    <s v="12/3/2014"/>
    <s v="2014"/>
    <s v="December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1222"/>
    <x v="7"/>
    <x v="0"/>
    <s v="8/23/2010"/>
    <s v="2010"/>
    <s v="August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1223"/>
    <x v="6"/>
    <x v="10"/>
    <s v="9/19/2011"/>
    <s v="2011"/>
    <s v="September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1224"/>
    <x v="2"/>
    <x v="9"/>
    <s v="11/23/2016"/>
    <s v="2016"/>
    <s v="November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172"/>
    <x v="2"/>
    <x v="3"/>
    <s v="8/18/2016"/>
    <s v="2016"/>
    <s v="August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1225"/>
    <x v="0"/>
    <x v="11"/>
    <s v="1/11/2016"/>
    <s v="2016"/>
    <s v="January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1140"/>
    <x v="0"/>
    <x v="1"/>
    <s v="2/5/2015"/>
    <s v="2015"/>
    <s v="February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1226"/>
    <x v="2"/>
    <x v="5"/>
    <s v="7/8/2016"/>
    <s v="2016"/>
    <s v="July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1227"/>
    <x v="4"/>
    <x v="2"/>
    <s v="3/24/2013"/>
    <s v="2013"/>
    <s v="March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1005"/>
    <x v="6"/>
    <x v="10"/>
    <s v="9/9/2011"/>
    <s v="2011"/>
    <s v="September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73"/>
    <x v="4"/>
    <x v="2"/>
    <s v="3/9/2013"/>
    <s v="2013"/>
    <s v="March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1187"/>
    <x v="5"/>
    <x v="2"/>
    <s v="3/23/2012"/>
    <s v="2012"/>
    <s v="March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543"/>
    <x v="0"/>
    <x v="3"/>
    <s v="8/13/2015"/>
    <s v="2015"/>
    <s v="August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498"/>
    <x v="2"/>
    <x v="10"/>
    <s v="9/22/2016"/>
    <s v="2016"/>
    <s v="September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888"/>
    <x v="3"/>
    <x v="6"/>
    <s v="5/14/2014"/>
    <s v="2014"/>
    <s v="May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1147"/>
    <x v="3"/>
    <x v="10"/>
    <s v="9/23/2014"/>
    <s v="2014"/>
    <s v="September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956"/>
    <x v="2"/>
    <x v="5"/>
    <s v="6/11/2016"/>
    <s v="2016"/>
    <s v="Jun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1220"/>
    <x v="0"/>
    <x v="5"/>
    <s v="6/11/2015"/>
    <s v="2015"/>
    <s v="Jun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78"/>
    <x v="5"/>
    <x v="3"/>
    <s v="8/12/2012"/>
    <s v="2012"/>
    <s v="August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123"/>
    <x v="0"/>
    <x v="5"/>
    <s v="6/10/2015"/>
    <s v="2015"/>
    <s v="June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1228"/>
    <x v="3"/>
    <x v="7"/>
    <s v="4/20/2014"/>
    <s v="2014"/>
    <s v="April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1229"/>
    <x v="0"/>
    <x v="2"/>
    <s v="3/30/2015"/>
    <s v="2015"/>
    <s v="March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1230"/>
    <x v="7"/>
    <x v="2"/>
    <s v="3/15/2010"/>
    <s v="2010"/>
    <s v="March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1219"/>
    <x v="3"/>
    <x v="3"/>
    <s v="8/26/2014"/>
    <s v="2014"/>
    <s v="August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1231"/>
    <x v="5"/>
    <x v="9"/>
    <s v="11/29/2012"/>
    <s v="2012"/>
    <s v="November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489"/>
    <x v="3"/>
    <x v="11"/>
    <s v="1/8/2015"/>
    <s v="2015"/>
    <s v="January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1141"/>
    <x v="2"/>
    <x v="4"/>
    <s v="12/15/2016"/>
    <s v="2016"/>
    <s v="December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76"/>
    <x v="3"/>
    <x v="7"/>
    <s v="4/25/2014"/>
    <s v="2014"/>
    <s v="April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538"/>
    <x v="0"/>
    <x v="7"/>
    <s v="5/7/2015"/>
    <s v="2015"/>
    <s v="May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996"/>
    <x v="0"/>
    <x v="4"/>
    <s v="12/18/2015"/>
    <s v="2015"/>
    <s v="December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1232"/>
    <x v="3"/>
    <x v="6"/>
    <s v="5/9/2014"/>
    <s v="2014"/>
    <s v="May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1233"/>
    <x v="4"/>
    <x v="9"/>
    <s v="12/30/2013"/>
    <s v="2013"/>
    <s v="December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1234"/>
    <x v="4"/>
    <x v="5"/>
    <s v="7/1/2013"/>
    <s v="2013"/>
    <s v="July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463"/>
    <x v="2"/>
    <x v="4"/>
    <s v="11/30/2016"/>
    <s v="2016"/>
    <s v="November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1233"/>
    <x v="4"/>
    <x v="9"/>
    <s v="11/15/2013"/>
    <s v="2013"/>
    <s v="November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1235"/>
    <x v="2"/>
    <x v="9"/>
    <s v="11/10/2016"/>
    <s v="2016"/>
    <s v="November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90"/>
    <x v="0"/>
    <x v="4"/>
    <s v="1/22/2016"/>
    <s v="2016"/>
    <s v="January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755"/>
    <x v="2"/>
    <x v="9"/>
    <s v="12/10/2016"/>
    <s v="2016"/>
    <s v="December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495"/>
    <x v="0"/>
    <x v="5"/>
    <s v="6/13/2015"/>
    <s v="2015"/>
    <s v="Jun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1236"/>
    <x v="5"/>
    <x v="0"/>
    <s v="7/8/2012"/>
    <s v="2012"/>
    <s v="July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1237"/>
    <x v="4"/>
    <x v="6"/>
    <s v="5/22/2013"/>
    <s v="2013"/>
    <s v="May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1161"/>
    <x v="0"/>
    <x v="7"/>
    <s v="4/16/2015"/>
    <s v="2015"/>
    <s v="April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1162"/>
    <x v="4"/>
    <x v="6"/>
    <s v="5/23/2013"/>
    <s v="2013"/>
    <s v="May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730"/>
    <x v="4"/>
    <x v="9"/>
    <s v="12/2/2013"/>
    <s v="2013"/>
    <s v="December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121"/>
    <x v="0"/>
    <x v="6"/>
    <s v="5/30/2015"/>
    <s v="2015"/>
    <s v="May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1238"/>
    <x v="4"/>
    <x v="4"/>
    <s v="12/25/2013"/>
    <s v="2013"/>
    <s v="December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1239"/>
    <x v="2"/>
    <x v="1"/>
    <s v="2/19/2016"/>
    <s v="2016"/>
    <s v="February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537"/>
    <x v="0"/>
    <x v="9"/>
    <s v="11/25/2015"/>
    <s v="2015"/>
    <s v="November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1240"/>
    <x v="3"/>
    <x v="6"/>
    <s v="5/2/2014"/>
    <s v="2014"/>
    <s v="May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504"/>
    <x v="3"/>
    <x v="4"/>
    <s v="12/2/2014"/>
    <s v="2014"/>
    <s v="December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1241"/>
    <x v="4"/>
    <x v="7"/>
    <s v="4/17/2013"/>
    <s v="2013"/>
    <s v="April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150"/>
    <x v="2"/>
    <x v="1"/>
    <s v="2/26/2016"/>
    <s v="2016"/>
    <s v="February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1125"/>
    <x v="0"/>
    <x v="1"/>
    <s v="3/2/2015"/>
    <s v="2015"/>
    <s v="March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1242"/>
    <x v="0"/>
    <x v="11"/>
    <s v="1/31/2016"/>
    <s v="2016"/>
    <s v="January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1243"/>
    <x v="3"/>
    <x v="5"/>
    <s v="7/23/2014"/>
    <s v="2014"/>
    <s v="July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848"/>
    <x v="2"/>
    <x v="11"/>
    <s v="12/31/2016"/>
    <s v="2016"/>
    <s v="December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386"/>
    <x v="2"/>
    <x v="2"/>
    <s v="3/24/2016"/>
    <s v="2016"/>
    <s v="March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464"/>
    <x v="2"/>
    <x v="6"/>
    <s v="5/15/2016"/>
    <s v="2016"/>
    <s v="May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1045"/>
    <x v="4"/>
    <x v="6"/>
    <s v="5/31/2013"/>
    <s v="2013"/>
    <s v="May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1238"/>
    <x v="4"/>
    <x v="4"/>
    <s v="12/25/2013"/>
    <s v="2013"/>
    <s v="December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414"/>
    <x v="3"/>
    <x v="3"/>
    <s v="8/23/2014"/>
    <s v="2014"/>
    <s v="August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148"/>
    <x v="0"/>
    <x v="6"/>
    <s v="5/24/2015"/>
    <s v="2015"/>
    <s v="May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885"/>
    <x v="2"/>
    <x v="8"/>
    <s v="10/20/2016"/>
    <s v="2016"/>
    <s v="October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491"/>
    <x v="0"/>
    <x v="11"/>
    <s v="1/2/2016"/>
    <s v="2016"/>
    <s v="January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1244"/>
    <x v="2"/>
    <x v="5"/>
    <s v="6/28/2016"/>
    <s v="2016"/>
    <s v="Jun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1245"/>
    <x v="2"/>
    <x v="10"/>
    <s v="10/2/2016"/>
    <s v="2016"/>
    <s v="October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1246"/>
    <x v="2"/>
    <x v="6"/>
    <s v="5/7/2016"/>
    <s v="2016"/>
    <s v="May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524"/>
    <x v="0"/>
    <x v="7"/>
    <s v="5/8/2015"/>
    <s v="2015"/>
    <s v="May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1247"/>
    <x v="2"/>
    <x v="6"/>
    <s v="5/6/2016"/>
    <s v="2016"/>
    <s v="May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978"/>
    <x v="4"/>
    <x v="0"/>
    <s v="7/25/2013"/>
    <s v="2013"/>
    <s v="July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534"/>
    <x v="3"/>
    <x v="0"/>
    <s v="7/23/2014"/>
    <s v="2014"/>
    <s v="July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514"/>
    <x v="0"/>
    <x v="6"/>
    <s v="6/5/2015"/>
    <s v="2015"/>
    <s v="Jun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141"/>
    <x v="2"/>
    <x v="4"/>
    <s v="12/18/2016"/>
    <s v="2016"/>
    <s v="December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829"/>
    <x v="0"/>
    <x v="5"/>
    <s v="6/25/2015"/>
    <s v="2015"/>
    <s v="Jun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788"/>
    <x v="0"/>
    <x v="9"/>
    <s v="11/11/2015"/>
    <s v="2015"/>
    <s v="November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723"/>
    <x v="5"/>
    <x v="6"/>
    <s v="5/15/2012"/>
    <s v="2012"/>
    <s v="May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1248"/>
    <x v="6"/>
    <x v="8"/>
    <s v="11/23/2011"/>
    <s v="2011"/>
    <s v="November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1100"/>
    <x v="5"/>
    <x v="5"/>
    <s v="6/4/2012"/>
    <s v="2012"/>
    <s v="June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1240"/>
    <x v="3"/>
    <x v="6"/>
    <s v="5/4/2014"/>
    <s v="2014"/>
    <s v="May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64"/>
    <x v="5"/>
    <x v="0"/>
    <s v="7/15/2012"/>
    <s v="2012"/>
    <s v="July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1249"/>
    <x v="6"/>
    <x v="4"/>
    <s v="12/13/2011"/>
    <s v="2011"/>
    <s v="December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349"/>
    <x v="6"/>
    <x v="10"/>
    <s v="9/7/2011"/>
    <s v="2011"/>
    <s v="September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1250"/>
    <x v="7"/>
    <x v="10"/>
    <s v="9/10/2010"/>
    <s v="2010"/>
    <s v="September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1251"/>
    <x v="4"/>
    <x v="0"/>
    <s v="8/1/2013"/>
    <s v="2013"/>
    <s v="August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607"/>
    <x v="4"/>
    <x v="1"/>
    <s v="2/24/2013"/>
    <s v="2013"/>
    <s v="February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36"/>
    <x v="6"/>
    <x v="1"/>
    <s v="3/1/2011"/>
    <s v="2011"/>
    <s v="March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349"/>
    <x v="6"/>
    <x v="10"/>
    <s v="10/7/2011"/>
    <s v="2011"/>
    <s v="October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1076"/>
    <x v="5"/>
    <x v="9"/>
    <s v="12/22/2012"/>
    <s v="2012"/>
    <s v="December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1252"/>
    <x v="5"/>
    <x v="1"/>
    <s v="3/4/2012"/>
    <s v="2012"/>
    <s v="March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1253"/>
    <x v="6"/>
    <x v="10"/>
    <s v="10/2/2011"/>
    <s v="2011"/>
    <s v="October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49"/>
    <x v="5"/>
    <x v="9"/>
    <s v="10/25/2012"/>
    <s v="2012"/>
    <s v="October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1254"/>
    <x v="6"/>
    <x v="9"/>
    <s v="12/1/2011"/>
    <s v="2011"/>
    <s v="December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1062"/>
    <x v="5"/>
    <x v="2"/>
    <s v="3/7/2012"/>
    <s v="2012"/>
    <s v="March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476"/>
    <x v="0"/>
    <x v="0"/>
    <s v="7/1/2015"/>
    <s v="2015"/>
    <s v="July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1182"/>
    <x v="5"/>
    <x v="0"/>
    <s v="6/29/2012"/>
    <s v="2012"/>
    <s v="June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1255"/>
    <x v="6"/>
    <x v="11"/>
    <s v="2/12/2012"/>
    <s v="2012"/>
    <s v="February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1195"/>
    <x v="6"/>
    <x v="6"/>
    <s v="5/5/2011"/>
    <s v="2011"/>
    <s v="May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49"/>
    <x v="5"/>
    <x v="9"/>
    <s v="11/9/2012"/>
    <s v="2012"/>
    <s v="November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1256"/>
    <x v="4"/>
    <x v="6"/>
    <s v="5/30/2013"/>
    <s v="2013"/>
    <s v="May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859"/>
    <x v="3"/>
    <x v="4"/>
    <s v="11/20/2014"/>
    <s v="2014"/>
    <s v="November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1257"/>
    <x v="5"/>
    <x v="11"/>
    <s v="1/26/2013"/>
    <s v="2013"/>
    <s v="January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322"/>
    <x v="3"/>
    <x v="9"/>
    <s v="11/12/2014"/>
    <s v="2014"/>
    <s v="November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69"/>
    <x v="5"/>
    <x v="10"/>
    <s v="9/9/2012"/>
    <s v="2012"/>
    <s v="September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158"/>
    <x v="0"/>
    <x v="0"/>
    <s v="7/5/2015"/>
    <s v="2015"/>
    <s v="July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402"/>
    <x v="3"/>
    <x v="6"/>
    <s v="5/27/2014"/>
    <s v="2014"/>
    <s v="May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1258"/>
    <x v="6"/>
    <x v="0"/>
    <s v="8/14/2011"/>
    <s v="2011"/>
    <s v="August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105"/>
    <x v="4"/>
    <x v="6"/>
    <s v="4/15/2013"/>
    <s v="2013"/>
    <s v="April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1259"/>
    <x v="3"/>
    <x v="10"/>
    <s v="9/23/2014"/>
    <s v="2014"/>
    <s v="September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1260"/>
    <x v="7"/>
    <x v="9"/>
    <s v="12/8/2010"/>
    <s v="2010"/>
    <s v="December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1261"/>
    <x v="6"/>
    <x v="1"/>
    <s v="2/19/2011"/>
    <s v="2011"/>
    <s v="February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1007"/>
    <x v="5"/>
    <x v="10"/>
    <s v="10/2/2012"/>
    <s v="2012"/>
    <s v="October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788"/>
    <x v="0"/>
    <x v="9"/>
    <s v="10/26/2015"/>
    <s v="2015"/>
    <s v="October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358"/>
    <x v="6"/>
    <x v="0"/>
    <s v="7/24/2011"/>
    <s v="2011"/>
    <s v="July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20"/>
    <x v="5"/>
    <x v="3"/>
    <s v="8/15/2012"/>
    <s v="2012"/>
    <s v="August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1262"/>
    <x v="4"/>
    <x v="4"/>
    <s v="1/1/2014"/>
    <s v="2014"/>
    <s v="January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1263"/>
    <x v="2"/>
    <x v="11"/>
    <s v="1/11/2017"/>
    <s v="2017"/>
    <s v="January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929"/>
    <x v="2"/>
    <x v="11"/>
    <s v="1/7/2017"/>
    <s v="2017"/>
    <s v="January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1264"/>
    <x v="7"/>
    <x v="1"/>
    <s v="3/15/2010"/>
    <s v="2010"/>
    <s v="March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1265"/>
    <x v="7"/>
    <x v="9"/>
    <s v="11/30/2010"/>
    <s v="2010"/>
    <s v="November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1266"/>
    <x v="0"/>
    <x v="3"/>
    <s v="8/4/2015"/>
    <s v="2015"/>
    <s v="August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859"/>
    <x v="3"/>
    <x v="4"/>
    <s v="12/8/2014"/>
    <s v="2014"/>
    <s v="December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551"/>
    <x v="0"/>
    <x v="2"/>
    <s v="3/12/2015"/>
    <s v="2015"/>
    <s v="March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907"/>
    <x v="3"/>
    <x v="3"/>
    <s v="9/21/2014"/>
    <s v="2014"/>
    <s v="September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585"/>
    <x v="2"/>
    <x v="2"/>
    <s v="3/9/2016"/>
    <s v="2016"/>
    <s v="March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526"/>
    <x v="3"/>
    <x v="3"/>
    <s v="8/15/2014"/>
    <s v="2014"/>
    <s v="August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1267"/>
    <x v="0"/>
    <x v="0"/>
    <s v="7/11/2015"/>
    <s v="2015"/>
    <s v="July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1268"/>
    <x v="3"/>
    <x v="1"/>
    <s v="2/3/2014"/>
    <s v="2014"/>
    <s v="February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1269"/>
    <x v="6"/>
    <x v="7"/>
    <s v="4/24/2011"/>
    <s v="2011"/>
    <s v="April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1270"/>
    <x v="4"/>
    <x v="7"/>
    <s v="4/27/2013"/>
    <s v="2013"/>
    <s v="April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441"/>
    <x v="5"/>
    <x v="8"/>
    <s v="10/4/2012"/>
    <s v="2012"/>
    <s v="October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1271"/>
    <x v="4"/>
    <x v="8"/>
    <s v="10/19/2013"/>
    <s v="2013"/>
    <s v="October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1025"/>
    <x v="3"/>
    <x v="4"/>
    <s v="12/5/2014"/>
    <s v="2014"/>
    <s v="December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1272"/>
    <x v="4"/>
    <x v="9"/>
    <s v="11/8/2013"/>
    <s v="2013"/>
    <s v="November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91"/>
    <x v="2"/>
    <x v="9"/>
    <s v="11/3/2016"/>
    <s v="2016"/>
    <s v="November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1273"/>
    <x v="5"/>
    <x v="11"/>
    <s v="1/11/2013"/>
    <s v="2013"/>
    <s v="January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477"/>
    <x v="3"/>
    <x v="9"/>
    <s v="11/14/2014"/>
    <s v="2014"/>
    <s v="November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491"/>
    <x v="0"/>
    <x v="11"/>
    <s v="12/30/2015"/>
    <s v="2015"/>
    <s v="December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24"/>
    <x v="7"/>
    <x v="0"/>
    <s v="7/21/2010"/>
    <s v="2010"/>
    <s v="July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1274"/>
    <x v="4"/>
    <x v="10"/>
    <s v="9/14/2013"/>
    <s v="2013"/>
    <s v="September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730"/>
    <x v="4"/>
    <x v="9"/>
    <s v="11/27/2013"/>
    <s v="2013"/>
    <s v="November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143"/>
    <x v="2"/>
    <x v="1"/>
    <s v="2/11/2016"/>
    <s v="2016"/>
    <s v="February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477"/>
    <x v="3"/>
    <x v="9"/>
    <s v="11/16/2014"/>
    <s v="2014"/>
    <s v="November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197"/>
    <x v="0"/>
    <x v="7"/>
    <s v="4/2/2015"/>
    <s v="2015"/>
    <s v="April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1275"/>
    <x v="7"/>
    <x v="0"/>
    <s v="7/30/2010"/>
    <s v="2010"/>
    <s v="July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468"/>
    <x v="2"/>
    <x v="0"/>
    <s v="7/13/2016"/>
    <s v="2016"/>
    <s v="July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940"/>
    <x v="2"/>
    <x v="5"/>
    <s v="6/29/2016"/>
    <s v="2016"/>
    <s v="June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1276"/>
    <x v="3"/>
    <x v="2"/>
    <s v="3/15/2014"/>
    <s v="2014"/>
    <s v="March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561"/>
    <x v="3"/>
    <x v="11"/>
    <s v="1/10/2015"/>
    <s v="2015"/>
    <s v="January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1277"/>
    <x v="3"/>
    <x v="1"/>
    <s v="1/28/2014"/>
    <s v="2014"/>
    <s v="January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881"/>
    <x v="2"/>
    <x v="7"/>
    <s v="3/31/2016"/>
    <s v="2016"/>
    <s v="March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1278"/>
    <x v="4"/>
    <x v="10"/>
    <s v="9/16/2013"/>
    <s v="2013"/>
    <s v="September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1279"/>
    <x v="2"/>
    <x v="4"/>
    <s v="12/23/2016"/>
    <s v="2016"/>
    <s v="December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1280"/>
    <x v="5"/>
    <x v="11"/>
    <s v="2/4/2013"/>
    <s v="2013"/>
    <s v="February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1281"/>
    <x v="6"/>
    <x v="0"/>
    <s v="7/16/2011"/>
    <s v="2011"/>
    <s v="July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1282"/>
    <x v="5"/>
    <x v="6"/>
    <s v="5/19/2012"/>
    <s v="2012"/>
    <s v="May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1057"/>
    <x v="0"/>
    <x v="10"/>
    <s v="9/23/2015"/>
    <s v="2015"/>
    <s v="September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577"/>
    <x v="3"/>
    <x v="0"/>
    <s v="7/24/2014"/>
    <s v="2014"/>
    <s v="July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310"/>
    <x v="0"/>
    <x v="6"/>
    <s v="6/7/2015"/>
    <s v="2015"/>
    <s v="June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7"/>
    <x v="2"/>
    <x v="5"/>
    <s v="6/24/2016"/>
    <s v="2016"/>
    <s v="June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04"/>
    <x v="2"/>
    <x v="7"/>
    <s v="4/8/2016"/>
    <s v="2016"/>
    <s v="April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147"/>
    <x v="3"/>
    <x v="9"/>
    <s v="12/5/2014"/>
    <s v="2014"/>
    <s v="December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1283"/>
    <x v="5"/>
    <x v="10"/>
    <s v="9/14/2012"/>
    <s v="2012"/>
    <s v="September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743"/>
    <x v="1"/>
    <x v="1"/>
    <s v="2/10/2017"/>
    <s v="2017"/>
    <s v="February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1284"/>
    <x v="1"/>
    <x v="2"/>
    <s v="3/2/2017"/>
    <s v="2017"/>
    <s v="March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532"/>
    <x v="0"/>
    <x v="3"/>
    <s v="8/22/2015"/>
    <s v="2015"/>
    <s v="August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968"/>
    <x v="0"/>
    <x v="5"/>
    <s v="6/22/2015"/>
    <s v="2015"/>
    <s v="June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506"/>
    <x v="0"/>
    <x v="7"/>
    <s v="4/18/2015"/>
    <s v="2015"/>
    <s v="April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1285"/>
    <x v="4"/>
    <x v="10"/>
    <s v="9/9/2013"/>
    <s v="2013"/>
    <s v="September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1286"/>
    <x v="2"/>
    <x v="6"/>
    <s v="5/5/2016"/>
    <s v="2016"/>
    <s v="May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1287"/>
    <x v="2"/>
    <x v="3"/>
    <s v="7/20/2016"/>
    <s v="2016"/>
    <s v="July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118"/>
    <x v="0"/>
    <x v="6"/>
    <s v="5/2/2015"/>
    <s v="2015"/>
    <s v="May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956"/>
    <x v="2"/>
    <x v="5"/>
    <s v="6/6/2016"/>
    <s v="2016"/>
    <s v="June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1288"/>
    <x v="2"/>
    <x v="11"/>
    <s v="1/18/2017"/>
    <s v="2017"/>
    <s v="January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1289"/>
    <x v="0"/>
    <x v="7"/>
    <s v="4/10/2015"/>
    <s v="2015"/>
    <s v="April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1290"/>
    <x v="0"/>
    <x v="9"/>
    <s v="11/13/2015"/>
    <s v="2015"/>
    <s v="November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306"/>
    <x v="1"/>
    <x v="2"/>
    <s v="2/20/2017"/>
    <s v="2017"/>
    <s v="February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1145"/>
    <x v="3"/>
    <x v="10"/>
    <s v="10/2/2014"/>
    <s v="2014"/>
    <s v="October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743"/>
    <x v="1"/>
    <x v="1"/>
    <s v="2/9/2017"/>
    <s v="2017"/>
    <s v="February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474"/>
    <x v="2"/>
    <x v="1"/>
    <s v="1/25/2016"/>
    <s v="2016"/>
    <s v="January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31"/>
    <x v="4"/>
    <x v="2"/>
    <s v="3/26/2013"/>
    <s v="2013"/>
    <s v="March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183"/>
    <x v="2"/>
    <x v="10"/>
    <s v="9/6/2016"/>
    <s v="2016"/>
    <s v="September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35"/>
    <x v="0"/>
    <x v="7"/>
    <s v="4/2/2015"/>
    <s v="2015"/>
    <s v="April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885"/>
    <x v="2"/>
    <x v="8"/>
    <s v="10/25/2016"/>
    <s v="2016"/>
    <s v="October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1246"/>
    <x v="2"/>
    <x v="6"/>
    <s v="4/21/2016"/>
    <s v="2016"/>
    <s v="April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351"/>
    <x v="2"/>
    <x v="2"/>
    <s v="3/23/2016"/>
    <s v="2016"/>
    <s v="March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1291"/>
    <x v="1"/>
    <x v="2"/>
    <s v="2/14/2017"/>
    <s v="2017"/>
    <s v="February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799"/>
    <x v="2"/>
    <x v="4"/>
    <s v="12/15/2016"/>
    <s v="2016"/>
    <s v="December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1292"/>
    <x v="2"/>
    <x v="9"/>
    <s v="11/20/2016"/>
    <s v="2016"/>
    <s v="November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334"/>
    <x v="2"/>
    <x v="2"/>
    <s v="3/26/2016"/>
    <s v="2016"/>
    <s v="March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1293"/>
    <x v="0"/>
    <x v="3"/>
    <s v="8/11/2015"/>
    <s v="2015"/>
    <s v="August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463"/>
    <x v="2"/>
    <x v="4"/>
    <s v="12/2/2016"/>
    <s v="2016"/>
    <s v="December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47"/>
    <x v="0"/>
    <x v="1"/>
    <s v="2/28/2015"/>
    <s v="2015"/>
    <s v="February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312"/>
    <x v="0"/>
    <x v="9"/>
    <s v="11/14/2015"/>
    <s v="2015"/>
    <s v="November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1294"/>
    <x v="0"/>
    <x v="8"/>
    <s v="10/15/2015"/>
    <s v="2015"/>
    <s v="October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323"/>
    <x v="0"/>
    <x v="0"/>
    <s v="7/5/2015"/>
    <s v="2015"/>
    <s v="July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634"/>
    <x v="4"/>
    <x v="1"/>
    <s v="1/16/2013"/>
    <s v="2013"/>
    <s v="January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61"/>
    <x v="5"/>
    <x v="9"/>
    <s v="11/1/2012"/>
    <s v="2012"/>
    <s v="November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522"/>
    <x v="0"/>
    <x v="10"/>
    <s v="9/24/2015"/>
    <s v="2015"/>
    <s v="September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73"/>
    <x v="4"/>
    <x v="2"/>
    <s v="3/9/2013"/>
    <s v="2013"/>
    <s v="March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75"/>
    <x v="5"/>
    <x v="5"/>
    <s v="6/1/2012"/>
    <s v="2012"/>
    <s v="June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68"/>
    <x v="5"/>
    <x v="7"/>
    <s v="4/16/2012"/>
    <s v="2012"/>
    <s v="April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575"/>
    <x v="4"/>
    <x v="9"/>
    <s v="11/16/2013"/>
    <s v="2013"/>
    <s v="November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1295"/>
    <x v="5"/>
    <x v="2"/>
    <s v="4/6/2012"/>
    <s v="2012"/>
    <s v="April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1296"/>
    <x v="3"/>
    <x v="6"/>
    <s v="4/14/2014"/>
    <s v="2014"/>
    <s v="April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1297"/>
    <x v="5"/>
    <x v="2"/>
    <s v="4/14/2012"/>
    <s v="2012"/>
    <s v="April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91"/>
    <x v="3"/>
    <x v="7"/>
    <s v="4/10/2014"/>
    <s v="2014"/>
    <s v="April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1298"/>
    <x v="4"/>
    <x v="9"/>
    <s v="11/3/2013"/>
    <s v="2013"/>
    <s v="November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137"/>
    <x v="0"/>
    <x v="6"/>
    <s v="5/15/2015"/>
    <s v="2015"/>
    <s v="May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359"/>
    <x v="3"/>
    <x v="1"/>
    <s v="2/6/2014"/>
    <s v="2014"/>
    <s v="February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1299"/>
    <x v="5"/>
    <x v="2"/>
    <s v="3/13/2012"/>
    <s v="2012"/>
    <s v="March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513"/>
    <x v="0"/>
    <x v="3"/>
    <s v="7/23/2015"/>
    <s v="2015"/>
    <s v="July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980"/>
    <x v="0"/>
    <x v="9"/>
    <s v="11/2/2015"/>
    <s v="2015"/>
    <s v="November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1300"/>
    <x v="5"/>
    <x v="10"/>
    <s v="8/28/2012"/>
    <s v="2012"/>
    <s v="August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1301"/>
    <x v="0"/>
    <x v="3"/>
    <s v="8/19/2015"/>
    <s v="2015"/>
    <s v="August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1302"/>
    <x v="4"/>
    <x v="0"/>
    <s v="7/26/2013"/>
    <s v="2013"/>
    <s v="July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678"/>
    <x v="2"/>
    <x v="7"/>
    <s v="4/22/2016"/>
    <s v="2016"/>
    <s v="April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1303"/>
    <x v="6"/>
    <x v="11"/>
    <s v="1/28/2012"/>
    <s v="2012"/>
    <s v="January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880"/>
    <x v="0"/>
    <x v="5"/>
    <s v="6/27/2015"/>
    <s v="2015"/>
    <s v="June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1304"/>
    <x v="2"/>
    <x v="9"/>
    <s v="10/29/2016"/>
    <s v="2016"/>
    <s v="October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43"/>
    <x v="3"/>
    <x v="10"/>
    <s v="9/21/2014"/>
    <s v="2014"/>
    <s v="September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1305"/>
    <x v="2"/>
    <x v="1"/>
    <s v="2/11/2016"/>
    <s v="2016"/>
    <s v="February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919"/>
    <x v="4"/>
    <x v="9"/>
    <s v="11/13/2013"/>
    <s v="2013"/>
    <s v="November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195"/>
    <x v="0"/>
    <x v="3"/>
    <s v="8/16/2015"/>
    <s v="2015"/>
    <s v="August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1306"/>
    <x v="4"/>
    <x v="3"/>
    <s v="9/2/2013"/>
    <s v="2013"/>
    <s v="September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76"/>
    <x v="3"/>
    <x v="7"/>
    <s v="4/25/2014"/>
    <s v="2014"/>
    <s v="April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1307"/>
    <x v="4"/>
    <x v="5"/>
    <s v="6/25/2013"/>
    <s v="2013"/>
    <s v="June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1023"/>
    <x v="3"/>
    <x v="0"/>
    <s v="7/18/2014"/>
    <s v="2014"/>
    <s v="July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90"/>
    <x v="0"/>
    <x v="4"/>
    <s v="12/13/2015"/>
    <s v="2015"/>
    <s v="December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1124"/>
    <x v="2"/>
    <x v="11"/>
    <s v="1/5/2017"/>
    <s v="2017"/>
    <s v="January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1308"/>
    <x v="0"/>
    <x v="2"/>
    <s v="3/28/2015"/>
    <s v="2015"/>
    <s v="March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704"/>
    <x v="2"/>
    <x v="1"/>
    <s v="2/1/2016"/>
    <s v="2016"/>
    <s v="February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652"/>
    <x v="3"/>
    <x v="9"/>
    <s v="11/12/2014"/>
    <s v="2014"/>
    <s v="November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808"/>
    <x v="1"/>
    <x v="2"/>
    <s v="3/10/2017"/>
    <s v="2017"/>
    <s v="March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816"/>
    <x v="4"/>
    <x v="9"/>
    <s v="11/30/2013"/>
    <s v="2013"/>
    <s v="November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678"/>
    <x v="2"/>
    <x v="7"/>
    <s v="4/22/2016"/>
    <s v="2016"/>
    <s v="April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1"/>
    <x v="1"/>
    <x v="1"/>
    <s v="3/2/2017"/>
    <s v="2017"/>
    <s v="March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709"/>
    <x v="4"/>
    <x v="9"/>
    <s v="11/26/2013"/>
    <s v="2013"/>
    <s v="November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1113"/>
    <x v="1"/>
    <x v="7"/>
    <s v="3/12/2017"/>
    <s v="2017"/>
    <s v="March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91"/>
    <x v="2"/>
    <x v="9"/>
    <s v="10/16/2016"/>
    <s v="2016"/>
    <s v="October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832"/>
    <x v="3"/>
    <x v="1"/>
    <s v="2/21/2014"/>
    <s v="2014"/>
    <s v="February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131"/>
    <x v="0"/>
    <x v="10"/>
    <s v="9/4/2015"/>
    <s v="2015"/>
    <s v="September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0"/>
    <x v="0"/>
    <x v="3"/>
    <s v="7/29/2015"/>
    <s v="2015"/>
    <s v="July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95"/>
    <x v="2"/>
    <x v="4"/>
    <s v="12/14/2016"/>
    <s v="2016"/>
    <s v="December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1309"/>
    <x v="4"/>
    <x v="7"/>
    <s v="4/2/2013"/>
    <s v="2013"/>
    <s v="April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481"/>
    <x v="2"/>
    <x v="4"/>
    <s v="12/2/2016"/>
    <s v="2016"/>
    <s v="December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1310"/>
    <x v="3"/>
    <x v="3"/>
    <s v="8/16/2014"/>
    <s v="2014"/>
    <s v="August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1311"/>
    <x v="2"/>
    <x v="3"/>
    <s v="8/6/2016"/>
    <s v="2016"/>
    <s v="August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14"/>
    <x v="0"/>
    <x v="9"/>
    <s v="11/18/2015"/>
    <s v="2015"/>
    <s v="November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459"/>
    <x v="1"/>
    <x v="1"/>
    <s v="1/24/2017"/>
    <s v="2017"/>
    <s v="January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1246"/>
    <x v="2"/>
    <x v="6"/>
    <s v="5/7/2016"/>
    <s v="2016"/>
    <s v="May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1312"/>
    <x v="2"/>
    <x v="4"/>
    <s v="11/22/2016"/>
    <s v="2016"/>
    <s v="November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1132"/>
    <x v="2"/>
    <x v="5"/>
    <s v="6/19/2016"/>
    <s v="2016"/>
    <s v="June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1220"/>
    <x v="0"/>
    <x v="5"/>
    <s v="6/11/2015"/>
    <s v="2015"/>
    <s v="June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681"/>
    <x v="2"/>
    <x v="4"/>
    <s v="12/8/2016"/>
    <s v="2016"/>
    <s v="December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676"/>
    <x v="3"/>
    <x v="2"/>
    <s v="3/26/2014"/>
    <s v="2014"/>
    <s v="March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53"/>
    <x v="1"/>
    <x v="1"/>
    <s v="2/14/2017"/>
    <s v="2017"/>
    <s v="February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309"/>
    <x v="3"/>
    <x v="9"/>
    <s v="11/17/2014"/>
    <s v="2014"/>
    <s v="November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1313"/>
    <x v="0"/>
    <x v="1"/>
    <s v="1/31/2015"/>
    <s v="2015"/>
    <s v="January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53"/>
    <x v="2"/>
    <x v="5"/>
    <s v="5/22/2016"/>
    <s v="2016"/>
    <s v="May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1141"/>
    <x v="2"/>
    <x v="4"/>
    <s v="11/22/2016"/>
    <s v="2016"/>
    <s v="November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1314"/>
    <x v="2"/>
    <x v="6"/>
    <s v="4/26/2016"/>
    <s v="2016"/>
    <s v="April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497"/>
    <x v="3"/>
    <x v="4"/>
    <s v="12/20/2014"/>
    <s v="2014"/>
    <s v="December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96"/>
    <x v="1"/>
    <x v="2"/>
    <s v="3/11/2017"/>
    <s v="2017"/>
    <s v="March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1315"/>
    <x v="1"/>
    <x v="2"/>
    <s v="3/7/2017"/>
    <s v="2017"/>
    <s v="March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579"/>
    <x v="2"/>
    <x v="11"/>
    <s v="1/10/2017"/>
    <s v="2017"/>
    <s v="January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542"/>
    <x v="2"/>
    <x v="4"/>
    <s v="12/9/2016"/>
    <s v="2016"/>
    <s v="December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1316"/>
    <x v="0"/>
    <x v="4"/>
    <s v="12/7/2015"/>
    <s v="2015"/>
    <s v="December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1317"/>
    <x v="1"/>
    <x v="2"/>
    <s v="3/12/2017"/>
    <s v="2017"/>
    <s v="March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65"/>
    <x v="3"/>
    <x v="1"/>
    <s v="2/23/2014"/>
    <s v="2014"/>
    <s v="February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1318"/>
    <x v="3"/>
    <x v="4"/>
    <s v="12/22/2014"/>
    <s v="2014"/>
    <s v="December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1010"/>
    <x v="4"/>
    <x v="11"/>
    <s v="1/5/2014"/>
    <s v="2014"/>
    <s v="January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1319"/>
    <x v="5"/>
    <x v="1"/>
    <s v="2/27/2012"/>
    <s v="2012"/>
    <s v="February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1320"/>
    <x v="0"/>
    <x v="4"/>
    <s v="1/3/2016"/>
    <s v="2016"/>
    <s v="January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501"/>
    <x v="0"/>
    <x v="1"/>
    <s v="2/3/2015"/>
    <s v="2015"/>
    <s v="February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1024"/>
    <x v="0"/>
    <x v="10"/>
    <s v="9/17/2015"/>
    <s v="2015"/>
    <s v="September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1083"/>
    <x v="6"/>
    <x v="5"/>
    <s v="7/25/2011"/>
    <s v="2011"/>
    <s v="July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1321"/>
    <x v="0"/>
    <x v="4"/>
    <s v="1/13/2016"/>
    <s v="2016"/>
    <s v="January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587"/>
    <x v="5"/>
    <x v="7"/>
    <s v="5/8/2012"/>
    <s v="2012"/>
    <s v="May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1322"/>
    <x v="6"/>
    <x v="2"/>
    <s v="3/11/2011"/>
    <s v="2011"/>
    <s v="March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633"/>
    <x v="5"/>
    <x v="5"/>
    <s v="6/28/2012"/>
    <s v="2012"/>
    <s v="June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1323"/>
    <x v="4"/>
    <x v="10"/>
    <s v="9/5/2013"/>
    <s v="2013"/>
    <s v="September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154"/>
    <x v="3"/>
    <x v="0"/>
    <s v="6/23/2014"/>
    <s v="2014"/>
    <s v="June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906"/>
    <x v="5"/>
    <x v="0"/>
    <s v="6/26/2012"/>
    <s v="2012"/>
    <s v="June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1324"/>
    <x v="4"/>
    <x v="9"/>
    <s v="12/6/2013"/>
    <s v="2013"/>
    <s v="December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376"/>
    <x v="8"/>
    <x v="8"/>
    <s v="12/1/2009"/>
    <s v="2009"/>
    <s v="December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103"/>
    <x v="5"/>
    <x v="7"/>
    <s v="4/22/2012"/>
    <s v="2012"/>
    <s v="April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103"/>
    <x v="5"/>
    <x v="7"/>
    <s v="4/18/2012"/>
    <s v="2012"/>
    <s v="April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1325"/>
    <x v="5"/>
    <x v="10"/>
    <s v="9/24/2012"/>
    <s v="2012"/>
    <s v="September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1280"/>
    <x v="5"/>
    <x v="11"/>
    <s v="1/20/2013"/>
    <s v="2013"/>
    <s v="January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1257"/>
    <x v="5"/>
    <x v="11"/>
    <s v="1/26/2013"/>
    <s v="2013"/>
    <s v="January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662"/>
    <x v="5"/>
    <x v="1"/>
    <s v="2/23/2012"/>
    <s v="2012"/>
    <s v="February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1326"/>
    <x v="5"/>
    <x v="2"/>
    <s v="3/13/2012"/>
    <s v="2012"/>
    <s v="March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676"/>
    <x v="3"/>
    <x v="2"/>
    <s v="3/26/2014"/>
    <s v="2014"/>
    <s v="March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1098"/>
    <x v="6"/>
    <x v="1"/>
    <s v="2/5/2011"/>
    <s v="2011"/>
    <s v="February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1182"/>
    <x v="5"/>
    <x v="0"/>
    <s v="6/28/2012"/>
    <s v="2012"/>
    <s v="June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1327"/>
    <x v="4"/>
    <x v="5"/>
    <s v="6/20/2013"/>
    <s v="2013"/>
    <s v="June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1328"/>
    <x v="4"/>
    <x v="4"/>
    <s v="12/31/2013"/>
    <s v="2013"/>
    <s v="December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1329"/>
    <x v="6"/>
    <x v="4"/>
    <s v="12/12/2011"/>
    <s v="2011"/>
    <s v="December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1330"/>
    <x v="7"/>
    <x v="4"/>
    <s v="12/31/2010"/>
    <s v="2010"/>
    <s v="December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155"/>
    <x v="3"/>
    <x v="3"/>
    <s v="8/8/2014"/>
    <s v="2014"/>
    <s v="August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1326"/>
    <x v="5"/>
    <x v="2"/>
    <s v="3/9/2012"/>
    <s v="2012"/>
    <s v="March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1331"/>
    <x v="5"/>
    <x v="6"/>
    <s v="5/5/2012"/>
    <s v="2012"/>
    <s v="May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800"/>
    <x v="3"/>
    <x v="3"/>
    <s v="8/28/2014"/>
    <s v="2014"/>
    <s v="August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1332"/>
    <x v="4"/>
    <x v="2"/>
    <s v="3/9/2013"/>
    <s v="2013"/>
    <s v="March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1227"/>
    <x v="4"/>
    <x v="2"/>
    <s v="3/21/2013"/>
    <s v="2013"/>
    <s v="March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1333"/>
    <x v="3"/>
    <x v="6"/>
    <s v="5/6/2014"/>
    <s v="2014"/>
    <s v="May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91"/>
    <x v="3"/>
    <x v="7"/>
    <s v="4/18/2014"/>
    <s v="2014"/>
    <s v="April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1334"/>
    <x v="5"/>
    <x v="6"/>
    <s v="5/3/2012"/>
    <s v="2012"/>
    <s v="May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700"/>
    <x v="5"/>
    <x v="5"/>
    <s v="6/7/2012"/>
    <s v="2012"/>
    <s v="June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1331"/>
    <x v="5"/>
    <x v="6"/>
    <s v="5/5/2012"/>
    <s v="2012"/>
    <s v="May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1040"/>
    <x v="8"/>
    <x v="8"/>
    <s v="12/9/2009"/>
    <s v="2009"/>
    <s v="December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1335"/>
    <x v="7"/>
    <x v="1"/>
    <s v="2/15/2010"/>
    <s v="2010"/>
    <s v="February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1336"/>
    <x v="8"/>
    <x v="10"/>
    <s v="9/25/2009"/>
    <s v="2009"/>
    <s v="September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1337"/>
    <x v="4"/>
    <x v="4"/>
    <s v="12/14/2013"/>
    <s v="2013"/>
    <s v="December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1338"/>
    <x v="3"/>
    <x v="2"/>
    <s v="4/2/2014"/>
    <s v="2014"/>
    <s v="April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1339"/>
    <x v="1"/>
    <x v="7"/>
    <s v="4/4/2017"/>
    <s v="2017"/>
    <s v="April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1109"/>
    <x v="1"/>
    <x v="7"/>
    <s v="4/9/2017"/>
    <s v="2017"/>
    <s v="April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1340"/>
    <x v="1"/>
    <x v="7"/>
    <s v="3/20/2017"/>
    <s v="2017"/>
    <s v="March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531"/>
    <x v="1"/>
    <x v="2"/>
    <s v="3/26/2017"/>
    <s v="2017"/>
    <s v="March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1284"/>
    <x v="1"/>
    <x v="2"/>
    <s v="3/29/2017"/>
    <s v="2017"/>
    <s v="Mar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1111"/>
    <x v="1"/>
    <x v="7"/>
    <s v="4/30/2017"/>
    <s v="2017"/>
    <s v="April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9"/>
    <x v="3"/>
    <x v="3"/>
    <s v="8/26/2014"/>
    <s v="2014"/>
    <s v="August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991"/>
    <x v="0"/>
    <x v="5"/>
    <s v="6/14/2015"/>
    <s v="2015"/>
    <s v="June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14"/>
    <x v="3"/>
    <x v="0"/>
    <s v="7/17/2014"/>
    <s v="2014"/>
    <s v="July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847"/>
    <x v="0"/>
    <x v="4"/>
    <s v="12/24/2015"/>
    <s v="2015"/>
    <s v="December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557"/>
    <x v="3"/>
    <x v="3"/>
    <s v="8/17/2014"/>
    <s v="2014"/>
    <s v="August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801"/>
    <x v="0"/>
    <x v="1"/>
    <s v="2/6/2015"/>
    <s v="2015"/>
    <s v="February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905"/>
    <x v="3"/>
    <x v="5"/>
    <s v="5/29/2014"/>
    <s v="2014"/>
    <s v="May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803"/>
    <x v="3"/>
    <x v="9"/>
    <s v="11/5/2014"/>
    <s v="2014"/>
    <s v="November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834"/>
    <x v="3"/>
    <x v="5"/>
    <s v="6/11/2014"/>
    <s v="2014"/>
    <s v="June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912"/>
    <x v="3"/>
    <x v="1"/>
    <s v="3/8/2014"/>
    <s v="2014"/>
    <s v="March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85"/>
    <x v="3"/>
    <x v="5"/>
    <s v="6/26/2014"/>
    <s v="2014"/>
    <s v="June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39"/>
    <x v="3"/>
    <x v="5"/>
    <s v="6/29/2014"/>
    <s v="2014"/>
    <s v="June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141"/>
    <x v="2"/>
    <x v="4"/>
    <s v="12/19/2016"/>
    <s v="2016"/>
    <s v="December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1341"/>
    <x v="2"/>
    <x v="8"/>
    <s v="10/30/2016"/>
    <s v="2016"/>
    <s v="October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1215"/>
    <x v="0"/>
    <x v="0"/>
    <s v="7/12/2015"/>
    <s v="2015"/>
    <s v="July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867"/>
    <x v="3"/>
    <x v="8"/>
    <s v="10/6/2014"/>
    <s v="2014"/>
    <s v="October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4"/>
    <x v="0"/>
    <x v="4"/>
    <s v="1/8/2016"/>
    <s v="2016"/>
    <s v="January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7"/>
    <x v="2"/>
    <x v="5"/>
    <s v="6/24/2016"/>
    <s v="2016"/>
    <s v="June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1342"/>
    <x v="0"/>
    <x v="2"/>
    <s v="3/31/2015"/>
    <s v="2015"/>
    <s v="March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117"/>
    <x v="2"/>
    <x v="8"/>
    <s v="10/17/2016"/>
    <s v="2016"/>
    <s v="October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675"/>
    <x v="2"/>
    <x v="3"/>
    <s v="8/25/2016"/>
    <s v="2016"/>
    <s v="August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71"/>
    <x v="0"/>
    <x v="11"/>
    <s v="2/20/2016"/>
    <s v="2016"/>
    <s v="February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532"/>
    <x v="0"/>
    <x v="3"/>
    <s v="8/11/2015"/>
    <s v="2015"/>
    <s v="August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932"/>
    <x v="2"/>
    <x v="11"/>
    <s v="1/3/2017"/>
    <s v="2017"/>
    <s v="January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305"/>
    <x v="0"/>
    <x v="7"/>
    <s v="4/29/2015"/>
    <s v="2015"/>
    <s v="April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302"/>
    <x v="0"/>
    <x v="6"/>
    <s v="6/6/2015"/>
    <s v="2015"/>
    <s v="June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1343"/>
    <x v="0"/>
    <x v="6"/>
    <s v="4/21/2015"/>
    <s v="2015"/>
    <s v="April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786"/>
    <x v="3"/>
    <x v="4"/>
    <s v="1/10/2015"/>
    <s v="2015"/>
    <s v="January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118"/>
    <x v="0"/>
    <x v="6"/>
    <s v="5/2/2015"/>
    <s v="2015"/>
    <s v="May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390"/>
    <x v="0"/>
    <x v="5"/>
    <s v="6/5/2015"/>
    <s v="2015"/>
    <s v="June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1180"/>
    <x v="0"/>
    <x v="8"/>
    <s v="10/17/2015"/>
    <s v="2015"/>
    <s v="October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1135"/>
    <x v="3"/>
    <x v="11"/>
    <s v="1/30/2015"/>
    <s v="2015"/>
    <s v="January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1144"/>
    <x v="0"/>
    <x v="0"/>
    <s v="8/3/2015"/>
    <s v="2015"/>
    <s v="August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12"/>
    <x v="2"/>
    <x v="1"/>
    <s v="2/7/2016"/>
    <s v="2016"/>
    <s v="February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1247"/>
    <x v="2"/>
    <x v="6"/>
    <s v="4/30/2016"/>
    <s v="2016"/>
    <s v="April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786"/>
    <x v="3"/>
    <x v="4"/>
    <s v="12/11/2014"/>
    <s v="2014"/>
    <s v="December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483"/>
    <x v="0"/>
    <x v="4"/>
    <s v="12/28/2015"/>
    <s v="2015"/>
    <s v="December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188"/>
    <x v="0"/>
    <x v="8"/>
    <s v="10/26/2015"/>
    <s v="2015"/>
    <s v="October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839"/>
    <x v="0"/>
    <x v="11"/>
    <s v="1/17/2016"/>
    <s v="2016"/>
    <s v="January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485"/>
    <x v="0"/>
    <x v="8"/>
    <s v="10/21/2015"/>
    <s v="2015"/>
    <s v="October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334"/>
    <x v="2"/>
    <x v="2"/>
    <s v="4/25/2016"/>
    <s v="2016"/>
    <s v="April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1115"/>
    <x v="0"/>
    <x v="2"/>
    <s v="4/14/2015"/>
    <s v="2015"/>
    <s v="April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474"/>
    <x v="2"/>
    <x v="1"/>
    <s v="2/10/2016"/>
    <s v="2016"/>
    <s v="February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484"/>
    <x v="3"/>
    <x v="4"/>
    <s v="12/17/2014"/>
    <s v="2014"/>
    <s v="December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829"/>
    <x v="0"/>
    <x v="5"/>
    <s v="6/25/2015"/>
    <s v="2015"/>
    <s v="June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524"/>
    <x v="0"/>
    <x v="7"/>
    <s v="4/23/2015"/>
    <s v="2015"/>
    <s v="April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1344"/>
    <x v="0"/>
    <x v="3"/>
    <s v="8/29/2015"/>
    <s v="2015"/>
    <s v="August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1049"/>
    <x v="0"/>
    <x v="1"/>
    <s v="2/12/2015"/>
    <s v="2015"/>
    <s v="February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748"/>
    <x v="2"/>
    <x v="10"/>
    <s v="9/9/2016"/>
    <s v="2016"/>
    <s v="September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453"/>
    <x v="0"/>
    <x v="4"/>
    <s v="12/10/2015"/>
    <s v="2015"/>
    <s v="December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426"/>
    <x v="2"/>
    <x v="9"/>
    <s v="11/25/2016"/>
    <s v="2016"/>
    <s v="November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846"/>
    <x v="0"/>
    <x v="3"/>
    <s v="8/25/2015"/>
    <s v="2015"/>
    <s v="August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1345"/>
    <x v="0"/>
    <x v="10"/>
    <s v="10/4/2015"/>
    <s v="2015"/>
    <s v="October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188"/>
    <x v="0"/>
    <x v="8"/>
    <s v="10/1/2015"/>
    <s v="2015"/>
    <s v="October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1289"/>
    <x v="0"/>
    <x v="7"/>
    <s v="4/10/2015"/>
    <s v="2015"/>
    <s v="April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513"/>
    <x v="0"/>
    <x v="3"/>
    <s v="8/3/2015"/>
    <s v="2015"/>
    <s v="August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1125"/>
    <x v="0"/>
    <x v="1"/>
    <s v="2/21/2015"/>
    <s v="2015"/>
    <s v="February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309"/>
    <x v="3"/>
    <x v="9"/>
    <s v="11/13/2014"/>
    <s v="2014"/>
    <s v="November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164"/>
    <x v="0"/>
    <x v="3"/>
    <s v="8/5/2015"/>
    <s v="2015"/>
    <s v="August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786"/>
    <x v="3"/>
    <x v="4"/>
    <s v="1/10/2015"/>
    <s v="2015"/>
    <s v="January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527"/>
    <x v="2"/>
    <x v="0"/>
    <s v="7/22/2016"/>
    <s v="2016"/>
    <s v="July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2"/>
    <x v="3"/>
    <x v="11"/>
    <s v="1/15/2015"/>
    <s v="2015"/>
    <s v="January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466"/>
    <x v="0"/>
    <x v="0"/>
    <s v="7/25/2015"/>
    <s v="2015"/>
    <s v="July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497"/>
    <x v="3"/>
    <x v="4"/>
    <s v="1/4/2015"/>
    <s v="2015"/>
    <s v="January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933"/>
    <x v="0"/>
    <x v="7"/>
    <s v="3/31/2015"/>
    <s v="2015"/>
    <s v="March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373"/>
    <x v="0"/>
    <x v="8"/>
    <s v="10/28/2015"/>
    <s v="2015"/>
    <s v="October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513"/>
    <x v="0"/>
    <x v="3"/>
    <s v="8/8/2015"/>
    <s v="2015"/>
    <s v="August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02"/>
    <x v="0"/>
    <x v="1"/>
    <s v="2/26/2015"/>
    <s v="2015"/>
    <s v="February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1263"/>
    <x v="2"/>
    <x v="11"/>
    <s v="1/10/2017"/>
    <s v="2017"/>
    <s v="January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1294"/>
    <x v="0"/>
    <x v="8"/>
    <s v="10/15/2015"/>
    <s v="2015"/>
    <s v="October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782"/>
    <x v="3"/>
    <x v="11"/>
    <s v="1/2/2015"/>
    <s v="2015"/>
    <s v="January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462"/>
    <x v="0"/>
    <x v="0"/>
    <s v="7/2/2015"/>
    <s v="2015"/>
    <s v="July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1055"/>
    <x v="3"/>
    <x v="4"/>
    <s v="12/18/2014"/>
    <s v="2014"/>
    <s v="December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746"/>
    <x v="2"/>
    <x v="7"/>
    <s v="4/14/2016"/>
    <s v="2016"/>
    <s v="April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1239"/>
    <x v="2"/>
    <x v="1"/>
    <s v="3/5/2016"/>
    <s v="2016"/>
    <s v="March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396"/>
    <x v="0"/>
    <x v="6"/>
    <s v="5/13/2015"/>
    <s v="2015"/>
    <s v="May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444"/>
    <x v="2"/>
    <x v="1"/>
    <s v="3/30/2016"/>
    <s v="2016"/>
    <s v="March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09"/>
    <x v="0"/>
    <x v="11"/>
    <s v="1/2/2016"/>
    <s v="2016"/>
    <s v="January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429"/>
    <x v="2"/>
    <x v="10"/>
    <s v="9/3/2016"/>
    <s v="2016"/>
    <s v="September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1346"/>
    <x v="3"/>
    <x v="11"/>
    <s v="1/18/2015"/>
    <s v="2015"/>
    <s v="January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506"/>
    <x v="0"/>
    <x v="7"/>
    <s v="4/11/2015"/>
    <s v="2015"/>
    <s v="April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803"/>
    <x v="3"/>
    <x v="9"/>
    <s v="11/5/2014"/>
    <s v="2014"/>
    <s v="November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1347"/>
    <x v="0"/>
    <x v="3"/>
    <s v="8/18/2015"/>
    <s v="2015"/>
    <s v="August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1348"/>
    <x v="0"/>
    <x v="10"/>
    <s v="9/7/2015"/>
    <s v="2015"/>
    <s v="September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345"/>
    <x v="0"/>
    <x v="3"/>
    <s v="8/25/2015"/>
    <s v="2015"/>
    <s v="August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1349"/>
    <x v="2"/>
    <x v="9"/>
    <s v="11/26/2016"/>
    <s v="2016"/>
    <s v="November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402"/>
    <x v="3"/>
    <x v="6"/>
    <s v="5/31/2014"/>
    <s v="2014"/>
    <s v="May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532"/>
    <x v="0"/>
    <x v="3"/>
    <s v="8/21/2015"/>
    <s v="2015"/>
    <s v="August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879"/>
    <x v="2"/>
    <x v="0"/>
    <s v="7/15/2016"/>
    <s v="2016"/>
    <s v="July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609"/>
    <x v="0"/>
    <x v="1"/>
    <s v="3/14/2015"/>
    <s v="2015"/>
    <s v="March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526"/>
    <x v="3"/>
    <x v="3"/>
    <s v="8/10/2014"/>
    <s v="2014"/>
    <s v="August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863"/>
    <x v="0"/>
    <x v="1"/>
    <s v="3/24/2015"/>
    <s v="2015"/>
    <s v="March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1350"/>
    <x v="3"/>
    <x v="11"/>
    <s v="2/18/2015"/>
    <s v="2015"/>
    <s v="February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1036"/>
    <x v="3"/>
    <x v="8"/>
    <s v="11/9/2014"/>
    <s v="2014"/>
    <s v="November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1125"/>
    <x v="0"/>
    <x v="1"/>
    <s v="2/21/2015"/>
    <s v="2015"/>
    <s v="February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794"/>
    <x v="0"/>
    <x v="2"/>
    <s v="3/11/2015"/>
    <s v="2015"/>
    <s v="March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561"/>
    <x v="3"/>
    <x v="11"/>
    <s v="12/31/2014"/>
    <s v="2014"/>
    <s v="December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1351"/>
    <x v="3"/>
    <x v="8"/>
    <s v="10/27/2014"/>
    <s v="2014"/>
    <s v="October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956"/>
    <x v="2"/>
    <x v="5"/>
    <s v="5/27/2016"/>
    <s v="2016"/>
    <s v="May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323"/>
    <x v="0"/>
    <x v="0"/>
    <s v="8/7/2015"/>
    <s v="2015"/>
    <s v="August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844"/>
    <x v="2"/>
    <x v="2"/>
    <s v="3/23/2016"/>
    <s v="2016"/>
    <s v="March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551"/>
    <x v="0"/>
    <x v="2"/>
    <s v="3/12/2015"/>
    <s v="2015"/>
    <s v="March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582"/>
    <x v="2"/>
    <x v="11"/>
    <s v="2/5/2017"/>
    <s v="2017"/>
    <s v="February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1305"/>
    <x v="2"/>
    <x v="1"/>
    <s v="2/11/2016"/>
    <s v="2016"/>
    <s v="February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406"/>
    <x v="2"/>
    <x v="6"/>
    <s v="6/27/2016"/>
    <s v="2016"/>
    <s v="June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1352"/>
    <x v="0"/>
    <x v="2"/>
    <s v="3/8/2015"/>
    <s v="2015"/>
    <s v="March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143"/>
    <x v="2"/>
    <x v="1"/>
    <s v="2/27/2016"/>
    <s v="2016"/>
    <s v="February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466"/>
    <x v="0"/>
    <x v="0"/>
    <s v="8/3/2015"/>
    <s v="2015"/>
    <s v="August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1131"/>
    <x v="0"/>
    <x v="8"/>
    <s v="10/5/2015"/>
    <s v="2015"/>
    <s v="October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1320"/>
    <x v="0"/>
    <x v="4"/>
    <s v="1/29/2016"/>
    <s v="2016"/>
    <s v="January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02"/>
    <x v="0"/>
    <x v="1"/>
    <s v="3/17/2015"/>
    <s v="2015"/>
    <s v="March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375"/>
    <x v="0"/>
    <x v="9"/>
    <s v="12/7/2015"/>
    <s v="2015"/>
    <s v="December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1353"/>
    <x v="0"/>
    <x v="8"/>
    <s v="10/18/2015"/>
    <s v="2015"/>
    <s v="October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07"/>
    <x v="2"/>
    <x v="1"/>
    <s v="2/13/2016"/>
    <s v="2016"/>
    <s v="February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134"/>
    <x v="0"/>
    <x v="3"/>
    <s v="7/22/2015"/>
    <s v="2015"/>
    <s v="July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136"/>
    <x v="0"/>
    <x v="2"/>
    <s v="3/19/2015"/>
    <s v="2015"/>
    <s v="Mar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763"/>
    <x v="3"/>
    <x v="3"/>
    <s v="8/15/2014"/>
    <s v="2014"/>
    <s v="August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102"/>
    <x v="2"/>
    <x v="6"/>
    <s v="5/25/2016"/>
    <s v="2016"/>
    <s v="May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1354"/>
    <x v="0"/>
    <x v="10"/>
    <s v="9/25/2015"/>
    <s v="2015"/>
    <s v="September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615"/>
    <x v="2"/>
    <x v="9"/>
    <s v="11/26/2016"/>
    <s v="2016"/>
    <s v="November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1235"/>
    <x v="2"/>
    <x v="9"/>
    <s v="11/11/2016"/>
    <s v="2016"/>
    <s v="November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672"/>
    <x v="2"/>
    <x v="10"/>
    <s v="8/31/2016"/>
    <s v="2016"/>
    <s v="August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1355"/>
    <x v="3"/>
    <x v="9"/>
    <s v="11/29/2014"/>
    <s v="2014"/>
    <s v="November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478"/>
    <x v="3"/>
    <x v="8"/>
    <s v="10/27/2014"/>
    <s v="2014"/>
    <s v="October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1103"/>
    <x v="1"/>
    <x v="2"/>
    <s v="3/5/2017"/>
    <s v="2017"/>
    <s v="Mar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1320"/>
    <x v="0"/>
    <x v="4"/>
    <s v="12/29/2015"/>
    <s v="2015"/>
    <s v="December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450"/>
    <x v="1"/>
    <x v="1"/>
    <s v="2/2/2017"/>
    <s v="2017"/>
    <s v="February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1356"/>
    <x v="1"/>
    <x v="2"/>
    <s v="3/10/2017"/>
    <s v="2017"/>
    <s v="March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678"/>
    <x v="2"/>
    <x v="7"/>
    <s v="4/20/2016"/>
    <s v="2016"/>
    <s v="April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523"/>
    <x v="1"/>
    <x v="1"/>
    <s v="2/25/2017"/>
    <s v="2017"/>
    <s v="February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386"/>
    <x v="2"/>
    <x v="2"/>
    <s v="3/24/2016"/>
    <s v="2016"/>
    <s v="March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1357"/>
    <x v="2"/>
    <x v="5"/>
    <s v="6/9/2016"/>
    <s v="2016"/>
    <s v="June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1358"/>
    <x v="2"/>
    <x v="2"/>
    <s v="3/23/2016"/>
    <s v="2016"/>
    <s v="Mar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944"/>
    <x v="2"/>
    <x v="4"/>
    <s v="1/2/2017"/>
    <s v="2017"/>
    <s v="January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1359"/>
    <x v="6"/>
    <x v="10"/>
    <s v="9/30/2011"/>
    <s v="2011"/>
    <s v="September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1360"/>
    <x v="5"/>
    <x v="0"/>
    <s v="7/18/2012"/>
    <s v="2012"/>
    <s v="July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445"/>
    <x v="4"/>
    <x v="7"/>
    <s v="4/16/2013"/>
    <s v="2013"/>
    <s v="April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188"/>
    <x v="0"/>
    <x v="8"/>
    <s v="9/30/2015"/>
    <s v="2015"/>
    <s v="September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1361"/>
    <x v="5"/>
    <x v="10"/>
    <s v="9/23/2012"/>
    <s v="2012"/>
    <s v="September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1362"/>
    <x v="4"/>
    <x v="6"/>
    <s v="5/8/2013"/>
    <s v="2013"/>
    <s v="May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1363"/>
    <x v="5"/>
    <x v="6"/>
    <s v="5/10/2012"/>
    <s v="2012"/>
    <s v="May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1364"/>
    <x v="5"/>
    <x v="8"/>
    <s v="10/28/2012"/>
    <s v="2012"/>
    <s v="October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1365"/>
    <x v="6"/>
    <x v="1"/>
    <s v="2/8/2011"/>
    <s v="2011"/>
    <s v="February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1366"/>
    <x v="5"/>
    <x v="6"/>
    <s v="5/23/2012"/>
    <s v="2012"/>
    <s v="May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332"/>
    <x v="6"/>
    <x v="11"/>
    <s v="1/25/2012"/>
    <s v="2012"/>
    <s v="January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1367"/>
    <x v="7"/>
    <x v="0"/>
    <s v="9/3/2010"/>
    <s v="2010"/>
    <s v="September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722"/>
    <x v="5"/>
    <x v="9"/>
    <s v="11/10/2012"/>
    <s v="2012"/>
    <s v="November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1368"/>
    <x v="7"/>
    <x v="10"/>
    <s v="10/10/2010"/>
    <s v="2010"/>
    <s v="October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1369"/>
    <x v="7"/>
    <x v="5"/>
    <s v="7/10/2010"/>
    <s v="2010"/>
    <s v="July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470"/>
    <x v="3"/>
    <x v="9"/>
    <s v="11/3/2014"/>
    <s v="2014"/>
    <s v="November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1360"/>
    <x v="5"/>
    <x v="0"/>
    <s v="8/12/2012"/>
    <s v="2012"/>
    <s v="August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1370"/>
    <x v="5"/>
    <x v="11"/>
    <s v="1/13/2013"/>
    <s v="2013"/>
    <s v="January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1371"/>
    <x v="5"/>
    <x v="3"/>
    <s v="7/27/2012"/>
    <s v="2012"/>
    <s v="July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1372"/>
    <x v="0"/>
    <x v="10"/>
    <s v="10/10/2015"/>
    <s v="2015"/>
    <s v="October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1373"/>
    <x v="5"/>
    <x v="7"/>
    <s v="4/30/2012"/>
    <s v="2012"/>
    <s v="April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1374"/>
    <x v="6"/>
    <x v="0"/>
    <s v="8/1/2011"/>
    <s v="2011"/>
    <s v="August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398"/>
    <x v="5"/>
    <x v="7"/>
    <s v="5/1/2012"/>
    <s v="2012"/>
    <s v="May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1375"/>
    <x v="6"/>
    <x v="10"/>
    <s v="9/15/2011"/>
    <s v="2011"/>
    <s v="September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1376"/>
    <x v="6"/>
    <x v="8"/>
    <s v="10/12/2011"/>
    <s v="2011"/>
    <s v="October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1377"/>
    <x v="5"/>
    <x v="7"/>
    <s v="4/22/2012"/>
    <s v="2012"/>
    <s v="April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1363"/>
    <x v="5"/>
    <x v="6"/>
    <s v="5/26/2012"/>
    <s v="2012"/>
    <s v="May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1378"/>
    <x v="6"/>
    <x v="9"/>
    <s v="11/16/2011"/>
    <s v="2011"/>
    <s v="November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1379"/>
    <x v="4"/>
    <x v="6"/>
    <s v="5/9/2013"/>
    <s v="2013"/>
    <s v="May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1093"/>
    <x v="5"/>
    <x v="6"/>
    <s v="6/23/2012"/>
    <s v="2012"/>
    <s v="June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1380"/>
    <x v="7"/>
    <x v="11"/>
    <s v="1/15/2011"/>
    <s v="2011"/>
    <s v="January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1381"/>
    <x v="5"/>
    <x v="6"/>
    <s v="6/16/2012"/>
    <s v="2012"/>
    <s v="June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1382"/>
    <x v="4"/>
    <x v="7"/>
    <s v="4/28/2013"/>
    <s v="2013"/>
    <s v="April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1366"/>
    <x v="5"/>
    <x v="6"/>
    <s v="5/23/2012"/>
    <s v="2012"/>
    <s v="May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1383"/>
    <x v="5"/>
    <x v="5"/>
    <s v="6/6/2012"/>
    <s v="2012"/>
    <s v="June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1384"/>
    <x v="4"/>
    <x v="2"/>
    <s v="3/29/2013"/>
    <s v="2013"/>
    <s v="March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67"/>
    <x v="6"/>
    <x v="3"/>
    <s v="8/5/2011"/>
    <s v="2011"/>
    <s v="August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1049"/>
    <x v="0"/>
    <x v="1"/>
    <s v="1/27/2015"/>
    <s v="2015"/>
    <s v="January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603"/>
    <x v="5"/>
    <x v="4"/>
    <s v="12/31/2012"/>
    <s v="2012"/>
    <s v="December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1065"/>
    <x v="5"/>
    <x v="5"/>
    <s v="6/23/2012"/>
    <s v="2012"/>
    <s v="June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1116"/>
    <x v="0"/>
    <x v="10"/>
    <s v="9/27/2015"/>
    <s v="2015"/>
    <s v="September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1385"/>
    <x v="3"/>
    <x v="10"/>
    <s v="9/21/2014"/>
    <s v="2014"/>
    <s v="September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976"/>
    <x v="2"/>
    <x v="5"/>
    <s v="6/7/2016"/>
    <s v="2016"/>
    <s v="June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477"/>
    <x v="3"/>
    <x v="9"/>
    <s v="11/14/2014"/>
    <s v="2014"/>
    <s v="November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303"/>
    <x v="0"/>
    <x v="2"/>
    <s v="3/13/2015"/>
    <s v="2015"/>
    <s v="March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987"/>
    <x v="0"/>
    <x v="8"/>
    <s v="10/3/2015"/>
    <s v="2015"/>
    <s v="October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884"/>
    <x v="0"/>
    <x v="6"/>
    <s v="5/10/2015"/>
    <s v="2015"/>
    <s v="May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62"/>
    <x v="3"/>
    <x v="3"/>
    <s v="8/14/2014"/>
    <s v="2014"/>
    <s v="August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97"/>
    <x v="0"/>
    <x v="2"/>
    <s v="4/20/2015"/>
    <s v="2015"/>
    <s v="April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321"/>
    <x v="0"/>
    <x v="7"/>
    <s v="5/14/2015"/>
    <s v="2015"/>
    <s v="May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704"/>
    <x v="2"/>
    <x v="1"/>
    <s v="2/1/2016"/>
    <s v="2016"/>
    <s v="February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41"/>
    <x v="3"/>
    <x v="4"/>
    <s v="12/13/2014"/>
    <s v="2014"/>
    <s v="December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883"/>
    <x v="2"/>
    <x v="11"/>
    <s v="2/25/2017"/>
    <s v="2017"/>
    <s v="February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854"/>
    <x v="3"/>
    <x v="10"/>
    <s v="8/20/2014"/>
    <s v="2014"/>
    <s v="August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863"/>
    <x v="0"/>
    <x v="1"/>
    <s v="2/22/2015"/>
    <s v="2015"/>
    <s v="February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1355"/>
    <x v="3"/>
    <x v="9"/>
    <s v="11/29/2014"/>
    <s v="2014"/>
    <s v="November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136"/>
    <x v="0"/>
    <x v="2"/>
    <s v="3/19/2015"/>
    <s v="2015"/>
    <s v="March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309"/>
    <x v="3"/>
    <x v="9"/>
    <s v="11/13/2014"/>
    <s v="2014"/>
    <s v="November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1386"/>
    <x v="3"/>
    <x v="0"/>
    <s v="7/18/2014"/>
    <s v="2014"/>
    <s v="July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10"/>
    <x v="2"/>
    <x v="10"/>
    <s v="10/15/2016"/>
    <s v="2016"/>
    <s v="October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1387"/>
    <x v="0"/>
    <x v="8"/>
    <s v="10/13/2015"/>
    <s v="2015"/>
    <s v="October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1118"/>
    <x v="2"/>
    <x v="7"/>
    <s v="4/22/2016"/>
    <s v="2016"/>
    <s v="April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1136"/>
    <x v="3"/>
    <x v="9"/>
    <s v="11/17/2014"/>
    <s v="2014"/>
    <s v="November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646"/>
    <x v="3"/>
    <x v="4"/>
    <s v="12/20/2014"/>
    <s v="2014"/>
    <s v="December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633"/>
    <x v="5"/>
    <x v="5"/>
    <s v="6/28/2012"/>
    <s v="2012"/>
    <s v="June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1388"/>
    <x v="3"/>
    <x v="4"/>
    <s v="12/7/2014"/>
    <s v="2014"/>
    <s v="December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1070"/>
    <x v="4"/>
    <x v="8"/>
    <s v="10/17/2013"/>
    <s v="2013"/>
    <s v="October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1389"/>
    <x v="0"/>
    <x v="10"/>
    <s v="8/20/2015"/>
    <s v="2015"/>
    <s v="August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1326"/>
    <x v="5"/>
    <x v="2"/>
    <s v="3/24/2012"/>
    <s v="2012"/>
    <s v="March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1161"/>
    <x v="0"/>
    <x v="7"/>
    <s v="4/19/2015"/>
    <s v="2015"/>
    <s v="April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760"/>
    <x v="0"/>
    <x v="3"/>
    <s v="8/14/2015"/>
    <s v="2015"/>
    <s v="August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1371"/>
    <x v="5"/>
    <x v="3"/>
    <s v="8/16/2012"/>
    <s v="2012"/>
    <s v="August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85"/>
    <x v="4"/>
    <x v="1"/>
    <s v="3/1/2013"/>
    <s v="2013"/>
    <s v="March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1390"/>
    <x v="8"/>
    <x v="4"/>
    <s v="1/1/2010"/>
    <s v="2010"/>
    <s v="January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319"/>
    <x v="3"/>
    <x v="9"/>
    <s v="12/1/2014"/>
    <s v="2014"/>
    <s v="December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926"/>
    <x v="4"/>
    <x v="3"/>
    <s v="7/29/2013"/>
    <s v="2013"/>
    <s v="July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1391"/>
    <x v="6"/>
    <x v="0"/>
    <s v="8/1/2011"/>
    <s v="2011"/>
    <s v="August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1392"/>
    <x v="4"/>
    <x v="1"/>
    <s v="2/23/2013"/>
    <s v="2013"/>
    <s v="February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190"/>
    <x v="3"/>
    <x v="11"/>
    <s v="2/2/2015"/>
    <s v="2015"/>
    <s v="February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66"/>
    <x v="6"/>
    <x v="10"/>
    <s v="10/29/2011"/>
    <s v="2011"/>
    <s v="October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1393"/>
    <x v="4"/>
    <x v="3"/>
    <s v="9/26/2013"/>
    <s v="2013"/>
    <s v="September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889"/>
    <x v="4"/>
    <x v="10"/>
    <s v="9/30/2013"/>
    <s v="2013"/>
    <s v="September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925"/>
    <x v="7"/>
    <x v="11"/>
    <s v="1/1/2011"/>
    <s v="2011"/>
    <s v="January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1236"/>
    <x v="5"/>
    <x v="0"/>
    <s v="7/8/2012"/>
    <s v="2012"/>
    <s v="July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1125"/>
    <x v="0"/>
    <x v="1"/>
    <s v="2/26/2015"/>
    <s v="2015"/>
    <s v="February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1394"/>
    <x v="4"/>
    <x v="8"/>
    <s v="10/5/2013"/>
    <s v="2013"/>
    <s v="October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836"/>
    <x v="5"/>
    <x v="7"/>
    <s v="4/4/2012"/>
    <s v="2012"/>
    <s v="April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1395"/>
    <x v="2"/>
    <x v="8"/>
    <s v="9/29/2016"/>
    <s v="2016"/>
    <s v="September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1396"/>
    <x v="4"/>
    <x v="6"/>
    <s v="5/31/2013"/>
    <s v="2013"/>
    <s v="May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380"/>
    <x v="0"/>
    <x v="10"/>
    <s v="10/7/2015"/>
    <s v="2015"/>
    <s v="October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1397"/>
    <x v="5"/>
    <x v="2"/>
    <s v="3/21/2012"/>
    <s v="2012"/>
    <s v="March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1356"/>
    <x v="1"/>
    <x v="2"/>
    <s v="3/5/2017"/>
    <s v="2017"/>
    <s v="March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1398"/>
    <x v="5"/>
    <x v="3"/>
    <s v="9/20/2012"/>
    <s v="2012"/>
    <s v="September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864"/>
    <x v="0"/>
    <x v="6"/>
    <s v="5/31/2015"/>
    <s v="2015"/>
    <s v="May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707"/>
    <x v="5"/>
    <x v="6"/>
    <s v="5/28/2012"/>
    <s v="2012"/>
    <s v="May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1399"/>
    <x v="5"/>
    <x v="4"/>
    <s v="12/24/2012"/>
    <s v="2012"/>
    <s v="December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4"/>
    <x v="3"/>
    <x v="6"/>
    <s v="5/15/2014"/>
    <s v="2014"/>
    <s v="May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305"/>
    <x v="0"/>
    <x v="7"/>
    <s v="5/1/2015"/>
    <s v="2015"/>
    <s v="May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1400"/>
    <x v="6"/>
    <x v="9"/>
    <s v="11/15/2011"/>
    <s v="2011"/>
    <s v="November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930"/>
    <x v="0"/>
    <x v="2"/>
    <s v="3/6/2015"/>
    <s v="2015"/>
    <s v="March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1401"/>
    <x v="0"/>
    <x v="8"/>
    <s v="10/13/2015"/>
    <s v="2015"/>
    <s v="October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1402"/>
    <x v="2"/>
    <x v="10"/>
    <s v="10/11/2016"/>
    <s v="2016"/>
    <s v="October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860"/>
    <x v="0"/>
    <x v="5"/>
    <s v="7/29/2015"/>
    <s v="2015"/>
    <s v="July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849"/>
    <x v="3"/>
    <x v="3"/>
    <s v="7/31/2014"/>
    <s v="2014"/>
    <s v="July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815"/>
    <x v="2"/>
    <x v="7"/>
    <s v="5/9/2016"/>
    <s v="2016"/>
    <s v="May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9"/>
    <x v="3"/>
    <x v="3"/>
    <s v="8/21/2014"/>
    <s v="2014"/>
    <s v="August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524"/>
    <x v="0"/>
    <x v="7"/>
    <s v="4/23/2015"/>
    <s v="2015"/>
    <s v="April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520"/>
    <x v="2"/>
    <x v="10"/>
    <s v="9/1/2016"/>
    <s v="2016"/>
    <s v="September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1403"/>
    <x v="0"/>
    <x v="10"/>
    <s v="9/16/2015"/>
    <s v="2015"/>
    <s v="September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1404"/>
    <x v="1"/>
    <x v="1"/>
    <s v="2/8/2017"/>
    <s v="2017"/>
    <s v="February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1405"/>
    <x v="2"/>
    <x v="7"/>
    <s v="5/19/2016"/>
    <s v="2016"/>
    <s v="May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1406"/>
    <x v="0"/>
    <x v="7"/>
    <s v="4/12/2015"/>
    <s v="2015"/>
    <s v="April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600"/>
    <x v="3"/>
    <x v="3"/>
    <s v="8/23/2014"/>
    <s v="2014"/>
    <s v="August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1407"/>
    <x v="2"/>
    <x v="6"/>
    <s v="5/18/2016"/>
    <s v="2016"/>
    <s v="May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1408"/>
    <x v="3"/>
    <x v="11"/>
    <s v="1/11/2015"/>
    <s v="2015"/>
    <s v="January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1342"/>
    <x v="0"/>
    <x v="2"/>
    <s v="4/10/2015"/>
    <s v="2015"/>
    <s v="April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448"/>
    <x v="3"/>
    <x v="3"/>
    <s v="8/4/2014"/>
    <s v="2014"/>
    <s v="August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455"/>
    <x v="0"/>
    <x v="10"/>
    <s v="10/9/2015"/>
    <s v="2015"/>
    <s v="October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325"/>
    <x v="3"/>
    <x v="3"/>
    <s v="9/15/2014"/>
    <s v="2014"/>
    <s v="September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1409"/>
    <x v="0"/>
    <x v="6"/>
    <s v="5/15/2015"/>
    <s v="2015"/>
    <s v="May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1410"/>
    <x v="0"/>
    <x v="9"/>
    <s v="11/16/2015"/>
    <s v="2015"/>
    <s v="November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1411"/>
    <x v="2"/>
    <x v="8"/>
    <s v="10/29/2016"/>
    <s v="2016"/>
    <s v="October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609"/>
    <x v="0"/>
    <x v="1"/>
    <s v="3/16/2015"/>
    <s v="2015"/>
    <s v="March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991"/>
    <x v="0"/>
    <x v="5"/>
    <s v="6/14/2015"/>
    <s v="2015"/>
    <s v="June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1412"/>
    <x v="3"/>
    <x v="0"/>
    <s v="7/5/2014"/>
    <s v="2014"/>
    <s v="July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52"/>
    <x v="0"/>
    <x v="4"/>
    <s v="12/25/2015"/>
    <s v="2015"/>
    <s v="December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1320"/>
    <x v="0"/>
    <x v="4"/>
    <s v="12/30/2015"/>
    <s v="2015"/>
    <s v="December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80"/>
    <x v="0"/>
    <x v="2"/>
    <s v="3/31/2015"/>
    <s v="2015"/>
    <s v="March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762"/>
    <x v="2"/>
    <x v="2"/>
    <s v="3/23/2016"/>
    <s v="2016"/>
    <s v="March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492"/>
    <x v="2"/>
    <x v="1"/>
    <s v="1/26/2016"/>
    <s v="2016"/>
    <s v="January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744"/>
    <x v="2"/>
    <x v="1"/>
    <s v="3/13/2016"/>
    <s v="2016"/>
    <s v="March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40"/>
    <x v="3"/>
    <x v="8"/>
    <s v="10/5/2014"/>
    <s v="2014"/>
    <s v="October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55"/>
    <x v="0"/>
    <x v="7"/>
    <s v="4/25/2015"/>
    <s v="2015"/>
    <s v="April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3"/>
    <x v="3"/>
    <x v="3"/>
    <s v="8/7/2014"/>
    <s v="2014"/>
    <s v="August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314"/>
    <x v="1"/>
    <x v="1"/>
    <s v="2/24/2017"/>
    <s v="2017"/>
    <s v="February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3"/>
    <x v="3"/>
    <x v="3"/>
    <s v="8/7/2014"/>
    <s v="2014"/>
    <s v="August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783"/>
    <x v="2"/>
    <x v="5"/>
    <s v="6/19/2016"/>
    <s v="2016"/>
    <s v="June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1057"/>
    <x v="0"/>
    <x v="10"/>
    <s v="9/23/2015"/>
    <s v="2015"/>
    <s v="September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568"/>
    <x v="3"/>
    <x v="0"/>
    <s v="8/3/2014"/>
    <s v="2014"/>
    <s v="August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1201"/>
    <x v="2"/>
    <x v="1"/>
    <s v="3/25/2016"/>
    <s v="2016"/>
    <s v="March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1413"/>
    <x v="5"/>
    <x v="10"/>
    <s v="9/12/2012"/>
    <s v="2012"/>
    <s v="September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997"/>
    <x v="3"/>
    <x v="9"/>
    <s v="11/12/2014"/>
    <s v="2014"/>
    <s v="November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1414"/>
    <x v="4"/>
    <x v="11"/>
    <s v="12/23/2013"/>
    <s v="2013"/>
    <s v="December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68"/>
    <x v="5"/>
    <x v="7"/>
    <s v="4/28/2012"/>
    <s v="2012"/>
    <s v="April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13"/>
    <x v="2"/>
    <x v="5"/>
    <s v="6/17/2016"/>
    <s v="2016"/>
    <s v="June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1415"/>
    <x v="3"/>
    <x v="7"/>
    <s v="4/29/2014"/>
    <s v="2014"/>
    <s v="April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94"/>
    <x v="0"/>
    <x v="0"/>
    <s v="8/11/2015"/>
    <s v="2015"/>
    <s v="August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173"/>
    <x v="1"/>
    <x v="2"/>
    <s v="3/14/2017"/>
    <s v="2017"/>
    <s v="March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64"/>
    <x v="5"/>
    <x v="0"/>
    <s v="7/15/2012"/>
    <s v="2012"/>
    <s v="July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1287"/>
    <x v="2"/>
    <x v="3"/>
    <s v="8/22/2016"/>
    <s v="2016"/>
    <s v="August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964"/>
    <x v="2"/>
    <x v="4"/>
    <s v="1/2/2017"/>
    <s v="2017"/>
    <s v="January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1032"/>
    <x v="3"/>
    <x v="11"/>
    <s v="1/8/2015"/>
    <s v="2015"/>
    <s v="January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1416"/>
    <x v="5"/>
    <x v="10"/>
    <s v="9/21/2012"/>
    <s v="2012"/>
    <s v="September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670"/>
    <x v="3"/>
    <x v="6"/>
    <s v="4/30/2014"/>
    <s v="2014"/>
    <s v="April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851"/>
    <x v="2"/>
    <x v="7"/>
    <s v="4/30/2016"/>
    <s v="2016"/>
    <s v="April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345"/>
    <x v="0"/>
    <x v="3"/>
    <s v="8/25/2015"/>
    <s v="2015"/>
    <s v="August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1417"/>
    <x v="3"/>
    <x v="8"/>
    <s v="10/20/2014"/>
    <s v="2014"/>
    <s v="October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1290"/>
    <x v="0"/>
    <x v="9"/>
    <s v="12/1/2015"/>
    <s v="2015"/>
    <s v="December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1418"/>
    <x v="0"/>
    <x v="8"/>
    <s v="10/23/2015"/>
    <s v="2015"/>
    <s v="October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624"/>
    <x v="0"/>
    <x v="8"/>
    <s v="10/10/2015"/>
    <s v="2015"/>
    <s v="October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148"/>
    <x v="0"/>
    <x v="6"/>
    <s v="5/21/2015"/>
    <s v="2015"/>
    <s v="May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1141"/>
    <x v="2"/>
    <x v="4"/>
    <s v="12/30/2016"/>
    <s v="2016"/>
    <s v="December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141"/>
    <x v="2"/>
    <x v="4"/>
    <s v="12/2/2016"/>
    <s v="2016"/>
    <s v="December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342"/>
    <x v="5"/>
    <x v="10"/>
    <s v="9/13/2012"/>
    <s v="2012"/>
    <s v="September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1419"/>
    <x v="2"/>
    <x v="9"/>
    <s v="11/9/2016"/>
    <s v="2016"/>
    <s v="November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684"/>
    <x v="0"/>
    <x v="5"/>
    <s v="6/3/2015"/>
    <s v="2015"/>
    <s v="June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166"/>
    <x v="0"/>
    <x v="9"/>
    <s v="11/26/2015"/>
    <s v="2015"/>
    <s v="November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1420"/>
    <x v="3"/>
    <x v="4"/>
    <s v="11/30/2014"/>
    <s v="2014"/>
    <s v="November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530"/>
    <x v="0"/>
    <x v="6"/>
    <s v="5/14/2015"/>
    <s v="2015"/>
    <s v="May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1158"/>
    <x v="2"/>
    <x v="0"/>
    <s v="6/30/2016"/>
    <s v="2016"/>
    <s v="June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1389"/>
    <x v="0"/>
    <x v="10"/>
    <s v="8/29/2015"/>
    <s v="2015"/>
    <s v="August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1137"/>
    <x v="2"/>
    <x v="5"/>
    <s v="5/28/2016"/>
    <s v="2016"/>
    <s v="May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599"/>
    <x v="3"/>
    <x v="1"/>
    <s v="2/27/2014"/>
    <s v="2014"/>
    <s v="February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10"/>
    <x v="2"/>
    <x v="10"/>
    <s v="9/29/2016"/>
    <s v="2016"/>
    <s v="September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1178"/>
    <x v="0"/>
    <x v="2"/>
    <s v="3/9/2015"/>
    <s v="2015"/>
    <s v="March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554"/>
    <x v="2"/>
    <x v="8"/>
    <s v="10/15/2016"/>
    <s v="2016"/>
    <s v="October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565"/>
    <x v="2"/>
    <x v="8"/>
    <s v="10/12/2016"/>
    <s v="2016"/>
    <s v="October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2"/>
    <x v="3"/>
    <x v="11"/>
    <s v="1/15/2015"/>
    <s v="2015"/>
    <s v="January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387"/>
    <x v="0"/>
    <x v="1"/>
    <s v="2/19/2015"/>
    <s v="2015"/>
    <s v="February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514"/>
    <x v="0"/>
    <x v="6"/>
    <s v="6/7/2015"/>
    <s v="2015"/>
    <s v="June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1421"/>
    <x v="3"/>
    <x v="10"/>
    <s v="9/15/2014"/>
    <s v="2014"/>
    <s v="September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879"/>
    <x v="2"/>
    <x v="0"/>
    <s v="7/15/2016"/>
    <s v="2016"/>
    <s v="July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1141"/>
    <x v="2"/>
    <x v="4"/>
    <s v="12/21/2016"/>
    <s v="2016"/>
    <s v="December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808"/>
    <x v="1"/>
    <x v="2"/>
    <s v="3/10/2017"/>
    <s v="2017"/>
    <s v="March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776"/>
    <x v="3"/>
    <x v="9"/>
    <s v="11/8/2014"/>
    <s v="2014"/>
    <s v="November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619"/>
    <x v="0"/>
    <x v="10"/>
    <s v="9/9/2015"/>
    <s v="2015"/>
    <s v="September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0"/>
    <x v="0"/>
    <x v="3"/>
    <s v="8/14/2015"/>
    <s v="2015"/>
    <s v="August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585"/>
    <x v="2"/>
    <x v="2"/>
    <s v="3/9/2016"/>
    <s v="2016"/>
    <s v="March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09"/>
    <x v="0"/>
    <x v="11"/>
    <s v="2/1/2016"/>
    <s v="2016"/>
    <s v="February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674"/>
    <x v="2"/>
    <x v="4"/>
    <s v="12/21/2016"/>
    <s v="2016"/>
    <s v="December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4"/>
    <x v="0"/>
    <x v="4"/>
    <s v="12/17/2015"/>
    <s v="2015"/>
    <s v="December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1388"/>
    <x v="3"/>
    <x v="4"/>
    <s v="12/9/2014"/>
    <s v="2014"/>
    <s v="December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834"/>
    <x v="3"/>
    <x v="5"/>
    <s v="6/12/2014"/>
    <s v="2014"/>
    <s v="June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499"/>
    <x v="0"/>
    <x v="2"/>
    <s v="4/21/2015"/>
    <s v="2015"/>
    <s v="April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1305"/>
    <x v="2"/>
    <x v="1"/>
    <s v="2/9/2016"/>
    <s v="2016"/>
    <s v="February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173"/>
    <x v="1"/>
    <x v="2"/>
    <s v="3/12/2017"/>
    <s v="2017"/>
    <s v="March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1422"/>
    <x v="2"/>
    <x v="0"/>
    <s v="8/2/2016"/>
    <s v="2016"/>
    <s v="August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1422"/>
    <x v="2"/>
    <x v="0"/>
    <s v="7/30/2016"/>
    <s v="2016"/>
    <s v="July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1161"/>
    <x v="0"/>
    <x v="7"/>
    <s v="4/17/2015"/>
    <s v="2015"/>
    <s v="April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423"/>
    <x v="0"/>
    <x v="8"/>
    <s v="11/24/2015"/>
    <s v="2015"/>
    <s v="November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1423"/>
    <x v="4"/>
    <x v="8"/>
    <s v="10/25/2013"/>
    <s v="2013"/>
    <s v="October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313"/>
    <x v="0"/>
    <x v="3"/>
    <s v="8/21/2015"/>
    <s v="2015"/>
    <s v="August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857"/>
    <x v="0"/>
    <x v="10"/>
    <s v="9/4/2015"/>
    <s v="2015"/>
    <s v="September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1424"/>
    <x v="0"/>
    <x v="4"/>
    <s v="12/9/2015"/>
    <s v="2015"/>
    <s v="December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1425"/>
    <x v="0"/>
    <x v="7"/>
    <s v="5/4/2015"/>
    <s v="2015"/>
    <s v="May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193"/>
    <x v="0"/>
    <x v="10"/>
    <s v="9/25/2015"/>
    <s v="2015"/>
    <s v="September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474"/>
    <x v="2"/>
    <x v="1"/>
    <s v="2/10/2016"/>
    <s v="2016"/>
    <s v="February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373"/>
    <x v="0"/>
    <x v="8"/>
    <s v="11/9/2015"/>
    <s v="2015"/>
    <s v="November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453"/>
    <x v="0"/>
    <x v="4"/>
    <s v="1/9/2016"/>
    <s v="2016"/>
    <s v="January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1148"/>
    <x v="3"/>
    <x v="0"/>
    <s v="7/28/2014"/>
    <s v="2014"/>
    <s v="July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493"/>
    <x v="3"/>
    <x v="4"/>
    <s v="12/19/2014"/>
    <s v="2014"/>
    <s v="December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1142"/>
    <x v="0"/>
    <x v="11"/>
    <s v="12/28/2015"/>
    <s v="2015"/>
    <s v="December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1119"/>
    <x v="3"/>
    <x v="8"/>
    <s v="10/29/2014"/>
    <s v="2014"/>
    <s v="October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872"/>
    <x v="2"/>
    <x v="0"/>
    <s v="7/4/2016"/>
    <s v="2016"/>
    <s v="July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673"/>
    <x v="3"/>
    <x v="9"/>
    <s v="11/10/2014"/>
    <s v="2014"/>
    <s v="November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465"/>
    <x v="2"/>
    <x v="6"/>
    <s v="5/22/2016"/>
    <s v="2016"/>
    <s v="May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154"/>
    <x v="3"/>
    <x v="0"/>
    <s v="7/2/2014"/>
    <s v="2014"/>
    <s v="July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522"/>
    <x v="0"/>
    <x v="10"/>
    <s v="9/24/2015"/>
    <s v="2015"/>
    <s v="September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36"/>
    <x v="0"/>
    <x v="1"/>
    <s v="2/27/2015"/>
    <s v="2015"/>
    <s v="February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1426"/>
    <x v="2"/>
    <x v="7"/>
    <s v="4/5/2016"/>
    <s v="2016"/>
    <s v="April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946"/>
    <x v="3"/>
    <x v="0"/>
    <s v="7/10/2014"/>
    <s v="2014"/>
    <s v="July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46"/>
    <x v="3"/>
    <x v="9"/>
    <s v="11/22/2014"/>
    <s v="2014"/>
    <s v="November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869"/>
    <x v="0"/>
    <x v="1"/>
    <s v="3/1/2015"/>
    <s v="2015"/>
    <s v="March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1148"/>
    <x v="3"/>
    <x v="0"/>
    <s v="8/9/2014"/>
    <s v="2014"/>
    <s v="August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1308"/>
    <x v="0"/>
    <x v="2"/>
    <s v="4/27/2015"/>
    <s v="2015"/>
    <s v="April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1036"/>
    <x v="3"/>
    <x v="8"/>
    <s v="9/30/2014"/>
    <s v="2014"/>
    <s v="September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860"/>
    <x v="0"/>
    <x v="5"/>
    <s v="6/29/2015"/>
    <s v="2015"/>
    <s v="June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863"/>
    <x v="0"/>
    <x v="1"/>
    <s v="2/23/2015"/>
    <s v="2015"/>
    <s v="February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1422"/>
    <x v="2"/>
    <x v="0"/>
    <s v="7/30/2016"/>
    <s v="2016"/>
    <s v="July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1427"/>
    <x v="0"/>
    <x v="6"/>
    <s v="6/2/2015"/>
    <s v="2015"/>
    <s v="June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55"/>
    <x v="0"/>
    <x v="7"/>
    <s v="5/10/2015"/>
    <s v="2015"/>
    <s v="May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97"/>
    <x v="0"/>
    <x v="2"/>
    <s v="3/25/2015"/>
    <s v="2015"/>
    <s v="March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1087"/>
    <x v="3"/>
    <x v="3"/>
    <s v="8/12/2014"/>
    <s v="2014"/>
    <s v="August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548"/>
    <x v="3"/>
    <x v="10"/>
    <s v="9/25/2014"/>
    <s v="2014"/>
    <s v="September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140"/>
    <x v="0"/>
    <x v="2"/>
    <s v="4/13/2015"/>
    <s v="2015"/>
    <s v="April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1027"/>
    <x v="3"/>
    <x v="4"/>
    <s v="12/25/2014"/>
    <s v="2014"/>
    <s v="December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135"/>
    <x v="0"/>
    <x v="3"/>
    <s v="8/2/2015"/>
    <s v="2015"/>
    <s v="August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1428"/>
    <x v="3"/>
    <x v="5"/>
    <s v="6/27/2014"/>
    <s v="2014"/>
    <s v="June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600"/>
    <x v="3"/>
    <x v="3"/>
    <s v="8/8/2014"/>
    <s v="2014"/>
    <s v="August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1259"/>
    <x v="3"/>
    <x v="10"/>
    <s v="9/18/2014"/>
    <s v="2014"/>
    <s v="September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1108"/>
    <x v="1"/>
    <x v="7"/>
    <s v="4/7/2017"/>
    <s v="2017"/>
    <s v="April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1113"/>
    <x v="1"/>
    <x v="7"/>
    <s v="4/5/2017"/>
    <s v="2017"/>
    <s v="April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1028"/>
    <x v="1"/>
    <x v="1"/>
    <s v="3/22/2017"/>
    <s v="2017"/>
    <s v="March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1110"/>
    <x v="1"/>
    <x v="2"/>
    <s v="4/5/2017"/>
    <s v="2017"/>
    <s v="April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1102"/>
    <x v="1"/>
    <x v="2"/>
    <s v="3/24/2017"/>
    <s v="2017"/>
    <s v="March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178"/>
    <x v="3"/>
    <x v="8"/>
    <s v="10/16/2014"/>
    <s v="2014"/>
    <s v="October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1429"/>
    <x v="4"/>
    <x v="6"/>
    <s v="5/27/2013"/>
    <s v="2013"/>
    <s v="May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1430"/>
    <x v="2"/>
    <x v="5"/>
    <s v="7/21/2016"/>
    <s v="2016"/>
    <s v="July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773"/>
    <x v="2"/>
    <x v="10"/>
    <s v="10/3/2016"/>
    <s v="2016"/>
    <s v="October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3"/>
    <x v="3"/>
    <x v="3"/>
    <s v="8/8/2014"/>
    <s v="2014"/>
    <s v="August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327"/>
    <x v="3"/>
    <x v="5"/>
    <s v="6/20/2014"/>
    <s v="2014"/>
    <s v="June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1431"/>
    <x v="4"/>
    <x v="0"/>
    <s v="7/13/2013"/>
    <s v="2013"/>
    <s v="July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1321"/>
    <x v="0"/>
    <x v="4"/>
    <s v="12/24/2015"/>
    <s v="2015"/>
    <s v="December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1432"/>
    <x v="2"/>
    <x v="8"/>
    <s v="10/14/2016"/>
    <s v="2016"/>
    <s v="October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937"/>
    <x v="2"/>
    <x v="1"/>
    <s v="2/21/2016"/>
    <s v="2016"/>
    <s v="February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186"/>
    <x v="0"/>
    <x v="8"/>
    <s v="10/8/2015"/>
    <s v="2015"/>
    <s v="October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322"/>
    <x v="3"/>
    <x v="9"/>
    <s v="12/6/2014"/>
    <s v="2014"/>
    <s v="December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1286"/>
    <x v="2"/>
    <x v="6"/>
    <s v="5/3/2016"/>
    <s v="2016"/>
    <s v="May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351"/>
    <x v="2"/>
    <x v="2"/>
    <s v="4/17/2016"/>
    <s v="2016"/>
    <s v="April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1349"/>
    <x v="2"/>
    <x v="9"/>
    <s v="11/11/2016"/>
    <s v="2016"/>
    <s v="November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1433"/>
    <x v="4"/>
    <x v="10"/>
    <s v="9/6/2013"/>
    <s v="2013"/>
    <s v="September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964"/>
    <x v="2"/>
    <x v="4"/>
    <s v="1/29/2017"/>
    <s v="2017"/>
    <s v="January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432"/>
    <x v="3"/>
    <x v="4"/>
    <s v="12/31/2014"/>
    <s v="2014"/>
    <s v="December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543"/>
    <x v="0"/>
    <x v="3"/>
    <s v="8/15/2015"/>
    <s v="2015"/>
    <s v="August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743"/>
    <x v="1"/>
    <x v="1"/>
    <s v="3/1/2017"/>
    <s v="2017"/>
    <s v="March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678"/>
    <x v="2"/>
    <x v="7"/>
    <s v="4/22/2016"/>
    <s v="2016"/>
    <s v="April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532"/>
    <x v="0"/>
    <x v="3"/>
    <s v="8/7/2015"/>
    <s v="2015"/>
    <s v="August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52"/>
    <x v="0"/>
    <x v="4"/>
    <s v="12/30/2015"/>
    <s v="2015"/>
    <s v="December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1117"/>
    <x v="0"/>
    <x v="6"/>
    <s v="5/1/2015"/>
    <s v="2015"/>
    <s v="May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1241"/>
    <x v="4"/>
    <x v="7"/>
    <s v="4/22/2013"/>
    <s v="2013"/>
    <s v="April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1434"/>
    <x v="3"/>
    <x v="10"/>
    <s v="10/17/2014"/>
    <s v="2014"/>
    <s v="October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1045"/>
    <x v="4"/>
    <x v="6"/>
    <s v="5/27/2013"/>
    <s v="2013"/>
    <s v="May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794"/>
    <x v="0"/>
    <x v="2"/>
    <s v="4/10/2015"/>
    <s v="2015"/>
    <s v="April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943"/>
    <x v="2"/>
    <x v="8"/>
    <s v="10/13/2016"/>
    <s v="2016"/>
    <s v="October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1435"/>
    <x v="4"/>
    <x v="2"/>
    <s v="3/13/2013"/>
    <s v="2013"/>
    <s v="March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842"/>
    <x v="3"/>
    <x v="7"/>
    <s v="4/23/2014"/>
    <s v="2014"/>
    <s v="April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45"/>
    <x v="4"/>
    <x v="11"/>
    <s v="1/15/2014"/>
    <s v="2014"/>
    <s v="January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761"/>
    <x v="2"/>
    <x v="8"/>
    <s v="11/5/2016"/>
    <s v="2016"/>
    <s v="November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51"/>
    <x v="3"/>
    <x v="7"/>
    <s v="5/5/2014"/>
    <s v="2014"/>
    <s v="May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794"/>
    <x v="0"/>
    <x v="2"/>
    <s v="3/11/2015"/>
    <s v="2015"/>
    <s v="March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179"/>
    <x v="3"/>
    <x v="8"/>
    <s v="10/19/2014"/>
    <s v="2014"/>
    <s v="October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1436"/>
    <x v="5"/>
    <x v="5"/>
    <s v="5/15/2012"/>
    <s v="2012"/>
    <s v="May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494"/>
    <x v="2"/>
    <x v="8"/>
    <s v="10/19/2016"/>
    <s v="2016"/>
    <s v="October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724"/>
    <x v="5"/>
    <x v="1"/>
    <s v="2/28/2012"/>
    <s v="2012"/>
    <s v="February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1437"/>
    <x v="5"/>
    <x v="5"/>
    <s v="7/14/2012"/>
    <s v="2012"/>
    <s v="July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457"/>
    <x v="3"/>
    <x v="3"/>
    <s v="8/29/2014"/>
    <s v="2014"/>
    <s v="August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1437"/>
    <x v="5"/>
    <x v="5"/>
    <s v="6/15/2012"/>
    <s v="2012"/>
    <s v="June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315"/>
    <x v="2"/>
    <x v="10"/>
    <s v="9/2/2016"/>
    <s v="2016"/>
    <s v="September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35"/>
    <x v="0"/>
    <x v="7"/>
    <s v="4/4/2015"/>
    <s v="2015"/>
    <s v="April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335"/>
    <x v="5"/>
    <x v="0"/>
    <s v="6/30/2012"/>
    <s v="2012"/>
    <s v="June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1438"/>
    <x v="3"/>
    <x v="6"/>
    <s v="6/17/2014"/>
    <s v="2014"/>
    <s v="June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1439"/>
    <x v="6"/>
    <x v="4"/>
    <s v="12/18/2011"/>
    <s v="2011"/>
    <s v="December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1440"/>
    <x v="5"/>
    <x v="3"/>
    <s v="8/26/2012"/>
    <s v="2012"/>
    <s v="August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371"/>
    <x v="3"/>
    <x v="10"/>
    <s v="9/11/2014"/>
    <s v="2014"/>
    <s v="September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162"/>
    <x v="0"/>
    <x v="7"/>
    <s v="4/8/2015"/>
    <s v="2015"/>
    <s v="April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431"/>
    <x v="4"/>
    <x v="11"/>
    <s v="1/11/2014"/>
    <s v="2014"/>
    <s v="January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1311"/>
    <x v="2"/>
    <x v="3"/>
    <s v="8/6/2016"/>
    <s v="2016"/>
    <s v="August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565"/>
    <x v="2"/>
    <x v="8"/>
    <s v="10/10/2016"/>
    <s v="2016"/>
    <s v="October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982"/>
    <x v="2"/>
    <x v="0"/>
    <s v="7/16/2016"/>
    <s v="2016"/>
    <s v="July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1327"/>
    <x v="4"/>
    <x v="5"/>
    <s v="6/20/2013"/>
    <s v="2013"/>
    <s v="June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590"/>
    <x v="5"/>
    <x v="11"/>
    <s v="1/2/2013"/>
    <s v="2013"/>
    <s v="January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1149"/>
    <x v="5"/>
    <x v="1"/>
    <s v="3/18/2012"/>
    <s v="2012"/>
    <s v="March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1379"/>
    <x v="4"/>
    <x v="6"/>
    <s v="5/24/2013"/>
    <s v="2013"/>
    <s v="May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1436"/>
    <x v="5"/>
    <x v="5"/>
    <s v="5/30/2012"/>
    <s v="2012"/>
    <s v="May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1069"/>
    <x v="5"/>
    <x v="9"/>
    <s v="10/28/2012"/>
    <s v="2012"/>
    <s v="October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1441"/>
    <x v="6"/>
    <x v="3"/>
    <s v="8/11/2011"/>
    <s v="2011"/>
    <s v="August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951"/>
    <x v="0"/>
    <x v="0"/>
    <s v="8/16/2015"/>
    <s v="2015"/>
    <s v="August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1442"/>
    <x v="5"/>
    <x v="2"/>
    <s v="3/29/2012"/>
    <s v="2012"/>
    <s v="March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356"/>
    <x v="3"/>
    <x v="6"/>
    <s v="6/5/2014"/>
    <s v="2014"/>
    <s v="June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1443"/>
    <x v="3"/>
    <x v="2"/>
    <s v="3/18/2014"/>
    <s v="2014"/>
    <s v="March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1370"/>
    <x v="5"/>
    <x v="11"/>
    <s v="2/1/2013"/>
    <s v="2013"/>
    <s v="February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1444"/>
    <x v="4"/>
    <x v="8"/>
    <s v="10/5/2013"/>
    <s v="2013"/>
    <s v="October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535"/>
    <x v="2"/>
    <x v="6"/>
    <s v="4/24/2016"/>
    <s v="2016"/>
    <s v="April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735"/>
    <x v="4"/>
    <x v="2"/>
    <s v="3/7/2013"/>
    <s v="2013"/>
    <s v="March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17"/>
    <x v="6"/>
    <x v="4"/>
    <s v="12/15/2011"/>
    <s v="2011"/>
    <s v="December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1220"/>
    <x v="0"/>
    <x v="5"/>
    <s v="6/12/2015"/>
    <s v="2015"/>
    <s v="June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951"/>
    <x v="0"/>
    <x v="0"/>
    <s v="7/17/2015"/>
    <s v="2015"/>
    <s v="July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1310"/>
    <x v="3"/>
    <x v="3"/>
    <s v="8/25/2014"/>
    <s v="2014"/>
    <s v="August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515"/>
    <x v="0"/>
    <x v="9"/>
    <s v="11/22/2015"/>
    <s v="2015"/>
    <s v="November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808"/>
    <x v="1"/>
    <x v="2"/>
    <s v="3/10/2017"/>
    <s v="2017"/>
    <s v="March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973"/>
    <x v="0"/>
    <x v="1"/>
    <s v="2/12/2015"/>
    <s v="2015"/>
    <s v="February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1125"/>
    <x v="0"/>
    <x v="1"/>
    <s v="2/16/2015"/>
    <s v="2015"/>
    <s v="February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1343"/>
    <x v="0"/>
    <x v="6"/>
    <s v="4/23/2015"/>
    <s v="2015"/>
    <s v="April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1445"/>
    <x v="3"/>
    <x v="9"/>
    <s v="10/29/2014"/>
    <s v="2014"/>
    <s v="October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1207"/>
    <x v="2"/>
    <x v="3"/>
    <s v="8/5/2016"/>
    <s v="2016"/>
    <s v="August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574"/>
    <x v="3"/>
    <x v="0"/>
    <s v="7/9/2014"/>
    <s v="2014"/>
    <s v="July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14"/>
    <x v="3"/>
    <x v="0"/>
    <s v="7/17/2014"/>
    <s v="2014"/>
    <s v="July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1446"/>
    <x v="2"/>
    <x v="0"/>
    <s v="7/29/2016"/>
    <s v="2016"/>
    <s v="July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499"/>
    <x v="0"/>
    <x v="2"/>
    <s v="3/11/2015"/>
    <s v="2015"/>
    <s v="March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796"/>
    <x v="0"/>
    <x v="1"/>
    <s v="2/11/2015"/>
    <s v="2015"/>
    <s v="February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384"/>
    <x v="2"/>
    <x v="10"/>
    <s v="9/8/2016"/>
    <s v="2016"/>
    <s v="September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865"/>
    <x v="0"/>
    <x v="0"/>
    <s v="8/12/2015"/>
    <s v="2015"/>
    <s v="August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0"/>
    <x v="0"/>
    <x v="0"/>
    <s v="7/21/2015"/>
    <s v="2015"/>
    <s v="July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194"/>
    <x v="2"/>
    <x v="2"/>
    <s v="3/3/2016"/>
    <s v="2016"/>
    <s v="March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327"/>
    <x v="3"/>
    <x v="5"/>
    <s v="6/6/2014"/>
    <s v="2014"/>
    <s v="June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1412"/>
    <x v="3"/>
    <x v="0"/>
    <s v="7/5/2014"/>
    <s v="2014"/>
    <s v="July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1447"/>
    <x v="3"/>
    <x v="0"/>
    <s v="7/8/2014"/>
    <s v="2014"/>
    <s v="July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1448"/>
    <x v="0"/>
    <x v="3"/>
    <s v="7/31/2015"/>
    <s v="2015"/>
    <s v="July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300"/>
    <x v="2"/>
    <x v="5"/>
    <s v="6/17/2016"/>
    <s v="2016"/>
    <s v="June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1025"/>
    <x v="3"/>
    <x v="4"/>
    <s v="1/4/2015"/>
    <s v="2015"/>
    <s v="January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159"/>
    <x v="3"/>
    <x v="8"/>
    <s v="10/10/2014"/>
    <s v="2014"/>
    <s v="October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458"/>
    <x v="0"/>
    <x v="3"/>
    <s v="8/6/2015"/>
    <s v="2015"/>
    <s v="August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462"/>
    <x v="0"/>
    <x v="0"/>
    <s v="7/15/2015"/>
    <s v="2015"/>
    <s v="July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1449"/>
    <x v="3"/>
    <x v="10"/>
    <s v="9/29/2014"/>
    <s v="2014"/>
    <s v="September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1031"/>
    <x v="0"/>
    <x v="3"/>
    <s v="8/22/2015"/>
    <s v="2015"/>
    <s v="August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1038"/>
    <x v="0"/>
    <x v="0"/>
    <s v="8/5/2015"/>
    <s v="2015"/>
    <s v="August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860"/>
    <x v="0"/>
    <x v="5"/>
    <s v="6/29/2015"/>
    <s v="2015"/>
    <s v="June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760"/>
    <x v="0"/>
    <x v="3"/>
    <s v="8/22/2015"/>
    <s v="2015"/>
    <s v="August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942"/>
    <x v="2"/>
    <x v="7"/>
    <s v="3/30/2016"/>
    <s v="2016"/>
    <s v="March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1450"/>
    <x v="3"/>
    <x v="6"/>
    <s v="5/31/2014"/>
    <s v="2014"/>
    <s v="May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858"/>
    <x v="0"/>
    <x v="1"/>
    <s v="2/23/2015"/>
    <s v="2015"/>
    <s v="February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1451"/>
    <x v="0"/>
    <x v="2"/>
    <s v="4/5/2015"/>
    <s v="2015"/>
    <s v="April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1452"/>
    <x v="2"/>
    <x v="4"/>
    <s v="12/14/2016"/>
    <s v="2016"/>
    <s v="December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1343"/>
    <x v="0"/>
    <x v="6"/>
    <s v="5/9/2015"/>
    <s v="2015"/>
    <s v="May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304"/>
    <x v="2"/>
    <x v="3"/>
    <s v="8/7/2016"/>
    <s v="2016"/>
    <s v="August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949"/>
    <x v="0"/>
    <x v="3"/>
    <s v="8/2/2015"/>
    <s v="2015"/>
    <s v="August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185"/>
    <x v="0"/>
    <x v="1"/>
    <s v="2/28/2015"/>
    <s v="2015"/>
    <s v="February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624"/>
    <x v="0"/>
    <x v="8"/>
    <s v="9/23/2015"/>
    <s v="2015"/>
    <s v="September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991"/>
    <x v="0"/>
    <x v="5"/>
    <s v="6/14/2015"/>
    <s v="2015"/>
    <s v="June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1453"/>
    <x v="2"/>
    <x v="2"/>
    <s v="2/25/2016"/>
    <s v="2016"/>
    <s v="February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1072"/>
    <x v="3"/>
    <x v="10"/>
    <s v="9/23/2014"/>
    <s v="2014"/>
    <s v="September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754"/>
    <x v="0"/>
    <x v="2"/>
    <s v="3/27/2015"/>
    <s v="2015"/>
    <s v="March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197"/>
    <x v="0"/>
    <x v="7"/>
    <s v="3/31/2015"/>
    <s v="2015"/>
    <s v="March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1220"/>
    <x v="0"/>
    <x v="5"/>
    <s v="6/12/2015"/>
    <s v="2015"/>
    <s v="June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1424"/>
    <x v="0"/>
    <x v="4"/>
    <s v="12/4/2015"/>
    <s v="2015"/>
    <s v="December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866"/>
    <x v="0"/>
    <x v="0"/>
    <s v="7/10/2015"/>
    <s v="2015"/>
    <s v="July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1454"/>
    <x v="2"/>
    <x v="5"/>
    <s v="6/3/2016"/>
    <s v="2016"/>
    <s v="June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1455"/>
    <x v="0"/>
    <x v="8"/>
    <s v="10/2/2015"/>
    <s v="2015"/>
    <s v="October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1357"/>
    <x v="2"/>
    <x v="5"/>
    <s v="6/2/2016"/>
    <s v="2016"/>
    <s v="June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1450"/>
    <x v="3"/>
    <x v="6"/>
    <s v="5/11/2014"/>
    <s v="2014"/>
    <s v="May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153"/>
    <x v="0"/>
    <x v="0"/>
    <s v="7/16/2015"/>
    <s v="2015"/>
    <s v="July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138"/>
    <x v="3"/>
    <x v="9"/>
    <s v="11/23/2014"/>
    <s v="2014"/>
    <s v="November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1174"/>
    <x v="0"/>
    <x v="8"/>
    <s v="10/10/2015"/>
    <s v="2015"/>
    <s v="October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609"/>
    <x v="0"/>
    <x v="1"/>
    <s v="1/30/2015"/>
    <s v="2015"/>
    <s v="January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948"/>
    <x v="0"/>
    <x v="4"/>
    <s v="12/4/2015"/>
    <s v="2015"/>
    <s v="December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936"/>
    <x v="1"/>
    <x v="1"/>
    <s v="2/17/2017"/>
    <s v="2017"/>
    <s v="February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1456"/>
    <x v="0"/>
    <x v="9"/>
    <s v="12/9/2015"/>
    <s v="2015"/>
    <s v="December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9"/>
    <x v="3"/>
    <x v="3"/>
    <s v="8/13/2014"/>
    <s v="2014"/>
    <s v="August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1457"/>
    <x v="3"/>
    <x v="10"/>
    <s v="8/24/2014"/>
    <s v="2014"/>
    <s v="August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1342"/>
    <x v="0"/>
    <x v="2"/>
    <s v="3/18/2015"/>
    <s v="2015"/>
    <s v="March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83"/>
    <x v="0"/>
    <x v="9"/>
    <s v="12/13/2015"/>
    <s v="2015"/>
    <s v="December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1458"/>
    <x v="3"/>
    <x v="5"/>
    <s v="6/21/2014"/>
    <s v="2014"/>
    <s v="June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456"/>
    <x v="2"/>
    <x v="5"/>
    <s v="6/12/2016"/>
    <s v="2016"/>
    <s v="June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122"/>
    <x v="2"/>
    <x v="11"/>
    <s v="1/4/2017"/>
    <s v="2017"/>
    <s v="January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514"/>
    <x v="0"/>
    <x v="6"/>
    <s v="6/7/2015"/>
    <s v="2015"/>
    <s v="June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530"/>
    <x v="0"/>
    <x v="6"/>
    <s v="5/29/2015"/>
    <s v="2015"/>
    <s v="May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851"/>
    <x v="2"/>
    <x v="7"/>
    <s v="5/23/2016"/>
    <s v="2016"/>
    <s v="May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871"/>
    <x v="0"/>
    <x v="6"/>
    <s v="5/29/2015"/>
    <s v="2015"/>
    <s v="May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851"/>
    <x v="2"/>
    <x v="7"/>
    <s v="4/23/2016"/>
    <s v="2016"/>
    <s v="April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584"/>
    <x v="3"/>
    <x v="10"/>
    <s v="9/5/2014"/>
    <s v="2014"/>
    <s v="September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992"/>
    <x v="2"/>
    <x v="1"/>
    <s v="1/29/2016"/>
    <s v="2016"/>
    <s v="January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327"/>
    <x v="3"/>
    <x v="5"/>
    <s v="6/20/2014"/>
    <s v="2014"/>
    <s v="June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62"/>
    <x v="3"/>
    <x v="3"/>
    <s v="9/13/2014"/>
    <s v="2014"/>
    <s v="September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310"/>
    <x v="0"/>
    <x v="6"/>
    <s v="5/7/2015"/>
    <s v="2015"/>
    <s v="May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1459"/>
    <x v="0"/>
    <x v="11"/>
    <s v="1/29/2016"/>
    <s v="2016"/>
    <s v="January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06"/>
    <x v="0"/>
    <x v="0"/>
    <s v="8/8/2015"/>
    <s v="2015"/>
    <s v="August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580"/>
    <x v="2"/>
    <x v="11"/>
    <s v="2/20/2017"/>
    <s v="2017"/>
    <s v="February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786"/>
    <x v="3"/>
    <x v="4"/>
    <s v="12/5/2014"/>
    <s v="2014"/>
    <s v="December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1403"/>
    <x v="0"/>
    <x v="10"/>
    <s v="10/16/2015"/>
    <s v="2015"/>
    <s v="October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750"/>
    <x v="2"/>
    <x v="6"/>
    <s v="6/19/2016"/>
    <s v="2016"/>
    <s v="June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938"/>
    <x v="0"/>
    <x v="8"/>
    <s v="9/24/2015"/>
    <s v="2015"/>
    <s v="September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1458"/>
    <x v="3"/>
    <x v="5"/>
    <s v="6/24/2014"/>
    <s v="2014"/>
    <s v="June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526"/>
    <x v="3"/>
    <x v="3"/>
    <s v="9/9/2014"/>
    <s v="2014"/>
    <s v="September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951"/>
    <x v="0"/>
    <x v="0"/>
    <s v="7/17/2015"/>
    <s v="2015"/>
    <s v="July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16"/>
    <x v="3"/>
    <x v="4"/>
    <s v="1/5/2015"/>
    <s v="2015"/>
    <s v="January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1129"/>
    <x v="2"/>
    <x v="8"/>
    <s v="10/14/2016"/>
    <s v="2016"/>
    <s v="October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1460"/>
    <x v="2"/>
    <x v="0"/>
    <s v="7/3/2016"/>
    <s v="2016"/>
    <s v="July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1395"/>
    <x v="2"/>
    <x v="8"/>
    <s v="10/5/2016"/>
    <s v="2016"/>
    <s v="October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1461"/>
    <x v="2"/>
    <x v="0"/>
    <s v="7/19/2016"/>
    <s v="2016"/>
    <s v="July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356"/>
    <x v="3"/>
    <x v="6"/>
    <s v="5/16/2014"/>
    <s v="2014"/>
    <s v="May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561"/>
    <x v="3"/>
    <x v="11"/>
    <s v="12/21/2014"/>
    <s v="2014"/>
    <s v="December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121"/>
    <x v="0"/>
    <x v="6"/>
    <s v="6/19/2015"/>
    <s v="2015"/>
    <s v="June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823"/>
    <x v="3"/>
    <x v="11"/>
    <s v="1/28/2015"/>
    <s v="2015"/>
    <s v="January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1462"/>
    <x v="2"/>
    <x v="11"/>
    <s v="1/17/2017"/>
    <s v="2017"/>
    <s v="January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1463"/>
    <x v="2"/>
    <x v="6"/>
    <s v="5/4/2016"/>
    <s v="2016"/>
    <s v="May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153"/>
    <x v="0"/>
    <x v="0"/>
    <s v="7/16/2015"/>
    <s v="2015"/>
    <s v="July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1464"/>
    <x v="2"/>
    <x v="9"/>
    <s v="11/30/2016"/>
    <s v="2016"/>
    <s v="November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684"/>
    <x v="0"/>
    <x v="5"/>
    <s v="7/3/2015"/>
    <s v="2015"/>
    <s v="July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1465"/>
    <x v="0"/>
    <x v="11"/>
    <s v="1/20/2016"/>
    <s v="2016"/>
    <s v="January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458"/>
    <x v="0"/>
    <x v="3"/>
    <s v="8/20/2015"/>
    <s v="2015"/>
    <s v="August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1466"/>
    <x v="3"/>
    <x v="9"/>
    <s v="12/3/2014"/>
    <s v="2014"/>
    <s v="December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31"/>
    <x v="2"/>
    <x v="6"/>
    <s v="5/1/2016"/>
    <s v="2016"/>
    <s v="May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339"/>
    <x v="2"/>
    <x v="1"/>
    <s v="2/5/2016"/>
    <s v="2016"/>
    <s v="February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1025"/>
    <x v="3"/>
    <x v="4"/>
    <s v="12/5/2014"/>
    <s v="2014"/>
    <s v="December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303"/>
    <x v="0"/>
    <x v="2"/>
    <s v="3/13/2015"/>
    <s v="2015"/>
    <s v="March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311"/>
    <x v="0"/>
    <x v="8"/>
    <s v="9/18/2015"/>
    <s v="2015"/>
    <s v="September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1408"/>
    <x v="3"/>
    <x v="11"/>
    <s v="1/11/2015"/>
    <s v="2015"/>
    <s v="January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553"/>
    <x v="3"/>
    <x v="9"/>
    <s v="10/17/2014"/>
    <s v="2014"/>
    <s v="October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457"/>
    <x v="3"/>
    <x v="3"/>
    <s v="8/29/2014"/>
    <s v="2014"/>
    <s v="August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526"/>
    <x v="3"/>
    <x v="3"/>
    <s v="8/8/2014"/>
    <s v="2014"/>
    <s v="August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320"/>
    <x v="2"/>
    <x v="2"/>
    <s v="4/15/2016"/>
    <s v="2016"/>
    <s v="April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18"/>
    <x v="3"/>
    <x v="10"/>
    <s v="8/25/2014"/>
    <s v="2014"/>
    <s v="August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1420"/>
    <x v="3"/>
    <x v="4"/>
    <s v="1/8/2015"/>
    <s v="2015"/>
    <s v="January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1178"/>
    <x v="0"/>
    <x v="2"/>
    <s v="4/3/2015"/>
    <s v="2015"/>
    <s v="April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1467"/>
    <x v="3"/>
    <x v="0"/>
    <s v="6/22/2014"/>
    <s v="2014"/>
    <s v="June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1468"/>
    <x v="2"/>
    <x v="4"/>
    <s v="12/12/2016"/>
    <s v="2016"/>
    <s v="December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987"/>
    <x v="0"/>
    <x v="8"/>
    <s v="10/11/2015"/>
    <s v="2015"/>
    <s v="October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98"/>
    <x v="0"/>
    <x v="9"/>
    <s v="10/31/2015"/>
    <s v="2015"/>
    <s v="October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152"/>
    <x v="2"/>
    <x v="5"/>
    <s v="7/23/2016"/>
    <s v="2016"/>
    <s v="July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448"/>
    <x v="3"/>
    <x v="3"/>
    <s v="8/9/2014"/>
    <s v="2014"/>
    <s v="August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1346"/>
    <x v="3"/>
    <x v="11"/>
    <s v="2/7/2015"/>
    <s v="2015"/>
    <s v="February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1469"/>
    <x v="0"/>
    <x v="3"/>
    <s v="8/24/2015"/>
    <s v="2015"/>
    <s v="August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01"/>
    <x v="0"/>
    <x v="3"/>
    <s v="9/8/2015"/>
    <s v="2015"/>
    <s v="September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583"/>
    <x v="3"/>
    <x v="9"/>
    <s v="11/9/2014"/>
    <s v="2014"/>
    <s v="November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498"/>
    <x v="2"/>
    <x v="10"/>
    <s v="9/6/2016"/>
    <s v="2016"/>
    <s v="September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543"/>
    <x v="0"/>
    <x v="3"/>
    <s v="7/31/2015"/>
    <s v="2015"/>
    <s v="July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746"/>
    <x v="2"/>
    <x v="7"/>
    <s v="5/14/2016"/>
    <s v="2016"/>
    <s v="May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1226"/>
    <x v="2"/>
    <x v="5"/>
    <s v="6/8/2016"/>
    <s v="2016"/>
    <s v="June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1470"/>
    <x v="3"/>
    <x v="9"/>
    <s v="11/25/2014"/>
    <s v="2014"/>
    <s v="November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396"/>
    <x v="0"/>
    <x v="6"/>
    <s v="6/12/2015"/>
    <s v="2015"/>
    <s v="June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986"/>
    <x v="0"/>
    <x v="5"/>
    <s v="6/27/2015"/>
    <s v="2015"/>
    <s v="June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1471"/>
    <x v="0"/>
    <x v="11"/>
    <s v="1/14/2016"/>
    <s v="2016"/>
    <s v="January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3"/>
    <x v="3"/>
    <x v="3"/>
    <s v="9/6/2014"/>
    <s v="2014"/>
    <s v="September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1049"/>
    <x v="0"/>
    <x v="1"/>
    <s v="3/14/2015"/>
    <s v="2015"/>
    <s v="March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320"/>
    <x v="2"/>
    <x v="2"/>
    <s v="3/16/2016"/>
    <s v="2016"/>
    <s v="March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1472"/>
    <x v="3"/>
    <x v="6"/>
    <s v="5/19/2014"/>
    <s v="2014"/>
    <s v="May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1473"/>
    <x v="0"/>
    <x v="10"/>
    <s v="9/16/2015"/>
    <s v="2015"/>
    <s v="September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8"/>
    <x v="0"/>
    <x v="9"/>
    <s v="10/29/2015"/>
    <s v="2015"/>
    <s v="October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1474"/>
    <x v="3"/>
    <x v="3"/>
    <s v="8/5/2014"/>
    <s v="2014"/>
    <s v="August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7"/>
    <x v="0"/>
    <x v="2"/>
    <s v="3/25/2015"/>
    <s v="2015"/>
    <s v="March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548"/>
    <x v="3"/>
    <x v="10"/>
    <s v="9/25/2014"/>
    <s v="2014"/>
    <s v="September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3"/>
    <x v="0"/>
    <x v="6"/>
    <s v="5/18/2015"/>
    <s v="2015"/>
    <s v="May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562"/>
    <x v="0"/>
    <x v="1"/>
    <s v="1/23/2015"/>
    <s v="2015"/>
    <s v="January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1343"/>
    <x v="0"/>
    <x v="6"/>
    <s v="5/8/2015"/>
    <s v="2015"/>
    <s v="May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371"/>
    <x v="3"/>
    <x v="10"/>
    <s v="9/11/2014"/>
    <s v="2014"/>
    <s v="September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794"/>
    <x v="0"/>
    <x v="2"/>
    <s v="2/23/2015"/>
    <s v="2015"/>
    <s v="February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1023"/>
    <x v="3"/>
    <x v="0"/>
    <s v="7/15/2014"/>
    <s v="2014"/>
    <s v="July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1047"/>
    <x v="2"/>
    <x v="2"/>
    <s v="3/4/2016"/>
    <s v="2016"/>
    <s v="March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343"/>
    <x v="3"/>
    <x v="6"/>
    <s v="5/25/2014"/>
    <s v="2014"/>
    <s v="May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302"/>
    <x v="0"/>
    <x v="6"/>
    <s v="5/7/2015"/>
    <s v="2015"/>
    <s v="May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1434"/>
    <x v="3"/>
    <x v="10"/>
    <s v="9/15/2014"/>
    <s v="2014"/>
    <s v="September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387"/>
    <x v="0"/>
    <x v="1"/>
    <s v="2/21/2015"/>
    <s v="2015"/>
    <s v="February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1357"/>
    <x v="2"/>
    <x v="5"/>
    <s v="6/4/2016"/>
    <s v="2016"/>
    <s v="June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827"/>
    <x v="3"/>
    <x v="5"/>
    <s v="6/15/2014"/>
    <s v="2014"/>
    <s v="June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971"/>
    <x v="2"/>
    <x v="3"/>
    <s v="8/29/2016"/>
    <s v="2016"/>
    <s v="August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1119"/>
    <x v="3"/>
    <x v="8"/>
    <s v="10/12/2014"/>
    <s v="2014"/>
    <s v="October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534"/>
    <x v="3"/>
    <x v="0"/>
    <s v="7/13/2014"/>
    <s v="2014"/>
    <s v="July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1475"/>
    <x v="3"/>
    <x v="11"/>
    <s v="1/30/2015"/>
    <s v="2015"/>
    <s v="January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826"/>
    <x v="3"/>
    <x v="3"/>
    <s v="8/27/2014"/>
    <s v="2014"/>
    <s v="August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1346"/>
    <x v="3"/>
    <x v="11"/>
    <s v="1/18/2015"/>
    <s v="2015"/>
    <s v="January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869"/>
    <x v="0"/>
    <x v="1"/>
    <s v="3/1/2015"/>
    <s v="2015"/>
    <s v="March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1476"/>
    <x v="0"/>
    <x v="4"/>
    <s v="12/16/2015"/>
    <s v="2015"/>
    <s v="December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1406"/>
    <x v="0"/>
    <x v="7"/>
    <s v="4/12/2015"/>
    <s v="2015"/>
    <s v="April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882"/>
    <x v="0"/>
    <x v="5"/>
    <s v="6/7/2015"/>
    <s v="2015"/>
    <s v="June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51"/>
    <x v="0"/>
    <x v="6"/>
    <s v="5/23/2015"/>
    <s v="2015"/>
    <s v="May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1477"/>
    <x v="2"/>
    <x v="3"/>
    <s v="8/15/2016"/>
    <s v="2016"/>
    <s v="August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446"/>
    <x v="2"/>
    <x v="9"/>
    <s v="11/24/2016"/>
    <s v="2016"/>
    <s v="November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3"/>
    <x v="0"/>
    <x v="6"/>
    <s v="6/2/2015"/>
    <s v="2015"/>
    <s v="June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318"/>
    <x v="0"/>
    <x v="9"/>
    <s v="11/19/2015"/>
    <s v="2015"/>
    <s v="November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1478"/>
    <x v="0"/>
    <x v="11"/>
    <s v="1/23/2016"/>
    <s v="2016"/>
    <s v="January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1434"/>
    <x v="3"/>
    <x v="10"/>
    <s v="10/5/2014"/>
    <s v="2014"/>
    <s v="October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125"/>
    <x v="2"/>
    <x v="8"/>
    <s v="10/16/2016"/>
    <s v="2016"/>
    <s v="October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186"/>
    <x v="0"/>
    <x v="8"/>
    <s v="10/8/2015"/>
    <s v="2015"/>
    <s v="October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531"/>
    <x v="1"/>
    <x v="2"/>
    <s v="3/16/2017"/>
    <s v="2017"/>
    <s v="March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968"/>
    <x v="0"/>
    <x v="5"/>
    <s v="6/16/2015"/>
    <s v="2015"/>
    <s v="June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1463"/>
    <x v="2"/>
    <x v="6"/>
    <s v="5/4/2016"/>
    <s v="2016"/>
    <s v="May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1479"/>
    <x v="0"/>
    <x v="1"/>
    <s v="3/27/2015"/>
    <s v="2015"/>
    <s v="March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04"/>
    <x v="2"/>
    <x v="7"/>
    <s v="5/8/2016"/>
    <s v="2016"/>
    <s v="May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1480"/>
    <x v="2"/>
    <x v="5"/>
    <s v="6/6/2016"/>
    <s v="2016"/>
    <s v="June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371"/>
    <x v="3"/>
    <x v="10"/>
    <s v="9/11/2014"/>
    <s v="2014"/>
    <s v="September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1308"/>
    <x v="0"/>
    <x v="2"/>
    <s v="3/25/2015"/>
    <s v="2015"/>
    <s v="March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391"/>
    <x v="0"/>
    <x v="2"/>
    <s v="3/1/2015"/>
    <s v="2015"/>
    <s v="March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462"/>
    <x v="0"/>
    <x v="0"/>
    <s v="7/2/2015"/>
    <s v="2015"/>
    <s v="July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411"/>
    <x v="3"/>
    <x v="3"/>
    <s v="8/6/2014"/>
    <s v="2014"/>
    <s v="August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1481"/>
    <x v="0"/>
    <x v="0"/>
    <s v="7/7/2015"/>
    <s v="2015"/>
    <s v="July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1403"/>
    <x v="0"/>
    <x v="10"/>
    <s v="9/16/2015"/>
    <s v="2015"/>
    <s v="September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1352"/>
    <x v="0"/>
    <x v="2"/>
    <s v="3/8/2015"/>
    <s v="2015"/>
    <s v="March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315"/>
    <x v="2"/>
    <x v="10"/>
    <s v="8/16/2016"/>
    <s v="2016"/>
    <s v="August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3"/>
    <x v="0"/>
    <x v="6"/>
    <s v="5/3/2015"/>
    <s v="2015"/>
    <s v="May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1386"/>
    <x v="3"/>
    <x v="0"/>
    <s v="7/18/2014"/>
    <s v="2014"/>
    <s v="July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873"/>
    <x v="3"/>
    <x v="10"/>
    <s v="8/31/2014"/>
    <s v="2014"/>
    <s v="August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1452"/>
    <x v="2"/>
    <x v="4"/>
    <s v="12/4/2016"/>
    <s v="2016"/>
    <s v="December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09"/>
    <x v="0"/>
    <x v="11"/>
    <s v="12/31/2015"/>
    <s v="2015"/>
    <s v="December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1145"/>
    <x v="3"/>
    <x v="10"/>
    <s v="9/25/2014"/>
    <s v="2014"/>
    <s v="September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979"/>
    <x v="3"/>
    <x v="9"/>
    <s v="11/26/2014"/>
    <s v="2014"/>
    <s v="November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334"/>
    <x v="2"/>
    <x v="2"/>
    <s v="3/13/2016"/>
    <s v="2016"/>
    <s v="March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1125"/>
    <x v="0"/>
    <x v="1"/>
    <s v="3/22/2015"/>
    <s v="2015"/>
    <s v="March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553"/>
    <x v="3"/>
    <x v="9"/>
    <s v="10/20/2014"/>
    <s v="2014"/>
    <s v="October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1350"/>
    <x v="3"/>
    <x v="11"/>
    <s v="1/6/2015"/>
    <s v="2015"/>
    <s v="January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1037"/>
    <x v="0"/>
    <x v="10"/>
    <s v="8/23/2015"/>
    <s v="2015"/>
    <s v="August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1482"/>
    <x v="0"/>
    <x v="10"/>
    <s v="9/23/2015"/>
    <s v="2015"/>
    <s v="September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1305"/>
    <x v="2"/>
    <x v="1"/>
    <s v="2/11/2016"/>
    <s v="2016"/>
    <s v="February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307"/>
    <x v="3"/>
    <x v="8"/>
    <s v="11/11/2014"/>
    <s v="2014"/>
    <s v="November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338"/>
    <x v="2"/>
    <x v="3"/>
    <s v="8/24/2016"/>
    <s v="2016"/>
    <s v="August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1235"/>
    <x v="2"/>
    <x v="9"/>
    <s v="10/30/2016"/>
    <s v="2016"/>
    <s v="October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1483"/>
    <x v="2"/>
    <x v="7"/>
    <s v="5/1/2016"/>
    <s v="2016"/>
    <s v="May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1129"/>
    <x v="2"/>
    <x v="8"/>
    <s v="10/12/2016"/>
    <s v="2016"/>
    <s v="October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1484"/>
    <x v="2"/>
    <x v="5"/>
    <s v="6/20/2016"/>
    <s v="2016"/>
    <s v="June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1485"/>
    <x v="0"/>
    <x v="4"/>
    <s v="12/20/2015"/>
    <s v="2015"/>
    <s v="December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09"/>
    <x v="0"/>
    <x v="11"/>
    <s v="1/7/2016"/>
    <s v="2016"/>
    <s v="January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757"/>
    <x v="1"/>
    <x v="1"/>
    <s v="1/27/2017"/>
    <s v="2017"/>
    <s v="January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981"/>
    <x v="2"/>
    <x v="8"/>
    <s v="10/9/2016"/>
    <s v="2016"/>
    <s v="October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1486"/>
    <x v="2"/>
    <x v="1"/>
    <s v="2/20/2016"/>
    <s v="2016"/>
    <s v="February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831"/>
    <x v="3"/>
    <x v="8"/>
    <s v="10/3/2014"/>
    <s v="2014"/>
    <s v="October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461"/>
    <x v="2"/>
    <x v="11"/>
    <s v="1/19/2017"/>
    <s v="2017"/>
    <s v="January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558"/>
    <x v="0"/>
    <x v="7"/>
    <s v="5/26/2015"/>
    <s v="2015"/>
    <s v="May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6"/>
    <x v="1"/>
    <x v="2"/>
    <s v="2/26/2017"/>
    <s v="2017"/>
    <s v="February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1487"/>
    <x v="3"/>
    <x v="5"/>
    <s v="6/15/2014"/>
    <s v="2014"/>
    <s v="June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781"/>
    <x v="1"/>
    <x v="2"/>
    <s v="2/28/2017"/>
    <s v="2017"/>
    <s v="February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459"/>
    <x v="1"/>
    <x v="1"/>
    <s v="1/31/2017"/>
    <s v="2017"/>
    <s v="January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468"/>
    <x v="2"/>
    <x v="0"/>
    <s v="7/13/2016"/>
    <s v="2016"/>
    <s v="July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1488"/>
    <x v="5"/>
    <x v="4"/>
    <s v="12/26/2012"/>
    <s v="2012"/>
    <s v="December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1489"/>
    <x v="2"/>
    <x v="1"/>
    <s v="3/1/2016"/>
    <s v="2016"/>
    <s v="March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26"/>
    <x v="3"/>
    <x v="9"/>
    <s v="11/15/2014"/>
    <s v="2014"/>
    <s v="November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975"/>
    <x v="3"/>
    <x v="8"/>
    <s v="10/6/2014"/>
    <s v="2014"/>
    <s v="October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1490"/>
    <x v="3"/>
    <x v="4"/>
    <s v="12/14/2014"/>
    <s v="2014"/>
    <s v="December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4"/>
    <x v="0"/>
    <x v="6"/>
    <s v="4/25/2015"/>
    <s v="2015"/>
    <s v="April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71"/>
    <x v="0"/>
    <x v="11"/>
    <s v="1/21/2016"/>
    <s v="2016"/>
    <s v="January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170"/>
    <x v="3"/>
    <x v="9"/>
    <s v="11/26/2014"/>
    <s v="2014"/>
    <s v="November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1491"/>
    <x v="3"/>
    <x v="11"/>
    <s v="2/21/2015"/>
    <s v="2015"/>
    <s v="February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1476"/>
    <x v="0"/>
    <x v="4"/>
    <s v="12/23/2015"/>
    <s v="2015"/>
    <s v="December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87"/>
    <x v="0"/>
    <x v="1"/>
    <s v="2/10/2015"/>
    <s v="2015"/>
    <s v="February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1492"/>
    <x v="0"/>
    <x v="5"/>
    <s v="6/21/2015"/>
    <s v="2015"/>
    <s v="June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85"/>
    <x v="3"/>
    <x v="9"/>
    <s v="11/5/2014"/>
    <s v="2014"/>
    <s v="November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241"/>
    <x v="3"/>
    <x v="5"/>
    <s v="6/10/2014"/>
    <s v="2014"/>
    <s v="June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127"/>
    <x v="3"/>
    <x v="5"/>
    <s v="7/18/2014"/>
    <s v="2014"/>
    <s v="July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3"/>
    <x v="3"/>
    <x v="3"/>
    <s v="8/20/2014"/>
    <s v="2014"/>
    <s v="August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23"/>
    <x v="0"/>
    <x v="0"/>
    <s v="7/20/2015"/>
    <s v="2015"/>
    <s v="July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1450"/>
    <x v="3"/>
    <x v="6"/>
    <s v="5/26/2014"/>
    <s v="2014"/>
    <s v="May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866"/>
    <x v="0"/>
    <x v="0"/>
    <s v="8/14/2015"/>
    <s v="2015"/>
    <s v="August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755"/>
    <x v="2"/>
    <x v="9"/>
    <s v="11/22/2016"/>
    <s v="2016"/>
    <s v="November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1287"/>
    <x v="2"/>
    <x v="3"/>
    <s v="8/27/2016"/>
    <s v="2016"/>
    <s v="August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529"/>
    <x v="0"/>
    <x v="6"/>
    <s v="6/11/2015"/>
    <s v="2015"/>
    <s v="June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1493"/>
    <x v="5"/>
    <x v="8"/>
    <s v="10/6/2012"/>
    <s v="2012"/>
    <s v="October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425"/>
    <x v="3"/>
    <x v="5"/>
    <s v="5/30/2014"/>
    <s v="2014"/>
    <s v="May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1105"/>
    <x v="1"/>
    <x v="2"/>
    <s v="3/3/2017"/>
    <s v="2017"/>
    <s v="March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1494"/>
    <x v="0"/>
    <x v="2"/>
    <s v="3/20/2015"/>
    <s v="2015"/>
    <s v="March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1477"/>
    <x v="2"/>
    <x v="3"/>
    <s v="8/15/2016"/>
    <s v="2016"/>
    <s v="August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46"/>
    <x v="3"/>
    <x v="9"/>
    <s v="11/17/2014"/>
    <s v="2014"/>
    <s v="November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1403"/>
    <x v="0"/>
    <x v="10"/>
    <s v="9/16/2015"/>
    <s v="2015"/>
    <s v="September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804"/>
    <x v="2"/>
    <x v="10"/>
    <s v="10/14/2016"/>
    <s v="2016"/>
    <s v="October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1372"/>
    <x v="0"/>
    <x v="10"/>
    <s v="9/10/2015"/>
    <s v="2015"/>
    <s v="September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945"/>
    <x v="2"/>
    <x v="3"/>
    <s v="8/17/2016"/>
    <s v="2016"/>
    <s v="August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1304"/>
    <x v="2"/>
    <x v="9"/>
    <s v="10/31/2016"/>
    <s v="2016"/>
    <s v="October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698"/>
    <x v="4"/>
    <x v="6"/>
    <s v="5/4/2013"/>
    <s v="2013"/>
    <s v="May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440"/>
    <x v="4"/>
    <x v="3"/>
    <s v="8/16/2013"/>
    <s v="2013"/>
    <s v="August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1495"/>
    <x v="7"/>
    <x v="3"/>
    <s v="10/1/2010"/>
    <s v="2010"/>
    <s v="October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758"/>
    <x v="2"/>
    <x v="1"/>
    <s v="3/4/2016"/>
    <s v="2016"/>
    <s v="March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1496"/>
    <x v="4"/>
    <x v="11"/>
    <s v="12/29/2013"/>
    <s v="2013"/>
    <s v="December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70"/>
    <x v="0"/>
    <x v="0"/>
    <s v="6/26/2015"/>
    <s v="2015"/>
    <s v="June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1465"/>
    <x v="0"/>
    <x v="11"/>
    <s v="1/20/2016"/>
    <s v="2016"/>
    <s v="January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1497"/>
    <x v="0"/>
    <x v="8"/>
    <s v="10/6/2015"/>
    <s v="2015"/>
    <s v="October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506"/>
    <x v="0"/>
    <x v="7"/>
    <s v="4/15/2015"/>
    <s v="2015"/>
    <s v="April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937"/>
    <x v="2"/>
    <x v="1"/>
    <s v="2/2/2016"/>
    <s v="2016"/>
    <s v="February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29"/>
    <x v="3"/>
    <x v="3"/>
    <s v="8/21/2014"/>
    <s v="2014"/>
    <s v="August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1498"/>
    <x v="3"/>
    <x v="10"/>
    <s v="9/9/2014"/>
    <s v="2014"/>
    <s v="September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1499"/>
    <x v="2"/>
    <x v="7"/>
    <s v="4/27/2016"/>
    <s v="2016"/>
    <s v="April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489"/>
    <x v="3"/>
    <x v="11"/>
    <s v="12/31/2014"/>
    <s v="2014"/>
    <s v="December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495"/>
    <x v="0"/>
    <x v="5"/>
    <s v="6/13/2015"/>
    <s v="2015"/>
    <s v="June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1463"/>
    <x v="2"/>
    <x v="6"/>
    <s v="5/4/2016"/>
    <s v="2016"/>
    <s v="May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1404"/>
    <x v="1"/>
    <x v="1"/>
    <s v="2/8/2017"/>
    <s v="2017"/>
    <s v="February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830"/>
    <x v="0"/>
    <x v="6"/>
    <s v="5/28/2015"/>
    <s v="2015"/>
    <s v="May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1498"/>
    <x v="3"/>
    <x v="10"/>
    <s v="10/1/2014"/>
    <s v="2014"/>
    <s v="October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863"/>
    <x v="0"/>
    <x v="1"/>
    <s v="3/1/2015"/>
    <s v="2015"/>
    <s v="March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1420"/>
    <x v="3"/>
    <x v="4"/>
    <s v="1/9/2015"/>
    <s v="2015"/>
    <s v="January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800"/>
    <x v="3"/>
    <x v="3"/>
    <s v="9/29/2014"/>
    <s v="2014"/>
    <s v="September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469"/>
    <x v="2"/>
    <x v="7"/>
    <s v="4/3/2016"/>
    <s v="2016"/>
    <s v="April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1118"/>
    <x v="2"/>
    <x v="7"/>
    <s v="5/20/2016"/>
    <s v="2016"/>
    <s v="May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600"/>
    <x v="3"/>
    <x v="3"/>
    <s v="8/8/2014"/>
    <s v="2014"/>
    <s v="August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1473"/>
    <x v="0"/>
    <x v="10"/>
    <s v="9/28/2015"/>
    <s v="2015"/>
    <s v="September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155"/>
    <x v="3"/>
    <x v="3"/>
    <s v="8/13/2014"/>
    <s v="2014"/>
    <s v="August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188"/>
    <x v="0"/>
    <x v="8"/>
    <s v="9/30/2015"/>
    <s v="2015"/>
    <s v="September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1500"/>
    <x v="2"/>
    <x v="8"/>
    <s v="10/22/2016"/>
    <s v="2016"/>
    <s v="October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877"/>
    <x v="0"/>
    <x v="9"/>
    <s v="11/22/2015"/>
    <s v="2015"/>
    <s v="November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1133"/>
    <x v="3"/>
    <x v="3"/>
    <s v="7/29/2014"/>
    <s v="2014"/>
    <s v="July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1501"/>
    <x v="2"/>
    <x v="0"/>
    <s v="7/10/2016"/>
    <s v="2016"/>
    <s v="July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619"/>
    <x v="0"/>
    <x v="10"/>
    <s v="9/9/2015"/>
    <s v="2015"/>
    <s v="September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229"/>
    <x v="0"/>
    <x v="8"/>
    <s v="10/16/2015"/>
    <s v="2015"/>
    <s v="October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1490"/>
    <x v="3"/>
    <x v="4"/>
    <s v="12/14/2014"/>
    <s v="2014"/>
    <s v="December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617"/>
    <x v="2"/>
    <x v="4"/>
    <s v="12/7/2016"/>
    <s v="2016"/>
    <s v="December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23"/>
    <x v="0"/>
    <x v="6"/>
    <s v="4/21/2015"/>
    <s v="2015"/>
    <s v="April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1419"/>
    <x v="2"/>
    <x v="9"/>
    <s v="10/29/2016"/>
    <s v="2016"/>
    <s v="October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10"/>
    <x v="0"/>
    <x v="6"/>
    <s v="6/14/2015"/>
    <s v="2015"/>
    <s v="June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876"/>
    <x v="2"/>
    <x v="2"/>
    <s v="3/10/2016"/>
    <s v="2016"/>
    <s v="March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1446"/>
    <x v="2"/>
    <x v="0"/>
    <s v="8/18/2016"/>
    <s v="2016"/>
    <s v="August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619"/>
    <x v="0"/>
    <x v="10"/>
    <s v="10/9/2015"/>
    <s v="2015"/>
    <s v="October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1"/>
    <x v="1"/>
    <x v="1"/>
    <s v="3/2/2017"/>
    <s v="2017"/>
    <s v="March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1479"/>
    <x v="0"/>
    <x v="1"/>
    <s v="2/25/2015"/>
    <s v="2015"/>
    <s v="February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499"/>
    <x v="0"/>
    <x v="2"/>
    <s v="3/22/2015"/>
    <s v="2015"/>
    <s v="March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170"/>
    <x v="3"/>
    <x v="9"/>
    <s v="12/26/2014"/>
    <s v="2014"/>
    <s v="December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1345"/>
    <x v="0"/>
    <x v="10"/>
    <s v="9/19/2015"/>
    <s v="2015"/>
    <s v="September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1502"/>
    <x v="0"/>
    <x v="9"/>
    <s v="11/15/2015"/>
    <s v="2015"/>
    <s v="November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1457"/>
    <x v="3"/>
    <x v="10"/>
    <s v="9/1/2014"/>
    <s v="2014"/>
    <s v="September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544"/>
    <x v="0"/>
    <x v="6"/>
    <s v="5/5/2015"/>
    <s v="2015"/>
    <s v="May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1054"/>
    <x v="0"/>
    <x v="10"/>
    <s v="9/29/2015"/>
    <s v="2015"/>
    <s v="September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476"/>
    <x v="0"/>
    <x v="0"/>
    <s v="8/17/2015"/>
    <s v="2015"/>
    <s v="August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1292"/>
    <x v="2"/>
    <x v="9"/>
    <s v="12/20/2016"/>
    <s v="2016"/>
    <s v="December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1032"/>
    <x v="3"/>
    <x v="11"/>
    <s v="1/8/2015"/>
    <s v="2015"/>
    <s v="January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527"/>
    <x v="2"/>
    <x v="0"/>
    <s v="7/8/2016"/>
    <s v="2016"/>
    <s v="July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418"/>
    <x v="0"/>
    <x v="7"/>
    <s v="5/1/2015"/>
    <s v="2015"/>
    <s v="May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189"/>
    <x v="2"/>
    <x v="3"/>
    <s v="8/14/2016"/>
    <s v="2016"/>
    <s v="August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186"/>
    <x v="0"/>
    <x v="8"/>
    <s v="10/15/2015"/>
    <s v="2015"/>
    <s v="October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16"/>
    <x v="3"/>
    <x v="5"/>
    <s v="5/31/2014"/>
    <s v="2014"/>
    <s v="May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13"/>
    <x v="0"/>
    <x v="3"/>
    <s v="9/20/2015"/>
    <s v="2015"/>
    <s v="September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679"/>
    <x v="2"/>
    <x v="0"/>
    <s v="7/31/2016"/>
    <s v="2016"/>
    <s v="July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121"/>
    <x v="0"/>
    <x v="6"/>
    <s v="5/20/2015"/>
    <s v="2015"/>
    <s v="May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1432"/>
    <x v="2"/>
    <x v="8"/>
    <s v="10/7/2016"/>
    <s v="2016"/>
    <s v="October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1465"/>
    <x v="0"/>
    <x v="11"/>
    <s v="2/7/2016"/>
    <s v="2016"/>
    <s v="February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1305"/>
    <x v="2"/>
    <x v="1"/>
    <s v="2/11/2016"/>
    <s v="2016"/>
    <s v="February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1417"/>
    <x v="3"/>
    <x v="8"/>
    <s v="10/20/2014"/>
    <s v="2014"/>
    <s v="October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153"/>
    <x v="0"/>
    <x v="0"/>
    <s v="7/16/2015"/>
    <s v="2015"/>
    <s v="July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1212"/>
    <x v="2"/>
    <x v="3"/>
    <s v="8/23/2016"/>
    <s v="2016"/>
    <s v="August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205"/>
    <x v="0"/>
    <x v="6"/>
    <s v="6/11/2015"/>
    <s v="2015"/>
    <s v="June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1503"/>
    <x v="0"/>
    <x v="1"/>
    <s v="2/2/2015"/>
    <s v="2015"/>
    <s v="February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861"/>
    <x v="3"/>
    <x v="10"/>
    <s v="10/19/2014"/>
    <s v="2014"/>
    <s v="October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522"/>
    <x v="0"/>
    <x v="10"/>
    <s v="9/16/2015"/>
    <s v="2015"/>
    <s v="September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684"/>
    <x v="0"/>
    <x v="5"/>
    <s v="5/11/2015"/>
    <s v="2015"/>
    <s v="May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1504"/>
    <x v="0"/>
    <x v="2"/>
    <s v="4/28/2015"/>
    <s v="2015"/>
    <s v="April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907"/>
    <x v="3"/>
    <x v="3"/>
    <s v="8/27/2014"/>
    <s v="2014"/>
    <s v="August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1404"/>
    <x v="1"/>
    <x v="1"/>
    <s v="2/18/2017"/>
    <s v="2017"/>
    <s v="February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831"/>
    <x v="3"/>
    <x v="8"/>
    <s v="10/4/2014"/>
    <s v="2014"/>
    <s v="October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772"/>
    <x v="2"/>
    <x v="8"/>
    <s v="10/31/2016"/>
    <s v="2016"/>
    <s v="October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1161"/>
    <x v="0"/>
    <x v="7"/>
    <s v="4/17/2015"/>
    <s v="2015"/>
    <s v="April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907"/>
    <x v="3"/>
    <x v="3"/>
    <s v="9/21/2014"/>
    <s v="2014"/>
    <s v="September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53"/>
    <x v="2"/>
    <x v="5"/>
    <s v="6/5/2016"/>
    <s v="2016"/>
    <s v="June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1161"/>
    <x v="0"/>
    <x v="7"/>
    <s v="4/1/2015"/>
    <s v="2015"/>
    <s v="April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862"/>
    <x v="2"/>
    <x v="5"/>
    <s v="5/27/2016"/>
    <s v="2016"/>
    <s v="May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468"/>
    <x v="2"/>
    <x v="0"/>
    <s v="7/2/2016"/>
    <s v="2016"/>
    <s v="July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1342"/>
    <x v="0"/>
    <x v="2"/>
    <s v="3/26/2015"/>
    <s v="2015"/>
    <s v="March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1122"/>
    <x v="2"/>
    <x v="7"/>
    <s v="5/5/2016"/>
    <s v="2016"/>
    <s v="May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512"/>
    <x v="3"/>
    <x v="3"/>
    <s v="9/26/2014"/>
    <s v="2014"/>
    <s v="September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581"/>
    <x v="2"/>
    <x v="4"/>
    <s v="11/9/2016"/>
    <s v="2016"/>
    <s v="November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1460"/>
    <x v="2"/>
    <x v="0"/>
    <s v="7/9/2016"/>
    <s v="2016"/>
    <s v="July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190"/>
    <x v="3"/>
    <x v="11"/>
    <s v="2/2/2015"/>
    <s v="2015"/>
    <s v="February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480"/>
    <x v="0"/>
    <x v="11"/>
    <s v="1/6/2016"/>
    <s v="2016"/>
    <s v="January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792"/>
    <x v="2"/>
    <x v="2"/>
    <s v="3/27/2016"/>
    <s v="2016"/>
    <s v="March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869"/>
    <x v="0"/>
    <x v="1"/>
    <s v="3/1/2015"/>
    <s v="2015"/>
    <s v="March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781"/>
    <x v="1"/>
    <x v="2"/>
    <s v="3/16/2017"/>
    <s v="2017"/>
    <s v="March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1111"/>
    <x v="1"/>
    <x v="7"/>
    <s v="4/18/2017"/>
    <s v="2017"/>
    <s v="April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1104"/>
    <x v="1"/>
    <x v="7"/>
    <s v="4/13/2017"/>
    <s v="2017"/>
    <s v="April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1111"/>
    <x v="1"/>
    <x v="7"/>
    <s v="4/8/2017"/>
    <s v="2017"/>
    <s v="April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1505"/>
    <x v="1"/>
    <x v="2"/>
    <s v="4/21/2017"/>
    <s v="2017"/>
    <s v="April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1106"/>
    <x v="1"/>
    <x v="2"/>
    <s v="3/24/2017"/>
    <s v="2017"/>
    <s v="March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1113"/>
    <x v="1"/>
    <x v="7"/>
    <s v="3/27/2017"/>
    <s v="2017"/>
    <s v="March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1114"/>
    <x v="1"/>
    <x v="7"/>
    <s v="4/3/2017"/>
    <s v="2017"/>
    <s v="April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1506"/>
    <x v="1"/>
    <x v="2"/>
    <s v="3/31/2017"/>
    <s v="2017"/>
    <s v="March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1340"/>
    <x v="1"/>
    <x v="7"/>
    <s v="5/3/2017"/>
    <s v="2017"/>
    <s v="May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1507"/>
    <x v="1"/>
    <x v="7"/>
    <s v="4/3/2017"/>
    <s v="2017"/>
    <s v="April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1048"/>
    <x v="1"/>
    <x v="2"/>
    <s v="3/24/2017"/>
    <s v="2017"/>
    <s v="March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1508"/>
    <x v="1"/>
    <x v="7"/>
    <s v="4/7/2017"/>
    <s v="2017"/>
    <s v="April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1113"/>
    <x v="1"/>
    <x v="7"/>
    <s v="4/16/2017"/>
    <s v="2017"/>
    <s v="April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1105"/>
    <x v="1"/>
    <x v="2"/>
    <s v="3/19/2017"/>
    <s v="2017"/>
    <s v="March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1104"/>
    <x v="1"/>
    <x v="7"/>
    <s v="4/9/2017"/>
    <s v="2017"/>
    <s v="April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1509"/>
    <x v="1"/>
    <x v="7"/>
    <s v="3/19/2017"/>
    <s v="2017"/>
    <s v="March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523"/>
    <x v="1"/>
    <x v="1"/>
    <s v="3/27/2017"/>
    <s v="2017"/>
    <s v="March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1509"/>
    <x v="1"/>
    <x v="7"/>
    <s v="4/16/2017"/>
    <s v="2017"/>
    <s v="April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1351"/>
    <x v="3"/>
    <x v="8"/>
    <s v="11/6/2014"/>
    <s v="2014"/>
    <s v="November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547"/>
    <x v="3"/>
    <x v="8"/>
    <s v="9/30/2014"/>
    <s v="2014"/>
    <s v="September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1510"/>
    <x v="5"/>
    <x v="4"/>
    <s v="12/6/2012"/>
    <s v="2012"/>
    <s v="December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1511"/>
    <x v="7"/>
    <x v="9"/>
    <s v="1/24/2011"/>
    <s v="2011"/>
    <s v="January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1498"/>
    <x v="3"/>
    <x v="10"/>
    <s v="9/10/2014"/>
    <s v="2014"/>
    <s v="September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263"/>
    <x v="4"/>
    <x v="9"/>
    <s v="11/2/2013"/>
    <s v="2013"/>
    <s v="November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1173"/>
    <x v="6"/>
    <x v="7"/>
    <s v="4/30/2011"/>
    <s v="2011"/>
    <s v="April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98"/>
    <x v="5"/>
    <x v="7"/>
    <s v="4/1/2012"/>
    <s v="2012"/>
    <s v="April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1512"/>
    <x v="5"/>
    <x v="4"/>
    <s v="12/20/2012"/>
    <s v="2012"/>
    <s v="December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707"/>
    <x v="5"/>
    <x v="6"/>
    <s v="6/1/2012"/>
    <s v="2012"/>
    <s v="June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600"/>
    <x v="3"/>
    <x v="3"/>
    <s v="7/19/2014"/>
    <s v="2014"/>
    <s v="July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1513"/>
    <x v="4"/>
    <x v="0"/>
    <s v="7/22/2013"/>
    <s v="2013"/>
    <s v="July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898"/>
    <x v="6"/>
    <x v="11"/>
    <s v="1/18/2012"/>
    <s v="2012"/>
    <s v="January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3"/>
    <x v="3"/>
    <x v="3"/>
    <s v="8/12/2014"/>
    <s v="2014"/>
    <s v="August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867"/>
    <x v="3"/>
    <x v="8"/>
    <s v="10/15/2014"/>
    <s v="2014"/>
    <s v="October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430"/>
    <x v="3"/>
    <x v="0"/>
    <s v="7/6/2014"/>
    <s v="2014"/>
    <s v="July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827"/>
    <x v="3"/>
    <x v="5"/>
    <s v="6/15/2014"/>
    <s v="2014"/>
    <s v="June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911"/>
    <x v="3"/>
    <x v="5"/>
    <s v="6/9/2014"/>
    <s v="2014"/>
    <s v="June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1514"/>
    <x v="6"/>
    <x v="6"/>
    <s v="5/2/2011"/>
    <s v="2011"/>
    <s v="May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583"/>
    <x v="3"/>
    <x v="9"/>
    <s v="11/26/2014"/>
    <s v="2014"/>
    <s v="November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557"/>
    <x v="3"/>
    <x v="3"/>
    <s v="8/1/2014"/>
    <s v="2014"/>
    <s v="August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834"/>
    <x v="3"/>
    <x v="5"/>
    <s v="6/13/2014"/>
    <s v="2014"/>
    <s v="June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1262"/>
    <x v="4"/>
    <x v="4"/>
    <s v="12/12/2013"/>
    <s v="2013"/>
    <s v="December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132"/>
    <x v="3"/>
    <x v="5"/>
    <s v="7/1/2014"/>
    <s v="2014"/>
    <s v="July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1247"/>
    <x v="2"/>
    <x v="6"/>
    <s v="5/6/2016"/>
    <s v="2016"/>
    <s v="May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1515"/>
    <x v="5"/>
    <x v="1"/>
    <s v="2/14/2012"/>
    <s v="2012"/>
    <s v="February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21"/>
    <x v="3"/>
    <x v="10"/>
    <s v="9/26/2014"/>
    <s v="2014"/>
    <s v="September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1498"/>
    <x v="3"/>
    <x v="10"/>
    <s v="8/25/2014"/>
    <s v="2014"/>
    <s v="August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1516"/>
    <x v="7"/>
    <x v="11"/>
    <s v="2/17/2011"/>
    <s v="2011"/>
    <s v="February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1517"/>
    <x v="4"/>
    <x v="3"/>
    <s v="8/18/2013"/>
    <s v="2013"/>
    <s v="August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868"/>
    <x v="3"/>
    <x v="5"/>
    <s v="6/21/2014"/>
    <s v="2014"/>
    <s v="June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1023"/>
    <x v="3"/>
    <x v="0"/>
    <s v="7/16/2014"/>
    <s v="2014"/>
    <s v="July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1518"/>
    <x v="4"/>
    <x v="6"/>
    <s v="5/6/2013"/>
    <s v="2013"/>
    <s v="May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27"/>
    <x v="3"/>
    <x v="5"/>
    <s v="6/20/2014"/>
    <s v="2014"/>
    <s v="June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10"/>
    <x v="3"/>
    <x v="5"/>
    <s v="6/15/2014"/>
    <s v="2014"/>
    <s v="June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898"/>
    <x v="6"/>
    <x v="11"/>
    <s v="1/31/2012"/>
    <s v="2012"/>
    <s v="January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1519"/>
    <x v="4"/>
    <x v="10"/>
    <s v="8/23/2013"/>
    <s v="2013"/>
    <s v="August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12"/>
    <x v="3"/>
    <x v="0"/>
    <s v="7/1/2014"/>
    <s v="2014"/>
    <s v="July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600"/>
    <x v="3"/>
    <x v="3"/>
    <s v="7/16/2014"/>
    <s v="2014"/>
    <s v="July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1520"/>
    <x v="3"/>
    <x v="10"/>
    <s v="9/16/2014"/>
    <s v="2014"/>
    <s v="September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62"/>
    <x v="3"/>
    <x v="3"/>
    <s v="8/4/2014"/>
    <s v="2014"/>
    <s v="August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1046"/>
    <x v="0"/>
    <x v="5"/>
    <s v="6/10/2015"/>
    <s v="2015"/>
    <s v="June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1521"/>
    <x v="0"/>
    <x v="6"/>
    <s v="5/24/2015"/>
    <s v="2015"/>
    <s v="May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1312"/>
    <x v="2"/>
    <x v="4"/>
    <s v="12/8/2016"/>
    <s v="2016"/>
    <s v="December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774"/>
    <x v="2"/>
    <x v="0"/>
    <s v="8/16/2016"/>
    <s v="2016"/>
    <s v="August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973"/>
    <x v="0"/>
    <x v="1"/>
    <s v="2/28/2015"/>
    <s v="2015"/>
    <s v="February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1140"/>
    <x v="0"/>
    <x v="1"/>
    <s v="2/20/2015"/>
    <s v="2015"/>
    <s v="February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742"/>
    <x v="0"/>
    <x v="0"/>
    <s v="7/26/2015"/>
    <s v="2015"/>
    <s v="July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1049"/>
    <x v="0"/>
    <x v="1"/>
    <s v="2/12/2015"/>
    <s v="2015"/>
    <s v="February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462"/>
    <x v="0"/>
    <x v="0"/>
    <s v="8/1/2015"/>
    <s v="2015"/>
    <s v="August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196"/>
    <x v="0"/>
    <x v="1"/>
    <s v="2/4/2015"/>
    <s v="2015"/>
    <s v="February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983"/>
    <x v="0"/>
    <x v="1"/>
    <s v="2/16/2015"/>
    <s v="2015"/>
    <s v="February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1385"/>
    <x v="3"/>
    <x v="10"/>
    <s v="9/6/2014"/>
    <s v="2014"/>
    <s v="September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1118"/>
    <x v="2"/>
    <x v="7"/>
    <s v="4/30/2016"/>
    <s v="2016"/>
    <s v="April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1522"/>
    <x v="3"/>
    <x v="10"/>
    <s v="8/31/2014"/>
    <s v="2014"/>
    <s v="August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1502"/>
    <x v="0"/>
    <x v="9"/>
    <s v="12/14/2015"/>
    <s v="2015"/>
    <s v="December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1354"/>
    <x v="0"/>
    <x v="10"/>
    <s v="9/25/2015"/>
    <s v="2015"/>
    <s v="September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951"/>
    <x v="0"/>
    <x v="0"/>
    <s v="7/17/2015"/>
    <s v="2015"/>
    <s v="July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1117"/>
    <x v="0"/>
    <x v="6"/>
    <s v="5/1/2015"/>
    <s v="2015"/>
    <s v="May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1345"/>
    <x v="0"/>
    <x v="10"/>
    <s v="9/19/2015"/>
    <s v="2015"/>
    <s v="September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482"/>
    <x v="0"/>
    <x v="2"/>
    <s v="4/23/2015"/>
    <s v="2015"/>
    <s v="Apri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411"/>
    <x v="3"/>
    <x v="3"/>
    <s v="7/28/2014"/>
    <s v="2014"/>
    <s v="July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127"/>
    <x v="3"/>
    <x v="5"/>
    <s v="6/20/2014"/>
    <s v="2014"/>
    <s v="June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226"/>
    <x v="5"/>
    <x v="6"/>
    <s v="5/31/2012"/>
    <s v="2012"/>
    <s v="May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155"/>
    <x v="3"/>
    <x v="3"/>
    <s v="8/14/2014"/>
    <s v="2014"/>
    <s v="August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600"/>
    <x v="3"/>
    <x v="3"/>
    <s v="8/8/2014"/>
    <s v="2014"/>
    <s v="August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153"/>
    <x v="0"/>
    <x v="0"/>
    <s v="7/26/2015"/>
    <s v="2015"/>
    <s v="July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1523"/>
    <x v="0"/>
    <x v="4"/>
    <s v="1/5/2016"/>
    <s v="2016"/>
    <s v="January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1037"/>
    <x v="0"/>
    <x v="10"/>
    <s v="9/9/2015"/>
    <s v="2015"/>
    <s v="September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192"/>
    <x v="0"/>
    <x v="0"/>
    <s v="7/11/2015"/>
    <s v="2015"/>
    <s v="July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1524"/>
    <x v="2"/>
    <x v="9"/>
    <s v="11/4/2016"/>
    <s v="2016"/>
    <s v="November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198"/>
    <x v="3"/>
    <x v="4"/>
    <s v="12/30/2014"/>
    <s v="2014"/>
    <s v="December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677"/>
    <x v="0"/>
    <x v="2"/>
    <s v="3/22/2015"/>
    <s v="2015"/>
    <s v="March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06"/>
    <x v="1"/>
    <x v="2"/>
    <s v="3/12/2017"/>
    <s v="2017"/>
    <s v="March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460"/>
    <x v="0"/>
    <x v="5"/>
    <s v="7/5/2015"/>
    <s v="2015"/>
    <s v="July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48"/>
    <x v="0"/>
    <x v="8"/>
    <s v="10/24/2015"/>
    <s v="2015"/>
    <s v="October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1213"/>
    <x v="0"/>
    <x v="3"/>
    <s v="8/20/2015"/>
    <s v="2015"/>
    <s v="August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293"/>
    <x v="2"/>
    <x v="4"/>
    <s v="1/10/2017"/>
    <s v="2017"/>
    <s v="January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479"/>
    <x v="2"/>
    <x v="5"/>
    <s v="6/3/2016"/>
    <s v="2016"/>
    <s v="June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1525"/>
    <x v="0"/>
    <x v="8"/>
    <s v="10/30/2015"/>
    <s v="2015"/>
    <s v="October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1462"/>
    <x v="2"/>
    <x v="11"/>
    <s v="1/17/2017"/>
    <s v="2017"/>
    <s v="January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45"/>
    <x v="0"/>
    <x v="4"/>
    <s v="12/16/2015"/>
    <s v="2015"/>
    <s v="December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147"/>
    <x v="3"/>
    <x v="9"/>
    <s v="11/20/2014"/>
    <s v="2014"/>
    <s v="November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867"/>
    <x v="3"/>
    <x v="8"/>
    <s v="9/30/2014"/>
    <s v="2014"/>
    <s v="September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9"/>
    <x v="2"/>
    <x v="7"/>
    <s v="4/16/2016"/>
    <s v="2016"/>
    <s v="April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995"/>
    <x v="2"/>
    <x v="6"/>
    <s v="5/3/2016"/>
    <s v="2016"/>
    <s v="May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1"/>
    <x v="1"/>
    <x v="1"/>
    <s v="3/2/2017"/>
    <s v="2017"/>
    <s v="March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582"/>
    <x v="2"/>
    <x v="11"/>
    <s v="2/1/2017"/>
    <s v="2017"/>
    <s v="February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679"/>
    <x v="2"/>
    <x v="0"/>
    <s v="7/1/2016"/>
    <s v="2016"/>
    <s v="July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681"/>
    <x v="2"/>
    <x v="4"/>
    <s v="12/28/2016"/>
    <s v="2016"/>
    <s v="December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1131"/>
    <x v="0"/>
    <x v="8"/>
    <s v="9/28/2015"/>
    <s v="2015"/>
    <s v="September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1526"/>
    <x v="0"/>
    <x v="0"/>
    <s v="7/1/2015"/>
    <s v="2015"/>
    <s v="July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1525"/>
    <x v="0"/>
    <x v="8"/>
    <s v="10/25/2015"/>
    <s v="2015"/>
    <s v="October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1527"/>
    <x v="1"/>
    <x v="1"/>
    <s v="2/16/2017"/>
    <s v="2017"/>
    <s v="February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1528"/>
    <x v="3"/>
    <x v="8"/>
    <s v="10/14/2014"/>
    <s v="2014"/>
    <s v="October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855"/>
    <x v="3"/>
    <x v="10"/>
    <s v="9/19/2014"/>
    <s v="2014"/>
    <s v="September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11"/>
    <x v="0"/>
    <x v="8"/>
    <s v="10/8/2015"/>
    <s v="2015"/>
    <s v="October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463"/>
    <x v="2"/>
    <x v="4"/>
    <s v="12/1/2016"/>
    <s v="2016"/>
    <s v="December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123"/>
    <x v="0"/>
    <x v="5"/>
    <s v="6/11/2015"/>
    <s v="2015"/>
    <s v="June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56"/>
    <x v="0"/>
    <x v="10"/>
    <s v="9/11/2015"/>
    <s v="2015"/>
    <s v="September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1215"/>
    <x v="0"/>
    <x v="0"/>
    <s v="7/12/2015"/>
    <s v="2015"/>
    <s v="July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5"/>
    <x v="0"/>
    <x v="7"/>
    <s v="4/4/2015"/>
    <s v="2015"/>
    <s v="April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791"/>
    <x v="0"/>
    <x v="5"/>
    <s v="6/20/2015"/>
    <s v="2015"/>
    <s v="June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803"/>
    <x v="3"/>
    <x v="9"/>
    <s v="11/5/2014"/>
    <s v="2014"/>
    <s v="November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1492"/>
    <x v="0"/>
    <x v="5"/>
    <s v="6/21/2015"/>
    <s v="2015"/>
    <s v="June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1529"/>
    <x v="2"/>
    <x v="10"/>
    <s v="9/7/2016"/>
    <s v="2016"/>
    <s v="September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1530"/>
    <x v="2"/>
    <x v="10"/>
    <s v="9/7/2016"/>
    <s v="2016"/>
    <s v="September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297"/>
    <x v="0"/>
    <x v="2"/>
    <s v="3/25/2015"/>
    <s v="2015"/>
    <s v="March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17"/>
    <x v="3"/>
    <x v="8"/>
    <s v="10/7/2014"/>
    <s v="2014"/>
    <s v="October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1046"/>
    <x v="0"/>
    <x v="5"/>
    <s v="6/10/2015"/>
    <s v="2015"/>
    <s v="June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1127"/>
    <x v="1"/>
    <x v="1"/>
    <s v="2/22/2017"/>
    <s v="2017"/>
    <s v="February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1346"/>
    <x v="3"/>
    <x v="11"/>
    <s v="1/8/2015"/>
    <s v="2015"/>
    <s v="January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772"/>
    <x v="2"/>
    <x v="8"/>
    <s v="9/30/2016"/>
    <s v="2016"/>
    <s v="September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537"/>
    <x v="0"/>
    <x v="9"/>
    <s v="11/30/2015"/>
    <s v="2015"/>
    <s v="November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153"/>
    <x v="0"/>
    <x v="0"/>
    <s v="7/16/2015"/>
    <s v="2015"/>
    <s v="July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1027"/>
    <x v="3"/>
    <x v="4"/>
    <s v="12/21/2014"/>
    <s v="2014"/>
    <s v="December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1531"/>
    <x v="0"/>
    <x v="9"/>
    <s v="10/30/2015"/>
    <s v="2015"/>
    <s v="October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796"/>
    <x v="0"/>
    <x v="1"/>
    <s v="1/28/2015"/>
    <s v="2015"/>
    <s v="January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996"/>
    <x v="0"/>
    <x v="4"/>
    <s v="12/3/2015"/>
    <s v="2015"/>
    <s v="December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1220"/>
    <x v="0"/>
    <x v="5"/>
    <s v="6/12/2015"/>
    <s v="2015"/>
    <s v="June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951"/>
    <x v="0"/>
    <x v="0"/>
    <s v="7/17/2015"/>
    <s v="2015"/>
    <s v="July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1529"/>
    <x v="2"/>
    <x v="10"/>
    <s v="8/24/2016"/>
    <s v="2016"/>
    <s v="August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1532"/>
    <x v="0"/>
    <x v="5"/>
    <s v="6/16/2015"/>
    <s v="2015"/>
    <s v="June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1215"/>
    <x v="0"/>
    <x v="0"/>
    <s v="7/12/2015"/>
    <s v="2015"/>
    <s v="July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997"/>
    <x v="3"/>
    <x v="9"/>
    <s v="11/2/2014"/>
    <s v="2014"/>
    <s v="November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1531"/>
    <x v="0"/>
    <x v="9"/>
    <s v="11/6/2015"/>
    <s v="2015"/>
    <s v="November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773"/>
    <x v="2"/>
    <x v="10"/>
    <s v="9/14/2016"/>
    <s v="2016"/>
    <s v="September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74"/>
    <x v="2"/>
    <x v="1"/>
    <s v="3/15/2016"/>
    <s v="2016"/>
    <s v="March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1049"/>
    <x v="0"/>
    <x v="1"/>
    <s v="2/8/2015"/>
    <s v="2015"/>
    <s v="February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792"/>
    <x v="2"/>
    <x v="2"/>
    <s v="3/31/2016"/>
    <s v="2016"/>
    <s v="March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549"/>
    <x v="3"/>
    <x v="9"/>
    <s v="11/18/2014"/>
    <s v="2014"/>
    <s v="November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864"/>
    <x v="0"/>
    <x v="6"/>
    <s v="5/30/2015"/>
    <s v="2015"/>
    <s v="May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881"/>
    <x v="2"/>
    <x v="7"/>
    <s v="3/31/2016"/>
    <s v="2016"/>
    <s v="March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529"/>
    <x v="0"/>
    <x v="6"/>
    <s v="6/1/2015"/>
    <s v="2015"/>
    <s v="June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711"/>
    <x v="0"/>
    <x v="10"/>
    <s v="9/1/2015"/>
    <s v="2015"/>
    <s v="September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746"/>
    <x v="2"/>
    <x v="7"/>
    <s v="4/28/2016"/>
    <s v="2016"/>
    <s v="April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1533"/>
    <x v="2"/>
    <x v="1"/>
    <s v="2/10/2016"/>
    <s v="2016"/>
    <s v="February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474"/>
    <x v="2"/>
    <x v="1"/>
    <s v="1/29/2016"/>
    <s v="2016"/>
    <s v="January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540"/>
    <x v="1"/>
    <x v="1"/>
    <s v="2/28/2017"/>
    <s v="2017"/>
    <s v="February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1477"/>
    <x v="2"/>
    <x v="3"/>
    <s v="8/15/2016"/>
    <s v="2016"/>
    <s v="August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996"/>
    <x v="0"/>
    <x v="4"/>
    <s v="11/28/2015"/>
    <s v="2015"/>
    <s v="November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1132"/>
    <x v="2"/>
    <x v="5"/>
    <s v="6/20/2016"/>
    <s v="2016"/>
    <s v="June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1127"/>
    <x v="1"/>
    <x v="1"/>
    <s v="2/20/2017"/>
    <s v="2017"/>
    <s v="February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296"/>
    <x v="1"/>
    <x v="2"/>
    <s v="3/11/2017"/>
    <s v="2017"/>
    <s v="March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1534"/>
    <x v="0"/>
    <x v="10"/>
    <s v="9/16/2015"/>
    <s v="2015"/>
    <s v="September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467"/>
    <x v="0"/>
    <x v="9"/>
    <s v="12/4/2015"/>
    <s v="2015"/>
    <s v="December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1291"/>
    <x v="1"/>
    <x v="2"/>
    <s v="3/4/2017"/>
    <s v="2017"/>
    <s v="March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968"/>
    <x v="0"/>
    <x v="5"/>
    <s v="6/16/2015"/>
    <s v="2015"/>
    <s v="June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683"/>
    <x v="2"/>
    <x v="10"/>
    <s v="9/26/2016"/>
    <s v="2016"/>
    <s v="September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1535"/>
    <x v="0"/>
    <x v="4"/>
    <s v="11/22/2015"/>
    <s v="2015"/>
    <s v="November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894"/>
    <x v="0"/>
    <x v="3"/>
    <s v="7/27/2015"/>
    <s v="2015"/>
    <s v="July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133"/>
    <x v="0"/>
    <x v="10"/>
    <s v="9/12/2015"/>
    <s v="2015"/>
    <s v="September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11"/>
    <x v="0"/>
    <x v="8"/>
    <s v="10/14/2015"/>
    <s v="2015"/>
    <s v="October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514"/>
    <x v="0"/>
    <x v="6"/>
    <s v="4/29/2015"/>
    <s v="2015"/>
    <s v="April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774"/>
    <x v="2"/>
    <x v="0"/>
    <s v="8/1/2016"/>
    <s v="2016"/>
    <s v="August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1536"/>
    <x v="2"/>
    <x v="4"/>
    <s v="12/7/2016"/>
    <s v="2016"/>
    <s v="December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1537"/>
    <x v="0"/>
    <x v="2"/>
    <s v="3/28/2015"/>
    <s v="2015"/>
    <s v="March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571"/>
    <x v="2"/>
    <x v="4"/>
    <s v="12/22/2016"/>
    <s v="2016"/>
    <s v="December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134"/>
    <x v="0"/>
    <x v="3"/>
    <s v="7/31/2015"/>
    <s v="2015"/>
    <s v="July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1137"/>
    <x v="2"/>
    <x v="5"/>
    <s v="6/9/2016"/>
    <s v="2016"/>
    <s v="June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535"/>
    <x v="2"/>
    <x v="6"/>
    <s v="5/14/2016"/>
    <s v="2016"/>
    <s v="May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678"/>
    <x v="2"/>
    <x v="7"/>
    <s v="4/13/2016"/>
    <s v="2016"/>
    <s v="April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125"/>
    <x v="2"/>
    <x v="8"/>
    <s v="10/16/2016"/>
    <s v="2016"/>
    <s v="October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1497"/>
    <x v="0"/>
    <x v="8"/>
    <s v="10/6/2015"/>
    <s v="2015"/>
    <s v="October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1180"/>
    <x v="0"/>
    <x v="8"/>
    <s v="10/17/2015"/>
    <s v="2015"/>
    <s v="October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1292"/>
    <x v="2"/>
    <x v="9"/>
    <s v="11/11/2016"/>
    <s v="2016"/>
    <s v="November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744"/>
    <x v="2"/>
    <x v="1"/>
    <s v="1/26/2016"/>
    <s v="2016"/>
    <s v="January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1538"/>
    <x v="0"/>
    <x v="6"/>
    <s v="5/8/2015"/>
    <s v="2015"/>
    <s v="May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1247"/>
    <x v="2"/>
    <x v="6"/>
    <s v="5/6/2016"/>
    <s v="2016"/>
    <s v="May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1474"/>
    <x v="3"/>
    <x v="3"/>
    <s v="8/8/2014"/>
    <s v="2014"/>
    <s v="August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976"/>
    <x v="2"/>
    <x v="5"/>
    <s v="6/7/2016"/>
    <s v="2016"/>
    <s v="June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1483"/>
    <x v="2"/>
    <x v="7"/>
    <s v="4/10/2016"/>
    <s v="2016"/>
    <s v="April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555"/>
    <x v="3"/>
    <x v="11"/>
    <s v="1/31/2015"/>
    <s v="2015"/>
    <s v="January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1430"/>
    <x v="2"/>
    <x v="5"/>
    <s v="6/21/2016"/>
    <s v="2016"/>
    <s v="June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470"/>
    <x v="3"/>
    <x v="9"/>
    <s v="10/15/2014"/>
    <s v="2014"/>
    <s v="October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940"/>
    <x v="2"/>
    <x v="5"/>
    <s v="6/21/2016"/>
    <s v="2016"/>
    <s v="June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1539"/>
    <x v="2"/>
    <x v="10"/>
    <s v="9/25/2016"/>
    <s v="2016"/>
    <s v="September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1430"/>
    <x v="2"/>
    <x v="5"/>
    <s v="6/5/2016"/>
    <s v="2016"/>
    <s v="June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933"/>
    <x v="0"/>
    <x v="7"/>
    <s v="4/5/2015"/>
    <s v="2015"/>
    <s v="April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1352"/>
    <x v="0"/>
    <x v="2"/>
    <s v="3/8/2015"/>
    <s v="2015"/>
    <s v="March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8"/>
    <x v="2"/>
    <x v="6"/>
    <s v="5/8/2016"/>
    <s v="2016"/>
    <s v="May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1540"/>
    <x v="3"/>
    <x v="3"/>
    <s v="7/4/2014"/>
    <s v="2014"/>
    <s v="July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25"/>
    <x v="3"/>
    <x v="3"/>
    <s v="7/27/2014"/>
    <s v="2014"/>
    <s v="July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418"/>
    <x v="0"/>
    <x v="7"/>
    <s v="4/1/2015"/>
    <s v="2015"/>
    <s v="April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188"/>
    <x v="0"/>
    <x v="8"/>
    <s v="10/6/2015"/>
    <s v="2015"/>
    <s v="October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568"/>
    <x v="3"/>
    <x v="0"/>
    <s v="7/19/2014"/>
    <s v="2014"/>
    <s v="July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1541"/>
    <x v="0"/>
    <x v="5"/>
    <s v="6/15/2015"/>
    <s v="2015"/>
    <s v="June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1038"/>
    <x v="0"/>
    <x v="0"/>
    <s v="7/30/2015"/>
    <s v="2015"/>
    <s v="July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411"/>
    <x v="3"/>
    <x v="3"/>
    <s v="8/3/2014"/>
    <s v="2014"/>
    <s v="August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01"/>
    <x v="2"/>
    <x v="7"/>
    <s v="4/5/2016"/>
    <s v="2016"/>
    <s v="April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478"/>
    <x v="3"/>
    <x v="8"/>
    <s v="10/10/2014"/>
    <s v="2014"/>
    <s v="October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1356"/>
    <x v="1"/>
    <x v="2"/>
    <s v="2/24/2017"/>
    <s v="2017"/>
    <s v="February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1043"/>
    <x v="2"/>
    <x v="0"/>
    <s v="7/28/2016"/>
    <s v="2016"/>
    <s v="July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1214"/>
    <x v="2"/>
    <x v="4"/>
    <s v="12/6/2016"/>
    <s v="2016"/>
    <s v="December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783"/>
    <x v="2"/>
    <x v="5"/>
    <s v="6/12/2016"/>
    <s v="2016"/>
    <s v="June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1504"/>
    <x v="0"/>
    <x v="2"/>
    <s v="3/31/2015"/>
    <s v="2015"/>
    <s v="March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678"/>
    <x v="2"/>
    <x v="7"/>
    <s v="4/13/2016"/>
    <s v="2016"/>
    <s v="April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457"/>
    <x v="3"/>
    <x v="3"/>
    <s v="8/29/2014"/>
    <s v="2014"/>
    <s v="August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136"/>
    <x v="0"/>
    <x v="2"/>
    <s v="4/17/2015"/>
    <s v="2015"/>
    <s v="April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1494"/>
    <x v="0"/>
    <x v="2"/>
    <s v="2/25/2015"/>
    <s v="2015"/>
    <s v="February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1030"/>
    <x v="2"/>
    <x v="6"/>
    <s v="5/8/2016"/>
    <s v="2016"/>
    <s v="May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1247"/>
    <x v="2"/>
    <x v="6"/>
    <s v="4/29/2016"/>
    <s v="2016"/>
    <s v="April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1430"/>
    <x v="2"/>
    <x v="5"/>
    <s v="6/13/2016"/>
    <s v="2016"/>
    <s v="June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1542"/>
    <x v="0"/>
    <x v="9"/>
    <s v="11/29/2015"/>
    <s v="2015"/>
    <s v="November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1023"/>
    <x v="3"/>
    <x v="0"/>
    <s v="7/23/2014"/>
    <s v="2014"/>
    <s v="July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1357"/>
    <x v="2"/>
    <x v="5"/>
    <s v="7/1/2016"/>
    <s v="2016"/>
    <s v="July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232"/>
    <x v="2"/>
    <x v="6"/>
    <s v="5/2/2016"/>
    <s v="2016"/>
    <s v="May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48"/>
    <x v="0"/>
    <x v="8"/>
    <s v="10/28/2015"/>
    <s v="2015"/>
    <s v="October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536"/>
    <x v="2"/>
    <x v="6"/>
    <s v="5/10/2016"/>
    <s v="2016"/>
    <s v="May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879"/>
    <x v="2"/>
    <x v="0"/>
    <s v="7/15/2016"/>
    <s v="2016"/>
    <s v="July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1540"/>
    <x v="3"/>
    <x v="3"/>
    <s v="8/1/2014"/>
    <s v="2014"/>
    <s v="August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46"/>
    <x v="3"/>
    <x v="9"/>
    <s v="11/19/2014"/>
    <s v="2014"/>
    <s v="November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743"/>
    <x v="1"/>
    <x v="1"/>
    <s v="2/24/2017"/>
    <s v="2017"/>
    <s v="February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571"/>
    <x v="2"/>
    <x v="4"/>
    <s v="12/14/2016"/>
    <s v="2016"/>
    <s v="December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541"/>
    <x v="3"/>
    <x v="10"/>
    <s v="9/1/2014"/>
    <s v="2014"/>
    <s v="September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499"/>
    <x v="0"/>
    <x v="2"/>
    <s v="3/6/2015"/>
    <s v="2015"/>
    <s v="March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800"/>
    <x v="3"/>
    <x v="3"/>
    <s v="8/19/2014"/>
    <s v="2014"/>
    <s v="August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762"/>
    <x v="2"/>
    <x v="2"/>
    <s v="3/15/2016"/>
    <s v="2016"/>
    <s v="March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211"/>
    <x v="0"/>
    <x v="4"/>
    <s v="12/12/2015"/>
    <s v="2015"/>
    <s v="December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205"/>
    <x v="0"/>
    <x v="6"/>
    <s v="5/12/2015"/>
    <s v="2015"/>
    <s v="May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458"/>
    <x v="0"/>
    <x v="3"/>
    <s v="8/1/2015"/>
    <s v="2015"/>
    <s v="August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497"/>
    <x v="3"/>
    <x v="4"/>
    <s v="1/1/2015"/>
    <s v="2015"/>
    <s v="January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1141"/>
    <x v="2"/>
    <x v="4"/>
    <s v="1/14/2017"/>
    <s v="2017"/>
    <s v="January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617"/>
    <x v="2"/>
    <x v="4"/>
    <s v="12/17/2016"/>
    <s v="2016"/>
    <s v="December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1424"/>
    <x v="0"/>
    <x v="4"/>
    <s v="12/2/2015"/>
    <s v="2015"/>
    <s v="December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163"/>
    <x v="3"/>
    <x v="10"/>
    <s v="8/24/2014"/>
    <s v="2014"/>
    <s v="August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466"/>
    <x v="0"/>
    <x v="0"/>
    <s v="7/18/2015"/>
    <s v="2015"/>
    <s v="July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73"/>
    <x v="0"/>
    <x v="8"/>
    <s v="10/28/2015"/>
    <s v="2015"/>
    <s v="October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1543"/>
    <x v="3"/>
    <x v="5"/>
    <s v="5/18/2014"/>
    <s v="2014"/>
    <s v="May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1342"/>
    <x v="0"/>
    <x v="2"/>
    <s v="4/25/2015"/>
    <s v="2015"/>
    <s v="April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1494"/>
    <x v="0"/>
    <x v="2"/>
    <s v="3/20/2015"/>
    <s v="2015"/>
    <s v="March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1385"/>
    <x v="3"/>
    <x v="10"/>
    <s v="8/31/2014"/>
    <s v="2014"/>
    <s v="August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1482"/>
    <x v="0"/>
    <x v="10"/>
    <s v="8/26/2015"/>
    <s v="2015"/>
    <s v="August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1544"/>
    <x v="3"/>
    <x v="9"/>
    <s v="11/29/2014"/>
    <s v="2014"/>
    <s v="November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1"/>
    <x v="0"/>
    <x v="2"/>
    <s v="3/10/2015"/>
    <s v="2015"/>
    <s v="March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04"/>
    <x v="2"/>
    <x v="3"/>
    <s v="8/1/2016"/>
    <s v="2016"/>
    <s v="August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982"/>
    <x v="2"/>
    <x v="0"/>
    <s v="6/23/2016"/>
    <s v="2016"/>
    <s v="June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83"/>
    <x v="0"/>
    <x v="9"/>
    <s v="11/20/2015"/>
    <s v="2015"/>
    <s v="November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1420"/>
    <x v="3"/>
    <x v="4"/>
    <s v="12/10/2014"/>
    <s v="2014"/>
    <s v="December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504"/>
    <x v="3"/>
    <x v="4"/>
    <s v="12/3/2014"/>
    <s v="2014"/>
    <s v="December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509"/>
    <x v="3"/>
    <x v="4"/>
    <s v="12/14/2014"/>
    <s v="2014"/>
    <s v="December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511"/>
    <x v="0"/>
    <x v="5"/>
    <s v="6/18/2015"/>
    <s v="2015"/>
    <s v="June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1454"/>
    <x v="2"/>
    <x v="5"/>
    <s v="6/3/2016"/>
    <s v="2016"/>
    <s v="June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574"/>
    <x v="3"/>
    <x v="0"/>
    <s v="7/10/2014"/>
    <s v="2014"/>
    <s v="July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448"/>
    <x v="3"/>
    <x v="3"/>
    <s v="8/8/2014"/>
    <s v="2014"/>
    <s v="August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9"/>
    <x v="2"/>
    <x v="7"/>
    <s v="5/6/2016"/>
    <s v="2016"/>
    <s v="May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673"/>
    <x v="3"/>
    <x v="9"/>
    <s v="11/5/2014"/>
    <s v="2014"/>
    <s v="November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777"/>
    <x v="3"/>
    <x v="0"/>
    <s v="7/27/2014"/>
    <s v="2014"/>
    <s v="July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516"/>
    <x v="0"/>
    <x v="5"/>
    <s v="5/30/2015"/>
    <s v="2015"/>
    <s v="May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1545"/>
    <x v="3"/>
    <x v="5"/>
    <s v="5/31/2014"/>
    <s v="2014"/>
    <s v="May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1546"/>
    <x v="2"/>
    <x v="1"/>
    <s v="2/18/2016"/>
    <s v="2016"/>
    <s v="February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979"/>
    <x v="3"/>
    <x v="9"/>
    <s v="11/21/2014"/>
    <s v="2014"/>
    <s v="November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1125"/>
    <x v="0"/>
    <x v="1"/>
    <s v="2/21/2015"/>
    <s v="2015"/>
    <s v="February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155"/>
    <x v="3"/>
    <x v="3"/>
    <s v="8/28/2014"/>
    <s v="2014"/>
    <s v="August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894"/>
    <x v="0"/>
    <x v="3"/>
    <s v="8/7/2015"/>
    <s v="2015"/>
    <s v="August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1211"/>
    <x v="0"/>
    <x v="9"/>
    <s v="11/11/2015"/>
    <s v="2015"/>
    <s v="November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829"/>
    <x v="0"/>
    <x v="5"/>
    <s v="6/25/2015"/>
    <s v="2015"/>
    <s v="June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880"/>
    <x v="0"/>
    <x v="5"/>
    <s v="6/17/2015"/>
    <s v="2015"/>
    <s v="June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876"/>
    <x v="2"/>
    <x v="2"/>
    <s v="3/1/2016"/>
    <s v="2016"/>
    <s v="March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12"/>
    <x v="3"/>
    <x v="0"/>
    <s v="7/16/2014"/>
    <s v="2014"/>
    <s v="July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988"/>
    <x v="3"/>
    <x v="0"/>
    <s v="7/6/2014"/>
    <s v="2014"/>
    <s v="July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1386"/>
    <x v="3"/>
    <x v="0"/>
    <s v="7/18/2014"/>
    <s v="2014"/>
    <s v="July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682"/>
    <x v="2"/>
    <x v="0"/>
    <s v="7/31/2016"/>
    <s v="2016"/>
    <s v="July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1226"/>
    <x v="2"/>
    <x v="5"/>
    <s v="6/6/2016"/>
    <s v="2016"/>
    <s v="June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1180"/>
    <x v="0"/>
    <x v="8"/>
    <s v="10/7/2015"/>
    <s v="2015"/>
    <s v="October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1145"/>
    <x v="3"/>
    <x v="10"/>
    <s v="9/27/2014"/>
    <s v="2014"/>
    <s v="September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1494"/>
    <x v="0"/>
    <x v="2"/>
    <s v="2/27/2015"/>
    <s v="2015"/>
    <s v="February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463"/>
    <x v="2"/>
    <x v="4"/>
    <s v="12/1/2016"/>
    <s v="2016"/>
    <s v="December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1247"/>
    <x v="2"/>
    <x v="6"/>
    <s v="4/17/2016"/>
    <s v="2016"/>
    <s v="April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55"/>
    <x v="0"/>
    <x v="7"/>
    <s v="4/23/2015"/>
    <s v="2015"/>
    <s v="April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07"/>
    <x v="3"/>
    <x v="8"/>
    <s v="10/25/2014"/>
    <s v="2014"/>
    <s v="October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1547"/>
    <x v="3"/>
    <x v="6"/>
    <s v="5/23/2014"/>
    <s v="2014"/>
    <s v="May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1548"/>
    <x v="2"/>
    <x v="7"/>
    <s v="4/6/2016"/>
    <s v="2016"/>
    <s v="April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1549"/>
    <x v="2"/>
    <x v="2"/>
    <s v="2/13/2016"/>
    <s v="2016"/>
    <s v="February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1178"/>
    <x v="0"/>
    <x v="2"/>
    <s v="3/4/2015"/>
    <s v="2015"/>
    <s v="March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45"/>
    <x v="0"/>
    <x v="4"/>
    <s v="12/13/2015"/>
    <s v="2015"/>
    <s v="December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1550"/>
    <x v="0"/>
    <x v="7"/>
    <s v="4/24/2015"/>
    <s v="2015"/>
    <s v="April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973"/>
    <x v="0"/>
    <x v="1"/>
    <s v="2/5/2015"/>
    <s v="2015"/>
    <s v="February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1121"/>
    <x v="3"/>
    <x v="8"/>
    <s v="10/4/2014"/>
    <s v="2014"/>
    <s v="October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1551"/>
    <x v="3"/>
    <x v="8"/>
    <s v="9/20/2014"/>
    <s v="2014"/>
    <s v="September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154"/>
    <x v="3"/>
    <x v="0"/>
    <s v="7/2/2014"/>
    <s v="2014"/>
    <s v="July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97"/>
    <x v="0"/>
    <x v="2"/>
    <s v="2/28/2015"/>
    <s v="2015"/>
    <s v="February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1224"/>
    <x v="2"/>
    <x v="9"/>
    <s v="11/1/2016"/>
    <s v="2016"/>
    <s v="November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1148"/>
    <x v="3"/>
    <x v="0"/>
    <s v="7/30/2014"/>
    <s v="2014"/>
    <s v="July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1033"/>
    <x v="3"/>
    <x v="3"/>
    <s v="8/18/2014"/>
    <s v="2014"/>
    <s v="August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474"/>
    <x v="2"/>
    <x v="1"/>
    <s v="2/5/2016"/>
    <s v="2016"/>
    <s v="February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827"/>
    <x v="3"/>
    <x v="5"/>
    <s v="6/16/2014"/>
    <s v="2014"/>
    <s v="June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407"/>
    <x v="3"/>
    <x v="0"/>
    <s v="7/10/2014"/>
    <s v="2014"/>
    <s v="July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11"/>
    <x v="2"/>
    <x v="3"/>
    <s v="8/6/2016"/>
    <s v="2016"/>
    <s v="August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800"/>
    <x v="3"/>
    <x v="3"/>
    <s v="8/21/2014"/>
    <s v="2014"/>
    <s v="August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1301"/>
    <x v="0"/>
    <x v="3"/>
    <s v="8/19/2015"/>
    <s v="2015"/>
    <s v="August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544"/>
    <x v="0"/>
    <x v="6"/>
    <s v="5/2/2015"/>
    <s v="2015"/>
    <s v="May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1239"/>
    <x v="2"/>
    <x v="1"/>
    <s v="1/18/2016"/>
    <s v="2016"/>
    <s v="January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1386"/>
    <x v="3"/>
    <x v="0"/>
    <s v="7/11/2014"/>
    <s v="2014"/>
    <s v="July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1410"/>
    <x v="0"/>
    <x v="9"/>
    <s v="11/13/2015"/>
    <s v="2015"/>
    <s v="November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864"/>
    <x v="0"/>
    <x v="6"/>
    <s v="5/30/2015"/>
    <s v="2015"/>
    <s v="May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1522"/>
    <x v="3"/>
    <x v="10"/>
    <s v="9/9/2014"/>
    <s v="2014"/>
    <s v="September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1552"/>
    <x v="2"/>
    <x v="5"/>
    <s v="6/8/2016"/>
    <s v="2016"/>
    <s v="June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423"/>
    <x v="0"/>
    <x v="8"/>
    <s v="10/23/2015"/>
    <s v="2015"/>
    <s v="October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796"/>
    <x v="0"/>
    <x v="1"/>
    <s v="2/5/2015"/>
    <s v="2015"/>
    <s v="February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167"/>
    <x v="2"/>
    <x v="2"/>
    <s v="3/18/2016"/>
    <s v="2016"/>
    <s v="March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191"/>
    <x v="3"/>
    <x v="4"/>
    <s v="12/16/2014"/>
    <s v="2014"/>
    <s v="December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1501"/>
    <x v="2"/>
    <x v="0"/>
    <s v="7/8/2016"/>
    <s v="2016"/>
    <s v="July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91"/>
    <x v="0"/>
    <x v="2"/>
    <s v="4/2/2015"/>
    <s v="2015"/>
    <s v="April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1550"/>
    <x v="0"/>
    <x v="7"/>
    <s v="4/21/2015"/>
    <s v="2015"/>
    <s v="April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1148"/>
    <x v="3"/>
    <x v="0"/>
    <s v="7/22/2014"/>
    <s v="2014"/>
    <s v="July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488"/>
    <x v="2"/>
    <x v="0"/>
    <s v="8/13/2016"/>
    <s v="2016"/>
    <s v="August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849"/>
    <x v="3"/>
    <x v="3"/>
    <s v="7/31/2014"/>
    <s v="2014"/>
    <s v="July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943"/>
    <x v="2"/>
    <x v="8"/>
    <s v="10/13/2016"/>
    <s v="2016"/>
    <s v="October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1148"/>
    <x v="3"/>
    <x v="0"/>
    <s v="8/1/2014"/>
    <s v="2014"/>
    <s v="August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796"/>
    <x v="0"/>
    <x v="1"/>
    <s v="2/12/2015"/>
    <s v="2015"/>
    <s v="February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1140"/>
    <x v="0"/>
    <x v="1"/>
    <s v="2/2/2015"/>
    <s v="2015"/>
    <s v="February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750"/>
    <x v="2"/>
    <x v="6"/>
    <s v="5/20/2016"/>
    <s v="2016"/>
    <s v="May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873"/>
    <x v="3"/>
    <x v="10"/>
    <s v="8/15/2014"/>
    <s v="2014"/>
    <s v="August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1341"/>
    <x v="2"/>
    <x v="8"/>
    <s v="10/28/2016"/>
    <s v="2016"/>
    <s v="October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466"/>
    <x v="0"/>
    <x v="0"/>
    <s v="7/10/2015"/>
    <s v="2015"/>
    <s v="July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210"/>
    <x v="2"/>
    <x v="10"/>
    <s v="10/10/2016"/>
    <s v="2016"/>
    <s v="October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769"/>
    <x v="2"/>
    <x v="3"/>
    <s v="8/22/2016"/>
    <s v="2016"/>
    <s v="August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20"/>
    <x v="0"/>
    <x v="3"/>
    <s v="8/9/2015"/>
    <s v="2015"/>
    <s v="August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874"/>
    <x v="2"/>
    <x v="2"/>
    <s v="4/19/2016"/>
    <s v="2016"/>
    <s v="April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1494"/>
    <x v="0"/>
    <x v="2"/>
    <s v="3/20/2015"/>
    <s v="2015"/>
    <s v="March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498"/>
    <x v="2"/>
    <x v="10"/>
    <s v="9/20/2016"/>
    <s v="2016"/>
    <s v="September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934"/>
    <x v="2"/>
    <x v="7"/>
    <s v="4/28/2016"/>
    <s v="2016"/>
    <s v="April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527"/>
    <x v="2"/>
    <x v="0"/>
    <s v="7/15/2016"/>
    <s v="2016"/>
    <s v="July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3"/>
    <x v="3"/>
    <x v="3"/>
    <s v="8/31/2014"/>
    <s v="2014"/>
    <s v="August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477"/>
    <x v="3"/>
    <x v="9"/>
    <s v="11/6/2014"/>
    <s v="2014"/>
    <s v="November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1504"/>
    <x v="0"/>
    <x v="2"/>
    <s v="3/20/2015"/>
    <s v="2015"/>
    <s v="March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128"/>
    <x v="2"/>
    <x v="0"/>
    <s v="7/20/2016"/>
    <s v="2016"/>
    <s v="July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803"/>
    <x v="3"/>
    <x v="9"/>
    <s v="11/2/2014"/>
    <s v="2014"/>
    <s v="November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776"/>
    <x v="3"/>
    <x v="9"/>
    <s v="10/26/2014"/>
    <s v="2014"/>
    <s v="October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684"/>
    <x v="0"/>
    <x v="5"/>
    <s v="5/16/2015"/>
    <s v="2015"/>
    <s v="May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1494"/>
    <x v="0"/>
    <x v="2"/>
    <s v="3/16/2015"/>
    <s v="2015"/>
    <s v="March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868"/>
    <x v="3"/>
    <x v="5"/>
    <s v="6/21/2014"/>
    <s v="2014"/>
    <s v="June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153"/>
    <x v="0"/>
    <x v="0"/>
    <s v="7/10/2015"/>
    <s v="2015"/>
    <s v="July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22"/>
    <x v="3"/>
    <x v="11"/>
    <s v="1/2/2015"/>
    <s v="2015"/>
    <s v="January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988"/>
    <x v="3"/>
    <x v="0"/>
    <s v="7/6/2014"/>
    <s v="2014"/>
    <s v="July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6"/>
    <x v="3"/>
    <x v="0"/>
    <s v="7/3/2014"/>
    <s v="2014"/>
    <s v="July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559"/>
    <x v="2"/>
    <x v="5"/>
    <s v="6/15/2016"/>
    <s v="2016"/>
    <s v="June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1553"/>
    <x v="2"/>
    <x v="1"/>
    <s v="2/2/2016"/>
    <s v="2016"/>
    <s v="February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789"/>
    <x v="0"/>
    <x v="5"/>
    <s v="6/3/2015"/>
    <s v="2015"/>
    <s v="June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54"/>
    <x v="0"/>
    <x v="5"/>
    <s v="6/24/2015"/>
    <s v="2015"/>
    <s v="June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524"/>
    <x v="0"/>
    <x v="7"/>
    <s v="4/17/2015"/>
    <s v="2015"/>
    <s v="April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8"/>
    <x v="3"/>
    <x v="6"/>
    <s v="5/24/2014"/>
    <s v="2014"/>
    <s v="May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1499"/>
    <x v="2"/>
    <x v="7"/>
    <s v="4/13/2016"/>
    <s v="2016"/>
    <s v="April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529"/>
    <x v="0"/>
    <x v="6"/>
    <s v="5/18/2015"/>
    <s v="2015"/>
    <s v="May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1174"/>
    <x v="0"/>
    <x v="8"/>
    <s v="10/25/2015"/>
    <s v="2015"/>
    <s v="October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512"/>
    <x v="3"/>
    <x v="3"/>
    <s v="8/17/2014"/>
    <s v="2014"/>
    <s v="August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1141"/>
    <x v="2"/>
    <x v="4"/>
    <s v="11/26/2016"/>
    <s v="2016"/>
    <s v="November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997"/>
    <x v="3"/>
    <x v="9"/>
    <s v="11/1/2014"/>
    <s v="2014"/>
    <s v="November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520"/>
    <x v="2"/>
    <x v="10"/>
    <s v="9/11/2016"/>
    <s v="2016"/>
    <s v="September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1484"/>
    <x v="2"/>
    <x v="5"/>
    <s v="6/2/2016"/>
    <s v="2016"/>
    <s v="June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934"/>
    <x v="2"/>
    <x v="7"/>
    <s v="5/28/2016"/>
    <s v="2016"/>
    <s v="May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539"/>
    <x v="0"/>
    <x v="5"/>
    <s v="7/1/2015"/>
    <s v="2015"/>
    <s v="July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874"/>
    <x v="2"/>
    <x v="2"/>
    <s v="3/6/2016"/>
    <s v="2016"/>
    <s v="March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1403"/>
    <x v="0"/>
    <x v="10"/>
    <s v="9/11/2015"/>
    <s v="2015"/>
    <s v="September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881"/>
    <x v="2"/>
    <x v="7"/>
    <s v="3/15/2016"/>
    <s v="2016"/>
    <s v="March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508"/>
    <x v="2"/>
    <x v="0"/>
    <s v="7/24/2016"/>
    <s v="2016"/>
    <s v="July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18"/>
    <x v="0"/>
    <x v="9"/>
    <s v="11/19/2015"/>
    <s v="2015"/>
    <s v="November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16"/>
    <x v="3"/>
    <x v="5"/>
    <s v="5/12/2014"/>
    <s v="2014"/>
    <s v="May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600"/>
    <x v="3"/>
    <x v="3"/>
    <s v="8/23/2014"/>
    <s v="2014"/>
    <s v="August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130"/>
    <x v="2"/>
    <x v="5"/>
    <s v="5/31/2016"/>
    <s v="2016"/>
    <s v="May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1554"/>
    <x v="2"/>
    <x v="6"/>
    <s v="5/10/2016"/>
    <s v="2016"/>
    <s v="May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286"/>
    <x v="3"/>
    <x v="4"/>
    <s v="11/20/2014"/>
    <s v="2014"/>
    <s v="November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42"/>
    <x v="3"/>
    <x v="0"/>
    <s v="7/2/2014"/>
    <s v="2014"/>
    <s v="July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477"/>
    <x v="3"/>
    <x v="9"/>
    <s v="11/7/2014"/>
    <s v="2014"/>
    <s v="November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482"/>
    <x v="0"/>
    <x v="2"/>
    <s v="4/23/2015"/>
    <s v="2015"/>
    <s v="April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27"/>
    <x v="3"/>
    <x v="5"/>
    <s v="6/3/2014"/>
    <s v="2014"/>
    <s v="June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501"/>
    <x v="0"/>
    <x v="1"/>
    <s v="2/1/2015"/>
    <s v="2015"/>
    <s v="February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108"/>
    <x v="0"/>
    <x v="5"/>
    <s v="5/31/2015"/>
    <s v="2015"/>
    <s v="May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163"/>
    <x v="3"/>
    <x v="10"/>
    <s v="9/7/2014"/>
    <s v="2014"/>
    <s v="September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1068"/>
    <x v="3"/>
    <x v="0"/>
    <s v="7/4/2014"/>
    <s v="2014"/>
    <s v="July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1528"/>
    <x v="3"/>
    <x v="8"/>
    <s v="10/2/2014"/>
    <s v="2014"/>
    <s v="October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1178"/>
    <x v="0"/>
    <x v="2"/>
    <s v="3/4/2015"/>
    <s v="2015"/>
    <s v="March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1372"/>
    <x v="0"/>
    <x v="10"/>
    <s v="9/6/2015"/>
    <s v="2015"/>
    <s v="September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1449"/>
    <x v="3"/>
    <x v="10"/>
    <s v="9/29/2014"/>
    <s v="2014"/>
    <s v="September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1024"/>
    <x v="0"/>
    <x v="10"/>
    <s v="9/15/2015"/>
    <s v="2015"/>
    <s v="September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1555"/>
    <x v="2"/>
    <x v="3"/>
    <s v="9/25/2016"/>
    <s v="2016"/>
    <s v="September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1421"/>
    <x v="3"/>
    <x v="10"/>
    <s v="9/12/2014"/>
    <s v="2014"/>
    <s v="September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1556"/>
    <x v="0"/>
    <x v="3"/>
    <s v="8/9/2015"/>
    <s v="2015"/>
    <s v="August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1118"/>
    <x v="2"/>
    <x v="7"/>
    <s v="4/28/2016"/>
    <s v="2016"/>
    <s v="April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1267"/>
    <x v="0"/>
    <x v="0"/>
    <s v="7/10/2015"/>
    <s v="2015"/>
    <s v="July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606"/>
    <x v="2"/>
    <x v="11"/>
    <s v="1/18/2017"/>
    <s v="2017"/>
    <s v="January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70"/>
    <x v="0"/>
    <x v="0"/>
    <s v="7/12/2015"/>
    <s v="2015"/>
    <s v="July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1029"/>
    <x v="2"/>
    <x v="7"/>
    <s v="4/10/2016"/>
    <s v="2016"/>
    <s v="April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1552"/>
    <x v="2"/>
    <x v="5"/>
    <s v="6/30/2016"/>
    <s v="2016"/>
    <s v="June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1121"/>
    <x v="3"/>
    <x v="8"/>
    <s v="9/17/2014"/>
    <s v="2014"/>
    <s v="September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788"/>
    <x v="0"/>
    <x v="9"/>
    <s v="11/11/2015"/>
    <s v="2015"/>
    <s v="November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156"/>
    <x v="0"/>
    <x v="10"/>
    <s v="10/1/2015"/>
    <s v="2015"/>
    <s v="October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188"/>
    <x v="0"/>
    <x v="8"/>
    <s v="10/2/2015"/>
    <s v="2015"/>
    <s v="October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519"/>
    <x v="0"/>
    <x v="4"/>
    <s v="12/20/2015"/>
    <s v="2015"/>
    <s v="December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673"/>
    <x v="3"/>
    <x v="9"/>
    <s v="11/17/2014"/>
    <s v="2014"/>
    <s v="November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1557"/>
    <x v="2"/>
    <x v="3"/>
    <s v="8/17/2016"/>
    <s v="2016"/>
    <s v="August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1245"/>
    <x v="2"/>
    <x v="10"/>
    <s v="9/8/2016"/>
    <s v="2016"/>
    <s v="September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1558"/>
    <x v="2"/>
    <x v="5"/>
    <s v="6/25/2016"/>
    <s v="2016"/>
    <s v="June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857"/>
    <x v="0"/>
    <x v="10"/>
    <s v="8/31/2015"/>
    <s v="2015"/>
    <s v="August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600"/>
    <x v="3"/>
    <x v="3"/>
    <s v="9/7/2014"/>
    <s v="2014"/>
    <s v="September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829"/>
    <x v="0"/>
    <x v="5"/>
    <s v="6/25/2015"/>
    <s v="2015"/>
    <s v="June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954"/>
    <x v="0"/>
    <x v="2"/>
    <s v="3/7/2015"/>
    <s v="2015"/>
    <s v="March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538"/>
    <x v="0"/>
    <x v="7"/>
    <s v="4/11/2015"/>
    <s v="2015"/>
    <s v="April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510"/>
    <x v="0"/>
    <x v="7"/>
    <s v="3/31/2015"/>
    <s v="2015"/>
    <s v="March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232"/>
    <x v="2"/>
    <x v="6"/>
    <s v="5/13/2016"/>
    <s v="2016"/>
    <s v="May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487"/>
    <x v="2"/>
    <x v="2"/>
    <s v="3/4/2016"/>
    <s v="2016"/>
    <s v="March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451"/>
    <x v="0"/>
    <x v="10"/>
    <s v="9/4/2015"/>
    <s v="2015"/>
    <s v="September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1559"/>
    <x v="2"/>
    <x v="6"/>
    <s v="5/2/2016"/>
    <s v="2016"/>
    <s v="May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8"/>
    <x v="3"/>
    <x v="6"/>
    <s v="5/22/2014"/>
    <s v="2014"/>
    <s v="May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132"/>
    <x v="3"/>
    <x v="5"/>
    <s v="6/28/2014"/>
    <s v="2014"/>
    <s v="June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201"/>
    <x v="0"/>
    <x v="3"/>
    <s v="8/11/2015"/>
    <s v="2015"/>
    <s v="August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1560"/>
    <x v="0"/>
    <x v="1"/>
    <s v="2/11/2015"/>
    <s v="2015"/>
    <s v="February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1224"/>
    <x v="2"/>
    <x v="9"/>
    <s v="11/17/2016"/>
    <s v="2016"/>
    <s v="November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1386"/>
    <x v="3"/>
    <x v="0"/>
    <s v="8/17/2014"/>
    <s v="2014"/>
    <s v="August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670"/>
    <x v="3"/>
    <x v="6"/>
    <s v="5/5/2014"/>
    <s v="2014"/>
    <s v="May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991"/>
    <x v="0"/>
    <x v="5"/>
    <s v="6/26/2015"/>
    <s v="2015"/>
    <s v="June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894"/>
    <x v="0"/>
    <x v="3"/>
    <s v="7/31/2015"/>
    <s v="2015"/>
    <s v="July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148"/>
    <x v="0"/>
    <x v="6"/>
    <s v="5/26/2015"/>
    <s v="2015"/>
    <s v="May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1561"/>
    <x v="0"/>
    <x v="3"/>
    <s v="8/5/2015"/>
    <s v="2015"/>
    <s v="August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469"/>
    <x v="2"/>
    <x v="7"/>
    <s v="3/13/2016"/>
    <s v="2016"/>
    <s v="March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1212"/>
    <x v="2"/>
    <x v="3"/>
    <s v="8/1/2016"/>
    <s v="2016"/>
    <s v="August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1345"/>
    <x v="0"/>
    <x v="10"/>
    <s v="10/5/2015"/>
    <s v="2015"/>
    <s v="October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561"/>
    <x v="3"/>
    <x v="11"/>
    <s v="12/31/2014"/>
    <s v="2014"/>
    <s v="December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1562"/>
    <x v="3"/>
    <x v="11"/>
    <s v="1/23/2015"/>
    <s v="2015"/>
    <s v="January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123"/>
    <x v="0"/>
    <x v="5"/>
    <s v="6/10/2015"/>
    <s v="2015"/>
    <s v="June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18"/>
    <x v="3"/>
    <x v="10"/>
    <s v="9/17/2014"/>
    <s v="2014"/>
    <s v="September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1346"/>
    <x v="3"/>
    <x v="11"/>
    <s v="1/8/2015"/>
    <s v="2015"/>
    <s v="January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782"/>
    <x v="3"/>
    <x v="11"/>
    <s v="12/31/2014"/>
    <s v="2014"/>
    <s v="December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1119"/>
    <x v="3"/>
    <x v="8"/>
    <s v="10/30/2014"/>
    <s v="2014"/>
    <s v="October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1492"/>
    <x v="0"/>
    <x v="5"/>
    <s v="6/21/2015"/>
    <s v="2015"/>
    <s v="June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776"/>
    <x v="3"/>
    <x v="9"/>
    <s v="11/8/2014"/>
    <s v="2014"/>
    <s v="November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09"/>
    <x v="3"/>
    <x v="9"/>
    <s v="11/13/2014"/>
    <s v="2014"/>
    <s v="November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784"/>
    <x v="2"/>
    <x v="3"/>
    <s v="8/10/2016"/>
    <s v="2016"/>
    <s v="August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446"/>
    <x v="2"/>
    <x v="9"/>
    <s v="12/5/2016"/>
    <s v="2016"/>
    <s v="December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05"/>
    <x v="0"/>
    <x v="7"/>
    <s v="4/26/2015"/>
    <s v="2015"/>
    <s v="April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1118"/>
    <x v="2"/>
    <x v="7"/>
    <s v="4/30/2016"/>
    <s v="2016"/>
    <s v="April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881"/>
    <x v="2"/>
    <x v="7"/>
    <s v="3/31/2016"/>
    <s v="2016"/>
    <s v="March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691"/>
    <x v="0"/>
    <x v="1"/>
    <s v="2/28/2015"/>
    <s v="2015"/>
    <s v="February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763"/>
    <x v="3"/>
    <x v="3"/>
    <s v="7/30/2014"/>
    <s v="2014"/>
    <s v="July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496"/>
    <x v="2"/>
    <x v="7"/>
    <s v="4/4/2016"/>
    <s v="2016"/>
    <s v="April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798"/>
    <x v="2"/>
    <x v="2"/>
    <s v="4/18/2016"/>
    <s v="2016"/>
    <s v="April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149"/>
    <x v="0"/>
    <x v="0"/>
    <s v="7/13/2015"/>
    <s v="2015"/>
    <s v="July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1027"/>
    <x v="3"/>
    <x v="4"/>
    <s v="12/21/2014"/>
    <s v="2014"/>
    <s v="December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38"/>
    <x v="2"/>
    <x v="3"/>
    <s v="9/23/2016"/>
    <s v="2016"/>
    <s v="September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479"/>
    <x v="2"/>
    <x v="5"/>
    <s v="6/27/2016"/>
    <s v="2016"/>
    <s v="June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02"/>
    <x v="0"/>
    <x v="6"/>
    <s v="4/29/2015"/>
    <s v="2015"/>
    <s v="April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108"/>
    <x v="0"/>
    <x v="5"/>
    <s v="5/26/2015"/>
    <s v="2015"/>
    <s v="May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1417"/>
    <x v="3"/>
    <x v="8"/>
    <s v="10/20/2014"/>
    <s v="2014"/>
    <s v="October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1138"/>
    <x v="3"/>
    <x v="11"/>
    <s v="1/23/2015"/>
    <s v="2015"/>
    <s v="January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605"/>
    <x v="3"/>
    <x v="11"/>
    <s v="2/10/2015"/>
    <s v="2015"/>
    <s v="February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561"/>
    <x v="3"/>
    <x v="11"/>
    <s v="1/5/2015"/>
    <s v="2015"/>
    <s v="January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84"/>
    <x v="2"/>
    <x v="10"/>
    <s v="9/3/2016"/>
    <s v="2016"/>
    <s v="September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500"/>
    <x v="0"/>
    <x v="2"/>
    <s v="3/13/2015"/>
    <s v="2015"/>
    <s v="March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175"/>
    <x v="3"/>
    <x v="10"/>
    <s v="8/26/2014"/>
    <s v="2014"/>
    <s v="August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1"/>
    <x v="2"/>
    <x v="2"/>
    <s v="3/3/2016"/>
    <s v="2016"/>
    <s v="March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184"/>
    <x v="3"/>
    <x v="10"/>
    <s v="9/2/2014"/>
    <s v="2014"/>
    <s v="September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1563"/>
    <x v="0"/>
    <x v="10"/>
    <s v="8/29/2015"/>
    <s v="2015"/>
    <s v="August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125"/>
    <x v="2"/>
    <x v="8"/>
    <s v="10/13/2016"/>
    <s v="2016"/>
    <s v="October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555"/>
    <x v="3"/>
    <x v="11"/>
    <s v="1/16/2015"/>
    <s v="2015"/>
    <s v="January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421"/>
    <x v="2"/>
    <x v="7"/>
    <s v="5/17/2016"/>
    <s v="2016"/>
    <s v="May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472"/>
    <x v="0"/>
    <x v="9"/>
    <s v="11/5/2015"/>
    <s v="2015"/>
    <s v="November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465"/>
    <x v="2"/>
    <x v="6"/>
    <s v="4/29/2016"/>
    <s v="2016"/>
    <s v="April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207"/>
    <x v="2"/>
    <x v="1"/>
    <s v="2/13/2016"/>
    <s v="2016"/>
    <s v="February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189"/>
    <x v="2"/>
    <x v="3"/>
    <s v="8/14/2016"/>
    <s v="2016"/>
    <s v="August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1320"/>
    <x v="0"/>
    <x v="4"/>
    <s v="12/14/2015"/>
    <s v="2015"/>
    <s v="December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559"/>
    <x v="2"/>
    <x v="5"/>
    <s v="6/17/2016"/>
    <s v="2016"/>
    <s v="June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200"/>
    <x v="2"/>
    <x v="2"/>
    <s v="3/30/2016"/>
    <s v="2016"/>
    <s v="March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1561"/>
    <x v="0"/>
    <x v="3"/>
    <s v="8/17/2015"/>
    <s v="2015"/>
    <s v="August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162"/>
    <x v="0"/>
    <x v="7"/>
    <s v="4/8/2015"/>
    <s v="2015"/>
    <s v="April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9"/>
    <x v="3"/>
    <x v="5"/>
    <s v="6/9/2014"/>
    <s v="2014"/>
    <s v="June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132"/>
    <x v="3"/>
    <x v="5"/>
    <s v="6/28/2014"/>
    <s v="2014"/>
    <s v="June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511"/>
    <x v="0"/>
    <x v="5"/>
    <s v="6/18/2015"/>
    <s v="2015"/>
    <s v="June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453"/>
    <x v="0"/>
    <x v="4"/>
    <s v="12/10/2015"/>
    <s v="2015"/>
    <s v="December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136"/>
    <x v="0"/>
    <x v="2"/>
    <s v="3/19/2015"/>
    <s v="2015"/>
    <s v="March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1103"/>
    <x v="1"/>
    <x v="2"/>
    <s v="2/27/2017"/>
    <s v="2017"/>
    <s v="February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684"/>
    <x v="0"/>
    <x v="5"/>
    <s v="6/3/2015"/>
    <s v="2015"/>
    <s v="June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755"/>
    <x v="2"/>
    <x v="9"/>
    <s v="11/19/2016"/>
    <s v="2016"/>
    <s v="November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1178"/>
    <x v="0"/>
    <x v="2"/>
    <s v="3/4/2015"/>
    <s v="2015"/>
    <s v="March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761"/>
    <x v="2"/>
    <x v="8"/>
    <s v="9/30/2016"/>
    <s v="2016"/>
    <s v="September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548"/>
    <x v="3"/>
    <x v="10"/>
    <s v="9/27/2014"/>
    <s v="2014"/>
    <s v="September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"/>
    <x v="3"/>
    <x v="3"/>
    <s v="7/26/2014"/>
    <s v="2014"/>
    <s v="July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508"/>
    <x v="2"/>
    <x v="0"/>
    <s v="8/23/2016"/>
    <s v="2016"/>
    <s v="August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462"/>
    <x v="0"/>
    <x v="0"/>
    <s v="7/2/2015"/>
    <s v="2015"/>
    <s v="July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1310"/>
    <x v="3"/>
    <x v="3"/>
    <s v="8/16/2014"/>
    <s v="2014"/>
    <s v="August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1118"/>
    <x v="2"/>
    <x v="7"/>
    <s v="5/20/2016"/>
    <s v="2016"/>
    <s v="May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83"/>
    <x v="0"/>
    <x v="9"/>
    <s v="12/13/2015"/>
    <s v="2015"/>
    <s v="December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1426"/>
    <x v="2"/>
    <x v="7"/>
    <s v="5/5/2016"/>
    <s v="2016"/>
    <s v="May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1355"/>
    <x v="3"/>
    <x v="9"/>
    <s v="11/29/2014"/>
    <s v="2014"/>
    <s v="November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1421"/>
    <x v="3"/>
    <x v="10"/>
    <s v="9/22/2014"/>
    <s v="2014"/>
    <s v="September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504"/>
    <x v="3"/>
    <x v="4"/>
    <s v="11/23/2014"/>
    <s v="2014"/>
    <s v="November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446"/>
    <x v="2"/>
    <x v="9"/>
    <s v="11/18/2016"/>
    <s v="2016"/>
    <s v="November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1564"/>
    <x v="2"/>
    <x v="4"/>
    <s v="1/13/2017"/>
    <s v="2017"/>
    <s v="January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496"/>
    <x v="2"/>
    <x v="7"/>
    <s v="4/20/2016"/>
    <s v="2016"/>
    <s v="April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619"/>
    <x v="0"/>
    <x v="10"/>
    <s v="9/14/2015"/>
    <s v="2015"/>
    <s v="September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489"/>
    <x v="3"/>
    <x v="11"/>
    <s v="1/1/2015"/>
    <s v="2015"/>
    <s v="January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1494"/>
    <x v="0"/>
    <x v="2"/>
    <s v="4/19/2015"/>
    <s v="2015"/>
    <s v="April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1529"/>
    <x v="2"/>
    <x v="10"/>
    <s v="10/7/2016"/>
    <s v="2016"/>
    <s v="October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884"/>
    <x v="0"/>
    <x v="6"/>
    <s v="5/10/2015"/>
    <s v="2015"/>
    <s v="May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178"/>
    <x v="3"/>
    <x v="8"/>
    <s v="10/5/2014"/>
    <s v="2014"/>
    <s v="October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18"/>
    <x v="0"/>
    <x v="9"/>
    <s v="11/30/2015"/>
    <s v="2015"/>
    <s v="November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1531"/>
    <x v="0"/>
    <x v="9"/>
    <s v="11/16/2015"/>
    <s v="2015"/>
    <s v="November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876"/>
    <x v="2"/>
    <x v="2"/>
    <s v="3/7/2016"/>
    <s v="2016"/>
    <s v="March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1565"/>
    <x v="2"/>
    <x v="9"/>
    <s v="11/21/2016"/>
    <s v="2016"/>
    <s v="November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516"/>
    <x v="0"/>
    <x v="5"/>
    <s v="6/16/2015"/>
    <s v="2015"/>
    <s v="June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1566"/>
    <x v="2"/>
    <x v="10"/>
    <s v="9/30/2016"/>
    <s v="2016"/>
    <s v="September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40"/>
    <x v="3"/>
    <x v="8"/>
    <s v="10/5/2014"/>
    <s v="2014"/>
    <s v="October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27"/>
    <x v="3"/>
    <x v="5"/>
    <s v="6/16/2014"/>
    <s v="2014"/>
    <s v="June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1305"/>
    <x v="2"/>
    <x v="1"/>
    <s v="2/2/2016"/>
    <s v="2016"/>
    <s v="February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"/>
    <x v="3"/>
    <x v="3"/>
    <s v="8/10/2014"/>
    <s v="2014"/>
    <s v="August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1567"/>
    <x v="2"/>
    <x v="10"/>
    <s v="8/24/2016"/>
    <s v="2016"/>
    <s v="August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164"/>
    <x v="0"/>
    <x v="3"/>
    <s v="8/5/2015"/>
    <s v="2015"/>
    <s v="August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815"/>
    <x v="2"/>
    <x v="7"/>
    <s v="4/3/2016"/>
    <s v="2016"/>
    <s v="April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476"/>
    <x v="0"/>
    <x v="0"/>
    <s v="7/18/2015"/>
    <s v="2015"/>
    <s v="July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573"/>
    <x v="1"/>
    <x v="1"/>
    <s v="2/1/2017"/>
    <s v="2017"/>
    <s v="February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1226"/>
    <x v="2"/>
    <x v="5"/>
    <s v="6/1/2016"/>
    <s v="2016"/>
    <s v="June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827"/>
    <x v="3"/>
    <x v="5"/>
    <s v="7/1/2014"/>
    <s v="2014"/>
    <s v="July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499"/>
    <x v="0"/>
    <x v="2"/>
    <s v="3/19/2015"/>
    <s v="2015"/>
    <s v="March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41"/>
    <x v="3"/>
    <x v="4"/>
    <s v="12/23/2014"/>
    <s v="2014"/>
    <s v="December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421"/>
    <x v="2"/>
    <x v="7"/>
    <s v="4/9/2016"/>
    <s v="2016"/>
    <s v="April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933"/>
    <x v="0"/>
    <x v="7"/>
    <s v="3/30/2015"/>
    <s v="2015"/>
    <s v="March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1565"/>
    <x v="2"/>
    <x v="9"/>
    <s v="12/21/2016"/>
    <s v="2016"/>
    <s v="December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1158"/>
    <x v="2"/>
    <x v="0"/>
    <s v="6/16/2016"/>
    <s v="2016"/>
    <s v="June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1410"/>
    <x v="0"/>
    <x v="9"/>
    <s v="10/28/2015"/>
    <s v="2015"/>
    <s v="October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1540"/>
    <x v="3"/>
    <x v="3"/>
    <s v="7/24/2014"/>
    <s v="2014"/>
    <s v="July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476"/>
    <x v="0"/>
    <x v="0"/>
    <s v="7/18/2015"/>
    <s v="2015"/>
    <s v="July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1038"/>
    <x v="0"/>
    <x v="0"/>
    <s v="7/23/2015"/>
    <s v="2015"/>
    <s v="July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1220"/>
    <x v="0"/>
    <x v="5"/>
    <s v="6/11/2015"/>
    <s v="2015"/>
    <s v="June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986"/>
    <x v="0"/>
    <x v="5"/>
    <s v="5/31/2015"/>
    <s v="2015"/>
    <s v="May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1148"/>
    <x v="3"/>
    <x v="0"/>
    <s v="7/20/2014"/>
    <s v="2014"/>
    <s v="July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21"/>
    <x v="3"/>
    <x v="10"/>
    <s v="9/26/2014"/>
    <s v="2014"/>
    <s v="September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652"/>
    <x v="3"/>
    <x v="9"/>
    <s v="11/5/2014"/>
    <s v="2014"/>
    <s v="November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176"/>
    <x v="2"/>
    <x v="3"/>
    <s v="9/3/2016"/>
    <s v="2016"/>
    <s v="September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1137"/>
    <x v="2"/>
    <x v="5"/>
    <s v="5/15/2016"/>
    <s v="2016"/>
    <s v="May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861"/>
    <x v="3"/>
    <x v="10"/>
    <s v="9/12/2014"/>
    <s v="2014"/>
    <s v="September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42"/>
    <x v="3"/>
    <x v="0"/>
    <s v="7/2/2014"/>
    <s v="2014"/>
    <s v="July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1123"/>
    <x v="0"/>
    <x v="6"/>
    <s v="5/31/2015"/>
    <s v="2015"/>
    <s v="May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85"/>
    <x v="3"/>
    <x v="5"/>
    <s v="6/30/2014"/>
    <s v="2014"/>
    <s v="June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1129"/>
    <x v="2"/>
    <x v="8"/>
    <s v="10/5/2016"/>
    <s v="2016"/>
    <s v="October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1239"/>
    <x v="2"/>
    <x v="1"/>
    <s v="1/15/2016"/>
    <s v="2016"/>
    <s v="January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1019"/>
    <x v="3"/>
    <x v="5"/>
    <s v="6/16/2014"/>
    <s v="2014"/>
    <s v="June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494"/>
    <x v="2"/>
    <x v="8"/>
    <s v="10/19/2016"/>
    <s v="2016"/>
    <s v="October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711"/>
    <x v="0"/>
    <x v="10"/>
    <s v="9/1/2015"/>
    <s v="2015"/>
    <s v="September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8"/>
    <x v="3"/>
    <x v="6"/>
    <s v="5/19/2014"/>
    <s v="2014"/>
    <s v="May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56"/>
    <x v="0"/>
    <x v="10"/>
    <s v="8/28/2015"/>
    <s v="2015"/>
    <s v="August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1428"/>
    <x v="3"/>
    <x v="5"/>
    <s v="6/27/2014"/>
    <s v="2014"/>
    <s v="June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600"/>
    <x v="3"/>
    <x v="3"/>
    <s v="8/8/2014"/>
    <s v="2014"/>
    <s v="August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168"/>
    <x v="0"/>
    <x v="5"/>
    <s v="6/21/2015"/>
    <s v="2015"/>
    <s v="June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583"/>
    <x v="3"/>
    <x v="9"/>
    <s v="11/27/2014"/>
    <s v="2014"/>
    <s v="November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501"/>
    <x v="0"/>
    <x v="1"/>
    <s v="3/1/2015"/>
    <s v="2015"/>
    <s v="March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547"/>
    <x v="3"/>
    <x v="8"/>
    <s v="9/18/2014"/>
    <s v="2014"/>
    <s v="September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1568"/>
    <x v="0"/>
    <x v="9"/>
    <s v="11/30/2015"/>
    <s v="2015"/>
    <s v="November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536"/>
    <x v="2"/>
    <x v="6"/>
    <s v="6/5/2016"/>
    <s v="2016"/>
    <s v="June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49"/>
    <x v="3"/>
    <x v="11"/>
    <s v="1/11/2015"/>
    <s v="2015"/>
    <s v="January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605"/>
    <x v="3"/>
    <x v="11"/>
    <s v="2/13/2015"/>
    <s v="2015"/>
    <s v="February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232"/>
    <x v="2"/>
    <x v="6"/>
    <s v="5/10/2016"/>
    <s v="2016"/>
    <s v="May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1453"/>
    <x v="2"/>
    <x v="2"/>
    <s v="3/2/2016"/>
    <s v="2016"/>
    <s v="March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867"/>
    <x v="3"/>
    <x v="8"/>
    <s v="10/15/2014"/>
    <s v="2014"/>
    <s v="October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126"/>
    <x v="3"/>
    <x v="10"/>
    <s v="9/30/2014"/>
    <s v="2014"/>
    <s v="September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208"/>
    <x v="0"/>
    <x v="5"/>
    <s v="6/4/2015"/>
    <s v="2015"/>
    <s v="June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982"/>
    <x v="2"/>
    <x v="0"/>
    <s v="7/10/2016"/>
    <s v="2016"/>
    <s v="July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176"/>
    <x v="2"/>
    <x v="3"/>
    <s v="8/13/2016"/>
    <s v="2016"/>
    <s v="August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1"/>
    <x v="2"/>
    <x v="6"/>
    <s v="5/31/2016"/>
    <s v="2016"/>
    <s v="May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154"/>
    <x v="3"/>
    <x v="0"/>
    <s v="6/23/2014"/>
    <s v="2014"/>
    <s v="June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1145"/>
    <x v="3"/>
    <x v="10"/>
    <s v="9/12/2014"/>
    <s v="2014"/>
    <s v="September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1422"/>
    <x v="2"/>
    <x v="0"/>
    <s v="7/22/2016"/>
    <s v="2016"/>
    <s v="July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568"/>
    <x v="3"/>
    <x v="0"/>
    <s v="7/3/2014"/>
    <s v="2014"/>
    <s v="July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241"/>
    <x v="3"/>
    <x v="5"/>
    <s v="6/25/2014"/>
    <s v="2014"/>
    <s v="June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162"/>
    <x v="0"/>
    <x v="7"/>
    <s v="4/3/2015"/>
    <s v="2015"/>
    <s v="April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10"/>
    <x v="3"/>
    <x v="5"/>
    <s v="6/15/2014"/>
    <s v="2014"/>
    <s v="June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1569"/>
    <x v="0"/>
    <x v="5"/>
    <s v="5/31/2015"/>
    <s v="2015"/>
    <s v="May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1132"/>
    <x v="2"/>
    <x v="5"/>
    <s v="6/4/2016"/>
    <s v="2016"/>
    <s v="June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1521"/>
    <x v="0"/>
    <x v="6"/>
    <s v="5/25/2015"/>
    <s v="2015"/>
    <s v="May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91"/>
    <x v="0"/>
    <x v="2"/>
    <s v="3/31/2015"/>
    <s v="2015"/>
    <s v="March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71"/>
    <x v="0"/>
    <x v="11"/>
    <s v="1/21/2016"/>
    <s v="2016"/>
    <s v="January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514"/>
    <x v="0"/>
    <x v="6"/>
    <s v="5/9/2015"/>
    <s v="2015"/>
    <s v="May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6"/>
    <x v="0"/>
    <x v="1"/>
    <s v="2/27/2015"/>
    <s v="2015"/>
    <s v="February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168"/>
    <x v="0"/>
    <x v="5"/>
    <s v="6/22/2015"/>
    <s v="2015"/>
    <s v="June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192"/>
    <x v="0"/>
    <x v="0"/>
    <s v="7/2/2015"/>
    <s v="2015"/>
    <s v="July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477"/>
    <x v="3"/>
    <x v="9"/>
    <s v="11/5/2014"/>
    <s v="2014"/>
    <s v="November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1305"/>
    <x v="2"/>
    <x v="1"/>
    <s v="2/11/2016"/>
    <s v="2016"/>
    <s v="February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19"/>
    <x v="3"/>
    <x v="9"/>
    <s v="11/30/2014"/>
    <s v="2014"/>
    <s v="November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1286"/>
    <x v="2"/>
    <x v="6"/>
    <s v="5/4/2016"/>
    <s v="2016"/>
    <s v="May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1453"/>
    <x v="2"/>
    <x v="2"/>
    <s v="2/18/2016"/>
    <s v="2016"/>
    <s v="February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1"/>
    <x v="2"/>
    <x v="6"/>
    <s v="4/29/2016"/>
    <s v="2016"/>
    <s v="April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494"/>
    <x v="2"/>
    <x v="8"/>
    <s v="10/19/2016"/>
    <s v="2016"/>
    <s v="October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1347"/>
    <x v="0"/>
    <x v="3"/>
    <s v="8/18/2015"/>
    <s v="2015"/>
    <s v="August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954"/>
    <x v="0"/>
    <x v="2"/>
    <s v="3/22/2015"/>
    <s v="2015"/>
    <s v="March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1561"/>
    <x v="0"/>
    <x v="3"/>
    <s v="8/17/2015"/>
    <s v="2015"/>
    <s v="August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1570"/>
    <x v="3"/>
    <x v="11"/>
    <s v="1/9/2015"/>
    <s v="2015"/>
    <s v="January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497"/>
    <x v="3"/>
    <x v="4"/>
    <s v="1/24/2015"/>
    <s v="2015"/>
    <s v="January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514"/>
    <x v="0"/>
    <x v="6"/>
    <s v="4/18/2015"/>
    <s v="2015"/>
    <s v="April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55"/>
    <x v="0"/>
    <x v="7"/>
    <s v="5/25/2015"/>
    <s v="2015"/>
    <s v="May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830"/>
    <x v="0"/>
    <x v="6"/>
    <s v="5/28/2015"/>
    <s v="2015"/>
    <s v="May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1229"/>
    <x v="0"/>
    <x v="2"/>
    <s v="3/23/2015"/>
    <s v="2015"/>
    <s v="March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18"/>
    <x v="0"/>
    <x v="9"/>
    <s v="11/12/2015"/>
    <s v="2015"/>
    <s v="November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577"/>
    <x v="3"/>
    <x v="0"/>
    <s v="7/15/2014"/>
    <s v="2014"/>
    <s v="July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46"/>
    <x v="2"/>
    <x v="0"/>
    <s v="7/17/2016"/>
    <s v="2016"/>
    <s v="July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546"/>
    <x v="3"/>
    <x v="3"/>
    <s v="8/11/2014"/>
    <s v="2014"/>
    <s v="August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780"/>
    <x v="0"/>
    <x v="4"/>
    <s v="12/17/2015"/>
    <s v="2015"/>
    <s v="December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1385"/>
    <x v="3"/>
    <x v="10"/>
    <s v="9/6/2014"/>
    <s v="2014"/>
    <s v="September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6"/>
    <x v="3"/>
    <x v="0"/>
    <s v="7/3/2014"/>
    <s v="2014"/>
    <s v="July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6"/>
    <x v="3"/>
    <x v="0"/>
    <s v="7/4/2014"/>
    <s v="2014"/>
    <s v="July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526"/>
    <x v="3"/>
    <x v="3"/>
    <s v="8/10/2014"/>
    <s v="2014"/>
    <s v="August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1571"/>
    <x v="2"/>
    <x v="8"/>
    <s v="10/8/2016"/>
    <s v="2016"/>
    <s v="October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206"/>
    <x v="0"/>
    <x v="0"/>
    <s v="7/5/2015"/>
    <s v="2015"/>
    <s v="July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768"/>
    <x v="2"/>
    <x v="1"/>
    <s v="2/16/2016"/>
    <s v="2016"/>
    <s v="February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44"/>
    <x v="2"/>
    <x v="7"/>
    <s v="4/28/2016"/>
    <s v="2016"/>
    <s v="Apri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796"/>
    <x v="0"/>
    <x v="1"/>
    <s v="2/10/2015"/>
    <s v="2015"/>
    <s v="February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167"/>
    <x v="2"/>
    <x v="2"/>
    <s v="4/2/2016"/>
    <s v="2016"/>
    <s v="Apri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761"/>
    <x v="2"/>
    <x v="8"/>
    <s v="10/16/2016"/>
    <s v="2016"/>
    <s v="October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684"/>
    <x v="0"/>
    <x v="5"/>
    <s v="6/2/2015"/>
    <s v="2015"/>
    <s v="June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1386"/>
    <x v="3"/>
    <x v="0"/>
    <s v="7/25/2014"/>
    <s v="2014"/>
    <s v="July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918"/>
    <x v="2"/>
    <x v="7"/>
    <s v="4/15/2016"/>
    <s v="2016"/>
    <s v="Apri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834"/>
    <x v="3"/>
    <x v="5"/>
    <s v="6/11/2014"/>
    <s v="2014"/>
    <s v="June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786"/>
    <x v="3"/>
    <x v="4"/>
    <s v="12/1/2014"/>
    <s v="2014"/>
    <s v="December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1438"/>
    <x v="3"/>
    <x v="6"/>
    <s v="5/19/2014"/>
    <s v="2014"/>
    <s v="May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742"/>
    <x v="0"/>
    <x v="0"/>
    <s v="8/25/2015"/>
    <s v="2015"/>
    <s v="August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822"/>
    <x v="3"/>
    <x v="6"/>
    <s v="5/5/2014"/>
    <s v="2014"/>
    <s v="May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476"/>
    <x v="0"/>
    <x v="0"/>
    <s v="8/10/2015"/>
    <s v="2015"/>
    <s v="August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894"/>
    <x v="0"/>
    <x v="3"/>
    <s v="8/2/2015"/>
    <s v="2015"/>
    <s v="August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418"/>
    <x v="0"/>
    <x v="7"/>
    <s v="4/1/2015"/>
    <s v="2015"/>
    <s v="April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1226"/>
    <x v="2"/>
    <x v="5"/>
    <s v="5/28/2016"/>
    <s v="2016"/>
    <s v="May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1148"/>
    <x v="3"/>
    <x v="0"/>
    <s v="7/30/2014"/>
    <s v="2014"/>
    <s v="July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1428"/>
    <x v="3"/>
    <x v="5"/>
    <s v="7/2/2014"/>
    <s v="2014"/>
    <s v="July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500"/>
    <x v="0"/>
    <x v="2"/>
    <s v="2/28/2015"/>
    <s v="2015"/>
    <s v="February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1019"/>
    <x v="3"/>
    <x v="5"/>
    <s v="6/12/2014"/>
    <s v="2014"/>
    <s v="June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918"/>
    <x v="2"/>
    <x v="7"/>
    <s v="4/15/2016"/>
    <s v="2016"/>
    <s v="Apri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495"/>
    <x v="0"/>
    <x v="5"/>
    <s v="6/13/2015"/>
    <s v="2015"/>
    <s v="June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1137"/>
    <x v="2"/>
    <x v="5"/>
    <s v="5/17/2016"/>
    <s v="2016"/>
    <s v="May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1312"/>
    <x v="2"/>
    <x v="4"/>
    <s v="11/29/2016"/>
    <s v="2016"/>
    <s v="November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1349"/>
    <x v="2"/>
    <x v="9"/>
    <s v="11/14/2016"/>
    <s v="2016"/>
    <s v="November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524"/>
    <x v="0"/>
    <x v="7"/>
    <s v="4/9/2015"/>
    <s v="2015"/>
    <s v="Apri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538"/>
    <x v="0"/>
    <x v="7"/>
    <s v="4/8/2015"/>
    <s v="2015"/>
    <s v="Apri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1021"/>
    <x v="3"/>
    <x v="0"/>
    <s v="7/31/2014"/>
    <s v="2014"/>
    <s v="July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1572"/>
    <x v="3"/>
    <x v="8"/>
    <s v="9/26/2014"/>
    <s v="2014"/>
    <s v="September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22"/>
    <x v="3"/>
    <x v="11"/>
    <s v="2/14/2015"/>
    <s v="2015"/>
    <s v="February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34"/>
    <x v="2"/>
    <x v="2"/>
    <s v="3/26/2016"/>
    <s v="2016"/>
    <s v="March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1267"/>
    <x v="0"/>
    <x v="0"/>
    <s v="7/13/2015"/>
    <s v="2015"/>
    <s v="July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541"/>
    <x v="3"/>
    <x v="10"/>
    <s v="9/8/2014"/>
    <s v="2014"/>
    <s v="September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1573"/>
    <x v="2"/>
    <x v="0"/>
    <s v="7/24/2016"/>
    <s v="2016"/>
    <s v="July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874"/>
    <x v="2"/>
    <x v="2"/>
    <s v="3/15/2016"/>
    <s v="2016"/>
    <s v="March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1501"/>
    <x v="2"/>
    <x v="0"/>
    <s v="7/10/2016"/>
    <s v="2016"/>
    <s v="July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46"/>
    <x v="2"/>
    <x v="0"/>
    <s v="8/2/2016"/>
    <s v="2016"/>
    <s v="August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989"/>
    <x v="2"/>
    <x v="6"/>
    <s v="5/26/2016"/>
    <s v="2016"/>
    <s v="May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1215"/>
    <x v="0"/>
    <x v="0"/>
    <s v="7/10/2015"/>
    <s v="2015"/>
    <s v="July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52"/>
    <x v="0"/>
    <x v="4"/>
    <s v="12/23/2015"/>
    <s v="2015"/>
    <s v="December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495"/>
    <x v="0"/>
    <x v="5"/>
    <s v="6/15/2015"/>
    <s v="2015"/>
    <s v="June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1574"/>
    <x v="2"/>
    <x v="9"/>
    <s v="11/22/2016"/>
    <s v="2016"/>
    <s v="November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911"/>
    <x v="3"/>
    <x v="5"/>
    <s v="7/6/2014"/>
    <s v="2014"/>
    <s v="July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866"/>
    <x v="0"/>
    <x v="0"/>
    <s v="7/15/2015"/>
    <s v="2015"/>
    <s v="July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497"/>
    <x v="3"/>
    <x v="4"/>
    <s v="12/16/2014"/>
    <s v="2014"/>
    <s v="December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882"/>
    <x v="0"/>
    <x v="5"/>
    <s v="6/7/2015"/>
    <s v="2015"/>
    <s v="June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1448"/>
    <x v="0"/>
    <x v="3"/>
    <s v="8/28/2015"/>
    <s v="2015"/>
    <s v="August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295"/>
    <x v="2"/>
    <x v="4"/>
    <s v="1/13/2017"/>
    <s v="2017"/>
    <s v="January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1575"/>
    <x v="0"/>
    <x v="7"/>
    <s v="4/20/2015"/>
    <s v="2015"/>
    <s v="Apri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526"/>
    <x v="3"/>
    <x v="3"/>
    <s v="8/10/2014"/>
    <s v="2014"/>
    <s v="August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947"/>
    <x v="2"/>
    <x v="2"/>
    <s v="3/11/2016"/>
    <s v="2016"/>
    <s v="March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1346"/>
    <x v="3"/>
    <x v="11"/>
    <s v="1/10/2015"/>
    <s v="2015"/>
    <s v="January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489"/>
    <x v="3"/>
    <x v="11"/>
    <s v="1/2/2015"/>
    <s v="2015"/>
    <s v="January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485"/>
    <x v="0"/>
    <x v="8"/>
    <s v="10/21/2015"/>
    <s v="2015"/>
    <s v="October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1047"/>
    <x v="2"/>
    <x v="2"/>
    <s v="3/4/2016"/>
    <s v="2016"/>
    <s v="March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78"/>
    <x v="2"/>
    <x v="0"/>
    <s v="7/31/2016"/>
    <s v="2016"/>
    <s v="July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806"/>
    <x v="3"/>
    <x v="3"/>
    <s v="9/27/2014"/>
    <s v="2014"/>
    <s v="September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430"/>
    <x v="3"/>
    <x v="0"/>
    <s v="6/29/2014"/>
    <s v="2014"/>
    <s v="June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558"/>
    <x v="0"/>
    <x v="7"/>
    <s v="4/3/2015"/>
    <s v="2015"/>
    <s v="Apri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1342"/>
    <x v="0"/>
    <x v="2"/>
    <s v="4/25/2015"/>
    <s v="2015"/>
    <s v="April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407"/>
    <x v="3"/>
    <x v="0"/>
    <s v="7/30/2014"/>
    <s v="2014"/>
    <s v="July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1451"/>
    <x v="0"/>
    <x v="2"/>
    <s v="3/21/2015"/>
    <s v="2015"/>
    <s v="March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1407"/>
    <x v="2"/>
    <x v="6"/>
    <s v="5/31/2016"/>
    <s v="2016"/>
    <s v="May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137"/>
    <x v="0"/>
    <x v="6"/>
    <s v="5/31/2015"/>
    <s v="2015"/>
    <s v="May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1480"/>
    <x v="2"/>
    <x v="5"/>
    <s v="6/14/2016"/>
    <s v="2016"/>
    <s v="June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297"/>
    <x v="0"/>
    <x v="2"/>
    <s v="3/31/2015"/>
    <s v="2015"/>
    <s v="March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13"/>
    <x v="0"/>
    <x v="3"/>
    <s v="8/20/2015"/>
    <s v="2015"/>
    <s v="August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14"/>
    <x v="3"/>
    <x v="0"/>
    <s v="7/17/2014"/>
    <s v="2014"/>
    <s v="July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1531"/>
    <x v="0"/>
    <x v="9"/>
    <s v="10/23/2015"/>
    <s v="2015"/>
    <s v="October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551"/>
    <x v="0"/>
    <x v="2"/>
    <s v="3/12/2015"/>
    <s v="2015"/>
    <s v="March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294"/>
    <x v="0"/>
    <x v="0"/>
    <s v="7/17/2015"/>
    <s v="2015"/>
    <s v="July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158"/>
    <x v="0"/>
    <x v="0"/>
    <s v="7/5/2015"/>
    <s v="2015"/>
    <s v="July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491"/>
    <x v="0"/>
    <x v="11"/>
    <s v="1/3/2016"/>
    <s v="2016"/>
    <s v="January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1217"/>
    <x v="0"/>
    <x v="4"/>
    <s v="1/19/2016"/>
    <s v="2016"/>
    <s v="January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866"/>
    <x v="0"/>
    <x v="0"/>
    <s v="7/19/2015"/>
    <s v="2015"/>
    <s v="July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1557"/>
    <x v="2"/>
    <x v="3"/>
    <s v="8/1/2016"/>
    <s v="2016"/>
    <s v="August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829"/>
    <x v="0"/>
    <x v="5"/>
    <s v="6/16/2015"/>
    <s v="2015"/>
    <s v="June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02"/>
    <x v="0"/>
    <x v="6"/>
    <s v="5/7/2015"/>
    <s v="2015"/>
    <s v="May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869"/>
    <x v="0"/>
    <x v="1"/>
    <s v="3/26/2015"/>
    <s v="2015"/>
    <s v="March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432"/>
    <x v="3"/>
    <x v="4"/>
    <s v="12/31/2014"/>
    <s v="2014"/>
    <s v="December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119"/>
    <x v="2"/>
    <x v="10"/>
    <s v="8/31/2016"/>
    <s v="2016"/>
    <s v="August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479"/>
    <x v="2"/>
    <x v="5"/>
    <s v="5/27/2016"/>
    <s v="2016"/>
    <s v="May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477"/>
    <x v="3"/>
    <x v="9"/>
    <s v="11/5/2014"/>
    <s v="2014"/>
    <s v="November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1239"/>
    <x v="2"/>
    <x v="1"/>
    <s v="2/19/2016"/>
    <s v="2016"/>
    <s v="February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840"/>
    <x v="3"/>
    <x v="4"/>
    <s v="12/1/2014"/>
    <s v="2014"/>
    <s v="December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511"/>
    <x v="0"/>
    <x v="5"/>
    <s v="6/18/2015"/>
    <s v="2015"/>
    <s v="June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1118"/>
    <x v="2"/>
    <x v="7"/>
    <s v="4/21/2016"/>
    <s v="2016"/>
    <s v="April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971"/>
    <x v="2"/>
    <x v="3"/>
    <s v="8/2/2016"/>
    <s v="2016"/>
    <s v="August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880"/>
    <x v="0"/>
    <x v="5"/>
    <s v="7/3/2015"/>
    <s v="2015"/>
    <s v="July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1177"/>
    <x v="0"/>
    <x v="6"/>
    <s v="5/22/2015"/>
    <s v="2015"/>
    <s v="May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860"/>
    <x v="0"/>
    <x v="5"/>
    <s v="7/29/2015"/>
    <s v="2015"/>
    <s v="July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810"/>
    <x v="2"/>
    <x v="7"/>
    <s v="3/28/2016"/>
    <s v="2016"/>
    <s v="March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27"/>
    <x v="3"/>
    <x v="5"/>
    <s v="7/20/2014"/>
    <s v="2014"/>
    <s v="July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1576"/>
    <x v="3"/>
    <x v="6"/>
    <s v="5/11/2014"/>
    <s v="2014"/>
    <s v="May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1543"/>
    <x v="3"/>
    <x v="5"/>
    <s v="5/31/2014"/>
    <s v="2014"/>
    <s v="May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911"/>
    <x v="3"/>
    <x v="5"/>
    <s v="6/3/2014"/>
    <s v="2014"/>
    <s v="June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188"/>
    <x v="0"/>
    <x v="8"/>
    <s v="10/1/2015"/>
    <s v="2015"/>
    <s v="October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831"/>
    <x v="3"/>
    <x v="8"/>
    <s v="10/4/2014"/>
    <s v="2014"/>
    <s v="October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1144"/>
    <x v="0"/>
    <x v="0"/>
    <s v="7/19/2015"/>
    <s v="2015"/>
    <s v="July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1353"/>
    <x v="0"/>
    <x v="8"/>
    <s v="10/18/2015"/>
    <s v="2015"/>
    <s v="October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1220"/>
    <x v="0"/>
    <x v="5"/>
    <s v="6/11/2015"/>
    <s v="2015"/>
    <s v="June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561"/>
    <x v="3"/>
    <x v="11"/>
    <s v="12/31/2014"/>
    <s v="2014"/>
    <s v="December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951"/>
    <x v="0"/>
    <x v="0"/>
    <s v="7/17/2015"/>
    <s v="2015"/>
    <s v="July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933"/>
    <x v="0"/>
    <x v="7"/>
    <s v="3/26/2015"/>
    <s v="2015"/>
    <s v="March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512"/>
    <x v="3"/>
    <x v="3"/>
    <s v="9/1/2014"/>
    <s v="2014"/>
    <s v="September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1343"/>
    <x v="0"/>
    <x v="6"/>
    <s v="5/9/2015"/>
    <s v="2015"/>
    <s v="May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1342"/>
    <x v="0"/>
    <x v="2"/>
    <s v="3/26/2015"/>
    <s v="2015"/>
    <s v="March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1352"/>
    <x v="0"/>
    <x v="2"/>
    <s v="3/8/2015"/>
    <s v="2015"/>
    <s v="March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600"/>
    <x v="3"/>
    <x v="3"/>
    <s v="8/1/2014"/>
    <s v="2014"/>
    <s v="August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684"/>
    <x v="0"/>
    <x v="5"/>
    <s v="5/22/2015"/>
    <s v="2015"/>
    <s v="May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9"/>
    <x v="3"/>
    <x v="5"/>
    <s v="6/25/2014"/>
    <s v="2014"/>
    <s v="June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1087"/>
    <x v="3"/>
    <x v="3"/>
    <s v="8/12/2014"/>
    <s v="2014"/>
    <s v="August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652"/>
    <x v="3"/>
    <x v="9"/>
    <s v="11/12/2014"/>
    <s v="2014"/>
    <s v="November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773"/>
    <x v="2"/>
    <x v="10"/>
    <s v="9/12/2016"/>
    <s v="2016"/>
    <s v="September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1497"/>
    <x v="0"/>
    <x v="8"/>
    <s v="11/5/2015"/>
    <s v="2015"/>
    <s v="November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817"/>
    <x v="0"/>
    <x v="9"/>
    <s v="11/17/2015"/>
    <s v="2015"/>
    <s v="November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3"/>
    <x v="3"/>
    <x v="3"/>
    <s v="8/30/2014"/>
    <s v="2014"/>
    <s v="August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167"/>
    <x v="2"/>
    <x v="2"/>
    <s v="3/22/2016"/>
    <s v="2016"/>
    <s v="March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862"/>
    <x v="2"/>
    <x v="5"/>
    <s v="6/18/2016"/>
    <s v="2016"/>
    <s v="June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541"/>
    <x v="3"/>
    <x v="10"/>
    <s v="9/8/2014"/>
    <s v="2014"/>
    <s v="September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140"/>
    <x v="0"/>
    <x v="2"/>
    <s v="3/13/2015"/>
    <s v="2015"/>
    <s v="March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154"/>
    <x v="3"/>
    <x v="0"/>
    <s v="7/2/2014"/>
    <s v="2014"/>
    <s v="July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1577"/>
    <x v="1"/>
    <x v="1"/>
    <s v="3/29/2017"/>
    <s v="2017"/>
    <s v="March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466"/>
    <x v="0"/>
    <x v="0"/>
    <s v="8/13/2015"/>
    <s v="2015"/>
    <s v="August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186"/>
    <x v="0"/>
    <x v="8"/>
    <s v="10/8/2015"/>
    <s v="2015"/>
    <s v="October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1503"/>
    <x v="0"/>
    <x v="1"/>
    <s v="1/23/2015"/>
    <s v="2015"/>
    <s v="January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117"/>
    <x v="2"/>
    <x v="8"/>
    <s v="9/3/2016"/>
    <s v="2016"/>
    <s v="September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1553"/>
    <x v="2"/>
    <x v="1"/>
    <s v="2/2/2016"/>
    <s v="2016"/>
    <s v="February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1312"/>
    <x v="2"/>
    <x v="4"/>
    <s v="12/8/2016"/>
    <s v="2016"/>
    <s v="December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860"/>
    <x v="0"/>
    <x v="5"/>
    <s v="6/29/2015"/>
    <s v="2015"/>
    <s v="June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1578"/>
    <x v="3"/>
    <x v="11"/>
    <s v="1/25/2015"/>
    <s v="2015"/>
    <s v="January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574"/>
    <x v="3"/>
    <x v="0"/>
    <s v="7/30/2014"/>
    <s v="2014"/>
    <s v="July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793"/>
    <x v="1"/>
    <x v="1"/>
    <s v="2/19/2017"/>
    <s v="2017"/>
    <s v="February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758"/>
    <x v="2"/>
    <x v="1"/>
    <s v="1/31/2016"/>
    <s v="2016"/>
    <s v="January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854"/>
    <x v="3"/>
    <x v="10"/>
    <s v="9/2/2014"/>
    <s v="2014"/>
    <s v="September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418"/>
    <x v="0"/>
    <x v="7"/>
    <s v="3/27/2015"/>
    <s v="2015"/>
    <s v="March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1314"/>
    <x v="2"/>
    <x v="6"/>
    <s v="5/9/2016"/>
    <s v="2016"/>
    <s v="May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786"/>
    <x v="3"/>
    <x v="4"/>
    <s v="12/11/2014"/>
    <s v="2014"/>
    <s v="December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199"/>
    <x v="0"/>
    <x v="7"/>
    <s v="5/1/2015"/>
    <s v="2015"/>
    <s v="May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540"/>
    <x v="1"/>
    <x v="1"/>
    <s v="2/26/2017"/>
    <s v="2017"/>
    <s v="February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782"/>
    <x v="3"/>
    <x v="11"/>
    <s v="1/4/2015"/>
    <s v="2015"/>
    <s v="January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153"/>
    <x v="0"/>
    <x v="0"/>
    <s v="8/15/2015"/>
    <s v="2015"/>
    <s v="August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499"/>
    <x v="0"/>
    <x v="2"/>
    <s v="3/22/2015"/>
    <s v="2015"/>
    <s v="March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1579"/>
    <x v="3"/>
    <x v="10"/>
    <s v="8/24/2014"/>
    <s v="2014"/>
    <s v="August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10"/>
    <x v="3"/>
    <x v="5"/>
    <s v="7/1/2014"/>
    <s v="2014"/>
    <s v="July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1580"/>
    <x v="2"/>
    <x v="4"/>
    <s v="12/5/2016"/>
    <s v="2016"/>
    <s v="December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6"/>
    <x v="0"/>
    <x v="1"/>
    <s v="2/28/2015"/>
    <s v="2015"/>
    <s v="February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154"/>
    <x v="3"/>
    <x v="0"/>
    <s v="6/16/2014"/>
    <s v="2014"/>
    <s v="June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1346"/>
    <x v="3"/>
    <x v="11"/>
    <s v="1/8/2015"/>
    <s v="2015"/>
    <s v="January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894"/>
    <x v="0"/>
    <x v="3"/>
    <s v="8/17/2015"/>
    <s v="2015"/>
    <s v="August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907"/>
    <x v="3"/>
    <x v="3"/>
    <s v="8/12/2014"/>
    <s v="2014"/>
    <s v="August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123"/>
    <x v="0"/>
    <x v="5"/>
    <s v="6/10/2015"/>
    <s v="2015"/>
    <s v="June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25"/>
    <x v="0"/>
    <x v="4"/>
    <s v="12/19/2015"/>
    <s v="2015"/>
    <s v="December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1581"/>
    <x v="2"/>
    <x v="9"/>
    <s v="11/14/2016"/>
    <s v="2016"/>
    <s v="November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1038"/>
    <x v="0"/>
    <x v="0"/>
    <s v="8/14/2015"/>
    <s v="2015"/>
    <s v="August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1117"/>
    <x v="0"/>
    <x v="6"/>
    <s v="4/15/2015"/>
    <s v="2015"/>
    <s v="April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864"/>
    <x v="0"/>
    <x v="6"/>
    <s v="6/11/2015"/>
    <s v="2015"/>
    <s v="June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511"/>
    <x v="0"/>
    <x v="5"/>
    <s v="6/26/2015"/>
    <s v="2015"/>
    <s v="June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1582"/>
    <x v="3"/>
    <x v="8"/>
    <s v="10/26/2014"/>
    <s v="2014"/>
    <s v="October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1087"/>
    <x v="3"/>
    <x v="3"/>
    <s v="7/28/2014"/>
    <s v="2014"/>
    <s v="July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71"/>
    <x v="3"/>
    <x v="10"/>
    <s v="9/11/2014"/>
    <s v="2014"/>
    <s v="September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1348"/>
    <x v="0"/>
    <x v="10"/>
    <s v="9/7/2015"/>
    <s v="2015"/>
    <s v="September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170"/>
    <x v="3"/>
    <x v="9"/>
    <s v="11/26/2014"/>
    <s v="2014"/>
    <s v="November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1342"/>
    <x v="0"/>
    <x v="2"/>
    <s v="4/24/2015"/>
    <s v="2015"/>
    <s v="April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1568"/>
    <x v="0"/>
    <x v="9"/>
    <s v="11/30/2015"/>
    <s v="2015"/>
    <s v="November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121"/>
    <x v="0"/>
    <x v="6"/>
    <s v="5/10/2015"/>
    <s v="2015"/>
    <s v="May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456"/>
    <x v="2"/>
    <x v="5"/>
    <s v="6/1/2016"/>
    <s v="2016"/>
    <s v="June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1454"/>
    <x v="2"/>
    <x v="5"/>
    <s v="6/3/2016"/>
    <s v="2016"/>
    <s v="June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71"/>
    <x v="3"/>
    <x v="10"/>
    <s v="9/11/2014"/>
    <s v="2014"/>
    <s v="September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907"/>
    <x v="3"/>
    <x v="3"/>
    <s v="8/4/2014"/>
    <s v="2014"/>
    <s v="August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1583"/>
    <x v="0"/>
    <x v="11"/>
    <s v="1/17/2016"/>
    <s v="2016"/>
    <s v="January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1584"/>
    <x v="2"/>
    <x v="9"/>
    <s v="11/13/2016"/>
    <s v="2016"/>
    <s v="November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09"/>
    <x v="3"/>
    <x v="9"/>
    <s v="10/26/2014"/>
    <s v="2014"/>
    <s v="October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501"/>
    <x v="0"/>
    <x v="1"/>
    <s v="3/2/2015"/>
    <s v="2015"/>
    <s v="March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538"/>
    <x v="0"/>
    <x v="7"/>
    <s v="4/9/2015"/>
    <s v="2015"/>
    <s v="April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85"/>
    <x v="3"/>
    <x v="5"/>
    <s v="6/26/2014"/>
    <s v="2014"/>
    <s v="June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1148"/>
    <x v="3"/>
    <x v="0"/>
    <s v="7/30/2014"/>
    <s v="2014"/>
    <s v="July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142"/>
    <x v="3"/>
    <x v="4"/>
    <s v="12/26/2014"/>
    <s v="2014"/>
    <s v="December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448"/>
    <x v="3"/>
    <x v="3"/>
    <s v="8/9/2014"/>
    <s v="2014"/>
    <s v="August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1353"/>
    <x v="0"/>
    <x v="8"/>
    <s v="10/15/2015"/>
    <s v="2015"/>
    <s v="October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985"/>
    <x v="2"/>
    <x v="10"/>
    <s v="9/18/2016"/>
    <s v="2016"/>
    <s v="September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469"/>
    <x v="2"/>
    <x v="7"/>
    <s v="4/1/2016"/>
    <s v="2016"/>
    <s v="April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1372"/>
    <x v="0"/>
    <x v="10"/>
    <s v="9/5/2015"/>
    <s v="2015"/>
    <s v="September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1020"/>
    <x v="2"/>
    <x v="2"/>
    <s v="3/15/2016"/>
    <s v="2016"/>
    <s v="March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774"/>
    <x v="2"/>
    <x v="0"/>
    <s v="7/16/2016"/>
    <s v="2016"/>
    <s v="July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1403"/>
    <x v="0"/>
    <x v="10"/>
    <s v="10/1/2015"/>
    <s v="2015"/>
    <s v="October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131"/>
    <x v="0"/>
    <x v="10"/>
    <s v="10/4/2015"/>
    <s v="2015"/>
    <s v="October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463"/>
    <x v="2"/>
    <x v="4"/>
    <s v="12/1/2016"/>
    <s v="2016"/>
    <s v="December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468"/>
    <x v="2"/>
    <x v="0"/>
    <s v="7/11/2016"/>
    <s v="2016"/>
    <s v="July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1058"/>
    <x v="0"/>
    <x v="5"/>
    <s v="6/27/2015"/>
    <s v="2015"/>
    <s v="June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997"/>
    <x v="3"/>
    <x v="9"/>
    <s v="10/6/2014"/>
    <s v="2014"/>
    <s v="October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646"/>
    <x v="3"/>
    <x v="4"/>
    <s v="1/2/2015"/>
    <s v="2015"/>
    <s v="January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583"/>
    <x v="3"/>
    <x v="9"/>
    <s v="11/24/2014"/>
    <s v="2014"/>
    <s v="November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10"/>
    <x v="0"/>
    <x v="6"/>
    <s v="6/16/2015"/>
    <s v="2015"/>
    <s v="June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1290"/>
    <x v="0"/>
    <x v="9"/>
    <s v="11/2/2015"/>
    <s v="2015"/>
    <s v="November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1031"/>
    <x v="0"/>
    <x v="3"/>
    <s v="8/27/2015"/>
    <s v="2015"/>
    <s v="August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137"/>
    <x v="0"/>
    <x v="6"/>
    <s v="5/15/2015"/>
    <s v="2015"/>
    <s v="May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202"/>
    <x v="0"/>
    <x v="1"/>
    <s v="2/28/2015"/>
    <s v="2015"/>
    <s v="February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772"/>
    <x v="2"/>
    <x v="8"/>
    <s v="10/1/2016"/>
    <s v="2016"/>
    <s v="October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600"/>
    <x v="3"/>
    <x v="3"/>
    <s v="9/7/2014"/>
    <s v="2014"/>
    <s v="September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1560"/>
    <x v="0"/>
    <x v="1"/>
    <s v="2/10/2015"/>
    <s v="2015"/>
    <s v="February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1585"/>
    <x v="2"/>
    <x v="7"/>
    <s v="4/8/2016"/>
    <s v="2016"/>
    <s v="April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469"/>
    <x v="2"/>
    <x v="7"/>
    <s v="5/3/2016"/>
    <s v="2016"/>
    <s v="May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156"/>
    <x v="0"/>
    <x v="10"/>
    <s v="10/26/2015"/>
    <s v="2015"/>
    <s v="October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1043"/>
    <x v="2"/>
    <x v="0"/>
    <s v="7/29/2016"/>
    <s v="2016"/>
    <s v="July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902"/>
    <x v="3"/>
    <x v="5"/>
    <s v="7/14/2014"/>
    <s v="2014"/>
    <s v="July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517"/>
    <x v="0"/>
    <x v="9"/>
    <s v="11/28/2015"/>
    <s v="2015"/>
    <s v="November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44"/>
    <x v="2"/>
    <x v="7"/>
    <s v="4/24/2016"/>
    <s v="2016"/>
    <s v="April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1586"/>
    <x v="2"/>
    <x v="5"/>
    <s v="7/8/2016"/>
    <s v="2016"/>
    <s v="July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941"/>
    <x v="3"/>
    <x v="0"/>
    <s v="8/2/2014"/>
    <s v="2014"/>
    <s v="August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1421"/>
    <x v="3"/>
    <x v="10"/>
    <s v="9/28/2014"/>
    <s v="2014"/>
    <s v="September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1587"/>
    <x v="0"/>
    <x v="11"/>
    <s v="1/3/2016"/>
    <s v="2016"/>
    <s v="January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56"/>
    <x v="3"/>
    <x v="6"/>
    <s v="5/8/2014"/>
    <s v="2014"/>
    <s v="May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996"/>
    <x v="0"/>
    <x v="4"/>
    <s v="11/28/2015"/>
    <s v="2015"/>
    <s v="November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817"/>
    <x v="0"/>
    <x v="9"/>
    <s v="11/17/2015"/>
    <s v="2015"/>
    <s v="November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1494"/>
    <x v="0"/>
    <x v="2"/>
    <s v="4/19/2015"/>
    <s v="2015"/>
    <s v="April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1020"/>
    <x v="2"/>
    <x v="2"/>
    <s v="4/13/2016"/>
    <s v="2016"/>
    <s v="April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1588"/>
    <x v="3"/>
    <x v="0"/>
    <s v="7/23/2014"/>
    <s v="2014"/>
    <s v="July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1589"/>
    <x v="1"/>
    <x v="2"/>
    <s v="3/6/2017"/>
    <s v="2017"/>
    <s v="March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678"/>
    <x v="2"/>
    <x v="7"/>
    <s v="5/22/2016"/>
    <s v="2016"/>
    <s v="May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985"/>
    <x v="2"/>
    <x v="10"/>
    <s v="8/28/2016"/>
    <s v="2016"/>
    <s v="August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421"/>
    <x v="2"/>
    <x v="7"/>
    <s v="4/17/2016"/>
    <s v="2016"/>
    <s v="April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1467"/>
    <x v="3"/>
    <x v="0"/>
    <s v="7/21/2014"/>
    <s v="2014"/>
    <s v="July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44"/>
    <x v="3"/>
    <x v="11"/>
    <s v="2/5/2015"/>
    <s v="2015"/>
    <s v="February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1314"/>
    <x v="2"/>
    <x v="6"/>
    <s v="5/8/2016"/>
    <s v="2016"/>
    <s v="May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1137"/>
    <x v="2"/>
    <x v="5"/>
    <s v="6/2/2016"/>
    <s v="2016"/>
    <s v="June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468"/>
    <x v="2"/>
    <x v="0"/>
    <s v="7/13/2016"/>
    <s v="2016"/>
    <s v="July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448"/>
    <x v="3"/>
    <x v="3"/>
    <s v="8/1/2014"/>
    <s v="2014"/>
    <s v="August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62"/>
    <x v="2"/>
    <x v="0"/>
    <s v="7/22/2016"/>
    <s v="2016"/>
    <s v="July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489"/>
    <x v="3"/>
    <x v="11"/>
    <s v="1/31/2015"/>
    <s v="2015"/>
    <s v="January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165"/>
    <x v="0"/>
    <x v="7"/>
    <s v="3/29/2015"/>
    <s v="2015"/>
    <s v="March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1412"/>
    <x v="3"/>
    <x v="0"/>
    <s v="7/5/2014"/>
    <s v="2014"/>
    <s v="July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00"/>
    <x v="2"/>
    <x v="5"/>
    <s v="7/16/2016"/>
    <s v="2016"/>
    <s v="July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882"/>
    <x v="0"/>
    <x v="5"/>
    <s v="7/7/2015"/>
    <s v="2015"/>
    <s v="July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1438"/>
    <x v="3"/>
    <x v="6"/>
    <s v="5/20/2014"/>
    <s v="2014"/>
    <s v="May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1445"/>
    <x v="3"/>
    <x v="9"/>
    <s v="11/7/2014"/>
    <s v="2014"/>
    <s v="November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444"/>
    <x v="2"/>
    <x v="1"/>
    <s v="2/20/2016"/>
    <s v="2016"/>
    <s v="February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1246"/>
    <x v="2"/>
    <x v="6"/>
    <s v="5/6/2016"/>
    <s v="2016"/>
    <s v="May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1543"/>
    <x v="3"/>
    <x v="5"/>
    <s v="5/16/2014"/>
    <s v="2014"/>
    <s v="May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24"/>
    <x v="0"/>
    <x v="10"/>
    <s v="8/28/2015"/>
    <s v="2015"/>
    <s v="August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2"/>
    <x v="0"/>
    <x v="9"/>
    <s v="11/8/2015"/>
    <s v="2015"/>
    <s v="November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1453"/>
    <x v="2"/>
    <x v="2"/>
    <s v="3/2/2016"/>
    <s v="2016"/>
    <s v="March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108"/>
    <x v="0"/>
    <x v="5"/>
    <s v="5/31/2015"/>
    <s v="2015"/>
    <s v="May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788"/>
    <x v="0"/>
    <x v="9"/>
    <s v="12/11/2015"/>
    <s v="2015"/>
    <s v="December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6"/>
    <x v="0"/>
    <x v="6"/>
    <s v="5/13/2015"/>
    <s v="2015"/>
    <s v="May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568"/>
    <x v="3"/>
    <x v="0"/>
    <s v="7/19/2014"/>
    <s v="2014"/>
    <s v="July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609"/>
    <x v="0"/>
    <x v="1"/>
    <s v="2/14/2015"/>
    <s v="2015"/>
    <s v="February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286"/>
    <x v="3"/>
    <x v="4"/>
    <s v="11/20/2014"/>
    <s v="2014"/>
    <s v="November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165"/>
    <x v="0"/>
    <x v="7"/>
    <s v="4/5/2015"/>
    <s v="2015"/>
    <s v="April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1308"/>
    <x v="0"/>
    <x v="2"/>
    <s v="3/28/2015"/>
    <s v="2015"/>
    <s v="March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29"/>
    <x v="3"/>
    <x v="3"/>
    <s v="8/31/2014"/>
    <s v="2014"/>
    <s v="August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301"/>
    <x v="2"/>
    <x v="7"/>
    <s v="5/7/2016"/>
    <s v="2016"/>
    <s v="May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296"/>
    <x v="1"/>
    <x v="2"/>
    <s v="3/1/2017"/>
    <s v="2017"/>
    <s v="March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21"/>
    <x v="3"/>
    <x v="10"/>
    <s v="9/26/2014"/>
    <s v="2014"/>
    <s v="September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501"/>
    <x v="0"/>
    <x v="1"/>
    <s v="2/15/2015"/>
    <s v="2015"/>
    <s v="February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317"/>
    <x v="3"/>
    <x v="8"/>
    <s v="10/7/2014"/>
    <s v="2014"/>
    <s v="October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1434"/>
    <x v="3"/>
    <x v="10"/>
    <s v="10/20/2014"/>
    <s v="2014"/>
    <s v="October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767"/>
    <x v="2"/>
    <x v="1"/>
    <s v="2/16/2016"/>
    <s v="2016"/>
    <s v="February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512"/>
    <x v="3"/>
    <x v="3"/>
    <s v="8/26/2014"/>
    <s v="2014"/>
    <s v="August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370"/>
    <x v="0"/>
    <x v="0"/>
    <s v="7/22/2015"/>
    <s v="2015"/>
    <s v="July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800"/>
    <x v="3"/>
    <x v="3"/>
    <s v="9/9/2014"/>
    <s v="2014"/>
    <s v="September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776"/>
    <x v="3"/>
    <x v="9"/>
    <s v="10/26/2014"/>
    <s v="2014"/>
    <s v="October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823"/>
    <x v="3"/>
    <x v="11"/>
    <s v="1/28/2015"/>
    <s v="2015"/>
    <s v="January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118"/>
    <x v="0"/>
    <x v="6"/>
    <s v="5/2/2015"/>
    <s v="2015"/>
    <s v="May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86"/>
    <x v="0"/>
    <x v="1"/>
    <s v="2/16/2015"/>
    <s v="2015"/>
    <s v="February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874"/>
    <x v="2"/>
    <x v="2"/>
    <s v="3/5/2016"/>
    <s v="2016"/>
    <s v="March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1590"/>
    <x v="0"/>
    <x v="0"/>
    <s v="7/19/2015"/>
    <s v="2015"/>
    <s v="July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18"/>
    <x v="3"/>
    <x v="10"/>
    <s v="9/17/2014"/>
    <s v="2014"/>
    <s v="September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175"/>
    <x v="3"/>
    <x v="10"/>
    <s v="9/4/2014"/>
    <s v="2014"/>
    <s v="September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1591"/>
    <x v="2"/>
    <x v="8"/>
    <s v="10/7/2016"/>
    <s v="2016"/>
    <s v="October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351"/>
    <x v="2"/>
    <x v="2"/>
    <s v="4/15/2016"/>
    <s v="2016"/>
    <s v="April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1537"/>
    <x v="0"/>
    <x v="2"/>
    <s v="3/23/2015"/>
    <s v="2015"/>
    <s v="March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21"/>
    <x v="3"/>
    <x v="10"/>
    <s v="10/26/2014"/>
    <s v="2014"/>
    <s v="October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555"/>
    <x v="3"/>
    <x v="11"/>
    <s v="1/31/2015"/>
    <s v="2015"/>
    <s v="January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585"/>
    <x v="2"/>
    <x v="2"/>
    <s v="3/24/2016"/>
    <s v="2016"/>
    <s v="March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1389"/>
    <x v="0"/>
    <x v="10"/>
    <s v="8/31/2015"/>
    <s v="2015"/>
    <s v="August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1058"/>
    <x v="0"/>
    <x v="5"/>
    <s v="7/26/2015"/>
    <s v="2015"/>
    <s v="July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67"/>
    <x v="0"/>
    <x v="9"/>
    <s v="12/4/2015"/>
    <s v="2015"/>
    <s v="December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1291"/>
    <x v="1"/>
    <x v="2"/>
    <s v="2/22/2017"/>
    <s v="2017"/>
    <s v="February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1543"/>
    <x v="3"/>
    <x v="5"/>
    <s v="6/5/2014"/>
    <s v="2014"/>
    <s v="June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83"/>
    <x v="0"/>
    <x v="4"/>
    <s v="12/13/2015"/>
    <s v="2015"/>
    <s v="December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1239"/>
    <x v="2"/>
    <x v="1"/>
    <s v="2/3/2016"/>
    <s v="2016"/>
    <s v="February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979"/>
    <x v="3"/>
    <x v="9"/>
    <s v="12/18/2014"/>
    <s v="2014"/>
    <s v="December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1502"/>
    <x v="0"/>
    <x v="9"/>
    <s v="12/15/2015"/>
    <s v="2015"/>
    <s v="December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772"/>
    <x v="2"/>
    <x v="8"/>
    <s v="10/2/2016"/>
    <s v="2016"/>
    <s v="October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124"/>
    <x v="0"/>
    <x v="7"/>
    <s v="4/3/2015"/>
    <s v="2015"/>
    <s v="April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151"/>
    <x v="3"/>
    <x v="8"/>
    <s v="10/21/2014"/>
    <s v="2014"/>
    <s v="October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1592"/>
    <x v="3"/>
    <x v="0"/>
    <s v="7/1/2014"/>
    <s v="2014"/>
    <s v="July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53"/>
    <x v="2"/>
    <x v="5"/>
    <s v="5/24/2016"/>
    <s v="2016"/>
    <s v="May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18"/>
    <x v="3"/>
    <x v="10"/>
    <s v="10/17/2014"/>
    <s v="2014"/>
    <s v="October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1593"/>
    <x v="0"/>
    <x v="9"/>
    <s v="12/1/2015"/>
    <s v="2015"/>
    <s v="December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1046"/>
    <x v="0"/>
    <x v="5"/>
    <s v="7/17/2015"/>
    <s v="2015"/>
    <s v="July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304"/>
    <x v="2"/>
    <x v="3"/>
    <s v="9/6/2016"/>
    <s v="2016"/>
    <s v="September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1594"/>
    <x v="3"/>
    <x v="11"/>
    <s v="1/20/2015"/>
    <s v="2015"/>
    <s v="January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1025"/>
    <x v="3"/>
    <x v="4"/>
    <s v="11/20/2014"/>
    <s v="2014"/>
    <s v="November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1289"/>
    <x v="0"/>
    <x v="7"/>
    <s v="4/10/2015"/>
    <s v="2015"/>
    <s v="April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33"/>
    <x v="3"/>
    <x v="3"/>
    <s v="8/20/2014"/>
    <s v="2014"/>
    <s v="August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120"/>
    <x v="3"/>
    <x v="8"/>
    <s v="10/22/2014"/>
    <s v="2014"/>
    <s v="October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555"/>
    <x v="3"/>
    <x v="11"/>
    <s v="1/10/2015"/>
    <s v="2015"/>
    <s v="January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1426"/>
    <x v="2"/>
    <x v="7"/>
    <s v="4/11/2016"/>
    <s v="2016"/>
    <s v="April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935"/>
    <x v="0"/>
    <x v="0"/>
    <s v="7/14/2015"/>
    <s v="2015"/>
    <s v="July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129"/>
    <x v="3"/>
    <x v="8"/>
    <s v="10/23/2014"/>
    <s v="2014"/>
    <s v="October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25"/>
    <x v="3"/>
    <x v="5"/>
    <s v="5/9/2014"/>
    <s v="2014"/>
    <s v="May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541"/>
    <x v="3"/>
    <x v="10"/>
    <s v="10/13/2014"/>
    <s v="2014"/>
    <s v="October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26"/>
    <x v="3"/>
    <x v="9"/>
    <s v="11/15/2014"/>
    <s v="2014"/>
    <s v="November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1595"/>
    <x v="2"/>
    <x v="10"/>
    <s v="9/30/2016"/>
    <s v="2016"/>
    <s v="September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10"/>
    <x v="3"/>
    <x v="5"/>
    <s v="6/19/2014"/>
    <s v="2014"/>
    <s v="June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68"/>
    <x v="2"/>
    <x v="0"/>
    <s v="7/3/2016"/>
    <s v="2016"/>
    <s v="July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1596"/>
    <x v="0"/>
    <x v="4"/>
    <s v="11/25/2015"/>
    <s v="2015"/>
    <s v="November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918"/>
    <x v="2"/>
    <x v="7"/>
    <s v="3/31/2016"/>
    <s v="2016"/>
    <s v="March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184"/>
    <x v="3"/>
    <x v="10"/>
    <s v="9/15/2014"/>
    <s v="2014"/>
    <s v="September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10"/>
    <x v="3"/>
    <x v="5"/>
    <s v="6/23/2014"/>
    <s v="2014"/>
    <s v="June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1130"/>
    <x v="2"/>
    <x v="2"/>
    <s v="4/20/2016"/>
    <s v="2016"/>
    <s v="April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1158"/>
    <x v="2"/>
    <x v="0"/>
    <s v="7/2/2016"/>
    <s v="2016"/>
    <s v="July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1428"/>
    <x v="3"/>
    <x v="5"/>
    <s v="6/27/2014"/>
    <s v="2014"/>
    <s v="June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305"/>
    <x v="0"/>
    <x v="7"/>
    <s v="4/29/2015"/>
    <s v="2015"/>
    <s v="April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1087"/>
    <x v="3"/>
    <x v="3"/>
    <s v="8/12/2014"/>
    <s v="2014"/>
    <s v="August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1597"/>
    <x v="2"/>
    <x v="6"/>
    <s v="5/18/2016"/>
    <s v="2016"/>
    <s v="May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1024"/>
    <x v="0"/>
    <x v="10"/>
    <s v="9/27/2015"/>
    <s v="2015"/>
    <s v="September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1598"/>
    <x v="2"/>
    <x v="11"/>
    <s v="1/13/2017"/>
    <s v="2017"/>
    <s v="January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1216"/>
    <x v="0"/>
    <x v="1"/>
    <s v="2/28/2015"/>
    <s v="2015"/>
    <s v="February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202"/>
    <x v="0"/>
    <x v="1"/>
    <s v="2/28/2015"/>
    <s v="2015"/>
    <s v="February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1564"/>
    <x v="2"/>
    <x v="4"/>
    <s v="12/26/2016"/>
    <s v="2016"/>
    <s v="December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28"/>
    <x v="3"/>
    <x v="0"/>
    <s v="8/21/2014"/>
    <s v="2014"/>
    <s v="August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321"/>
    <x v="0"/>
    <x v="7"/>
    <s v="5/8/2015"/>
    <s v="2015"/>
    <s v="May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72"/>
    <x v="0"/>
    <x v="9"/>
    <s v="11/5/2015"/>
    <s v="2015"/>
    <s v="November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127"/>
    <x v="3"/>
    <x v="5"/>
    <s v="6/30/2014"/>
    <s v="2014"/>
    <s v="June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129"/>
    <x v="3"/>
    <x v="8"/>
    <s v="10/21/2014"/>
    <s v="2014"/>
    <s v="October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674"/>
    <x v="2"/>
    <x v="4"/>
    <s v="12/21/2016"/>
    <s v="2016"/>
    <s v="December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747"/>
    <x v="2"/>
    <x v="11"/>
    <s v="1/27/2017"/>
    <s v="2017"/>
    <s v="January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783"/>
    <x v="2"/>
    <x v="5"/>
    <s v="6/19/2016"/>
    <s v="2016"/>
    <s v="June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1484"/>
    <x v="2"/>
    <x v="5"/>
    <s v="6/14/2016"/>
    <s v="2016"/>
    <s v="June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1352"/>
    <x v="0"/>
    <x v="2"/>
    <s v="3/8/2015"/>
    <s v="2015"/>
    <s v="March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517"/>
    <x v="0"/>
    <x v="9"/>
    <s v="11/14/2015"/>
    <s v="2015"/>
    <s v="November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1471"/>
    <x v="0"/>
    <x v="11"/>
    <s v="1/14/2016"/>
    <s v="2016"/>
    <s v="January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981"/>
    <x v="2"/>
    <x v="8"/>
    <s v="10/9/2016"/>
    <s v="2016"/>
    <s v="October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297"/>
    <x v="0"/>
    <x v="2"/>
    <s v="3/23/2015"/>
    <s v="2015"/>
    <s v="March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166"/>
    <x v="0"/>
    <x v="9"/>
    <s v="11/20/2015"/>
    <s v="2015"/>
    <s v="November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774"/>
    <x v="2"/>
    <x v="0"/>
    <s v="7/17/2016"/>
    <s v="2016"/>
    <s v="July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555"/>
    <x v="3"/>
    <x v="11"/>
    <s v="1/16/2015"/>
    <s v="2015"/>
    <s v="January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830"/>
    <x v="0"/>
    <x v="6"/>
    <s v="5/31/2015"/>
    <s v="2015"/>
    <s v="May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552"/>
    <x v="0"/>
    <x v="3"/>
    <s v="8/7/2015"/>
    <s v="2015"/>
    <s v="August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555"/>
    <x v="3"/>
    <x v="11"/>
    <s v="1/16/2015"/>
    <s v="2015"/>
    <s v="January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397"/>
    <x v="0"/>
    <x v="2"/>
    <s v="4/4/2015"/>
    <s v="2015"/>
    <s v="April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368"/>
    <x v="0"/>
    <x v="0"/>
    <s v="8/22/2015"/>
    <s v="2015"/>
    <s v="August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317"/>
    <x v="3"/>
    <x v="8"/>
    <s v="10/21/2014"/>
    <s v="2014"/>
    <s v="October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141"/>
    <x v="2"/>
    <x v="4"/>
    <s v="12/18/2016"/>
    <s v="2016"/>
    <s v="December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1599"/>
    <x v="1"/>
    <x v="1"/>
    <s v="2/28/2017"/>
    <s v="2017"/>
    <s v="February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1142"/>
    <x v="0"/>
    <x v="11"/>
    <s v="1/31/2016"/>
    <s v="2016"/>
    <s v="January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1357"/>
    <x v="2"/>
    <x v="5"/>
    <s v="6/4/2016"/>
    <s v="2016"/>
    <s v="June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172"/>
    <x v="2"/>
    <x v="3"/>
    <s v="9/2/2016"/>
    <s v="2016"/>
    <s v="September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309"/>
    <x v="3"/>
    <x v="9"/>
    <s v="10/24/2014"/>
    <s v="2014"/>
    <s v="October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1600"/>
    <x v="2"/>
    <x v="11"/>
    <s v="1/25/2017"/>
    <s v="2017"/>
    <s v="January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1601"/>
    <x v="2"/>
    <x v="6"/>
    <s v="5/15/2016"/>
    <s v="2016"/>
    <s v="May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949"/>
    <x v="0"/>
    <x v="3"/>
    <s v="8/26/2015"/>
    <s v="2015"/>
    <s v="August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974"/>
    <x v="2"/>
    <x v="8"/>
    <s v="10/27/2016"/>
    <s v="2016"/>
    <s v="October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571"/>
    <x v="2"/>
    <x v="4"/>
    <s v="12/25/2016"/>
    <s v="2016"/>
    <s v="December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136"/>
    <x v="0"/>
    <x v="2"/>
    <s v="4/1/2015"/>
    <s v="2015"/>
    <s v="April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1551"/>
    <x v="3"/>
    <x v="8"/>
    <s v="9/24/2014"/>
    <s v="2014"/>
    <s v="September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1"/>
    <x v="1"/>
    <x v="1"/>
    <s v="3/3/2017"/>
    <s v="2017"/>
    <s v="March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1456"/>
    <x v="0"/>
    <x v="9"/>
    <s v="11/29/2015"/>
    <s v="2015"/>
    <s v="November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1430"/>
    <x v="2"/>
    <x v="5"/>
    <s v="7/21/2016"/>
    <s v="2016"/>
    <s v="July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858"/>
    <x v="0"/>
    <x v="1"/>
    <s v="2/23/2015"/>
    <s v="2015"/>
    <s v="February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374"/>
    <x v="2"/>
    <x v="1"/>
    <s v="2/27/2016"/>
    <s v="2016"/>
    <s v="February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1583"/>
    <x v="0"/>
    <x v="11"/>
    <s v="1/8/2016"/>
    <s v="2016"/>
    <s v="January"/>
  </r>
  <r>
    <m/>
    <m/>
    <m/>
    <m/>
    <m/>
    <x v="4"/>
    <m/>
    <m/>
    <m/>
    <m/>
    <m/>
    <m/>
    <m/>
    <m/>
    <m/>
    <m/>
    <x v="9"/>
    <m/>
    <x v="1602"/>
    <x v="9"/>
    <x v="12"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6A9F89-6669-4A57-8D12-6CD3609ABD79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G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name="outcome"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outcome" fld="5" subtotal="count" baseField="16" baseItem="0"/>
  </dataFields>
  <chartFormats count="9">
    <chartFormat chart="0" format="7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8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9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0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11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F8E966-88D7-464F-B1D0-FA182B0408BD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G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name="Outcome"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Outcome" fld="5" subtotal="count" baseField="17" baseItem="0"/>
  </dataFields>
  <chartFormats count="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AF0852-2F26-41AC-95CA-266987659162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>
      <items count="1604">
        <item x="586"/>
        <item x="635"/>
        <item x="1056"/>
        <item x="339"/>
        <item x="852"/>
        <item x="112"/>
        <item x="388"/>
        <item x="1313"/>
        <item x="1533"/>
        <item x="743"/>
        <item x="1560"/>
        <item x="474"/>
        <item x="936"/>
        <item x="236"/>
        <item x="688"/>
        <item x="796"/>
        <item x="1305"/>
        <item x="875"/>
        <item x="909"/>
        <item x="1041"/>
        <item x="1049"/>
        <item x="744"/>
        <item x="779"/>
        <item x="1335"/>
        <item x="1365"/>
        <item x="729"/>
        <item x="973"/>
        <item x="207"/>
        <item x="1515"/>
        <item x="621"/>
        <item x="394"/>
        <item x="609"/>
        <item x="533"/>
        <item x="1599"/>
        <item x="256"/>
        <item x="228"/>
        <item x="1002"/>
        <item x="1165"/>
        <item x="501"/>
        <item x="972"/>
        <item x="654"/>
        <item x="1000"/>
        <item x="914"/>
        <item x="486"/>
        <item x="459"/>
        <item x="1149"/>
        <item x="337"/>
        <item x="1216"/>
        <item x="937"/>
        <item x="415"/>
        <item x="662"/>
        <item x="185"/>
        <item x="492"/>
        <item x="1527"/>
        <item x="634"/>
        <item x="721"/>
        <item x="1503"/>
        <item x="704"/>
        <item x="573"/>
        <item x="1264"/>
        <item x="1261"/>
        <item x="387"/>
        <item x="992"/>
        <item x="793"/>
        <item x="1098"/>
        <item x="832"/>
        <item x="691"/>
        <item x="1486"/>
        <item x="1028"/>
        <item x="218"/>
        <item x="1125"/>
        <item x="767"/>
        <item x="243"/>
        <item x="1101"/>
        <item x="863"/>
        <item x="1127"/>
        <item x="280"/>
        <item x="1392"/>
        <item x="65"/>
        <item x="858"/>
        <item x="939"/>
        <item x="253"/>
        <item x="893"/>
        <item x="274"/>
        <item x="607"/>
        <item x="1153"/>
        <item x="1146"/>
        <item x="1201"/>
        <item x="314"/>
        <item x="240"/>
        <item x="106"/>
        <item x="92"/>
        <item x="1479"/>
        <item x="768"/>
        <item x="523"/>
        <item x="1071"/>
        <item x="912"/>
        <item x="202"/>
        <item x="150"/>
        <item x="540"/>
        <item x="1319"/>
        <item x="1155"/>
        <item x="599"/>
        <item x="36"/>
        <item x="143"/>
        <item x="1577"/>
        <item x="724"/>
        <item x="630"/>
        <item x="328"/>
        <item x="47"/>
        <item x="1489"/>
        <item x="1190"/>
        <item x="616"/>
        <item x="896"/>
        <item x="1553"/>
        <item x="450"/>
        <item x="1252"/>
        <item x="285"/>
        <item x="869"/>
        <item x="444"/>
        <item x="895"/>
        <item x="1156"/>
        <item x="374"/>
        <item x="1"/>
        <item x="1268"/>
        <item x="758"/>
        <item x="196"/>
        <item x="1239"/>
        <item x="757"/>
        <item x="818"/>
        <item x="1140"/>
        <item x="180"/>
        <item x="182"/>
        <item x="649"/>
        <item x="359"/>
        <item x="801"/>
        <item x="30"/>
        <item x="764"/>
        <item x="279"/>
        <item x="1277"/>
        <item x="562"/>
        <item x="212"/>
        <item x="366"/>
        <item x="983"/>
        <item x="1546"/>
        <item x="1404"/>
        <item x="692"/>
        <item x="697"/>
        <item x="1298"/>
        <item x="470"/>
        <item x="298"/>
        <item x="1304"/>
        <item x="249"/>
        <item x="107"/>
        <item x="553"/>
        <item x="887"/>
        <item x="722"/>
        <item x="673"/>
        <item x="1235"/>
        <item x="1265"/>
        <item x="1069"/>
        <item x="687"/>
        <item x="963"/>
        <item x="788"/>
        <item x="1349"/>
        <item x="1400"/>
        <item x="1170"/>
        <item x="1211"/>
        <item x="680"/>
        <item x="915"/>
        <item x="919"/>
        <item x="309"/>
        <item x="83"/>
        <item x="1584"/>
        <item x="97"/>
        <item x="727"/>
        <item x="477"/>
        <item x="312"/>
        <item x="1419"/>
        <item x="1197"/>
        <item x="1164"/>
        <item x="1011"/>
        <item x="575"/>
        <item x="26"/>
        <item x="1502"/>
        <item x="1378"/>
        <item x="1470"/>
        <item x="1410"/>
        <item x="755"/>
        <item x="271"/>
        <item x="1209"/>
        <item x="1136"/>
        <item x="817"/>
        <item x="1224"/>
        <item x="549"/>
        <item x="214"/>
        <item x="751"/>
        <item x="1254"/>
        <item x="261"/>
        <item x="632"/>
        <item x="652"/>
        <item x="1290"/>
        <item x="454"/>
        <item x="46"/>
        <item x="318"/>
        <item x="1581"/>
        <item x="903"/>
        <item x="147"/>
        <item x="877"/>
        <item x="1292"/>
        <item x="1168"/>
        <item x="709"/>
        <item x="322"/>
        <item x="980"/>
        <item x="1565"/>
        <item x="1076"/>
        <item x="685"/>
        <item x="324"/>
        <item x="515"/>
        <item x="1574"/>
        <item x="1006"/>
        <item x="1324"/>
        <item x="950"/>
        <item x="1126"/>
        <item x="69"/>
        <item x="816"/>
        <item x="1544"/>
        <item x="1542"/>
        <item x="578"/>
        <item x="138"/>
        <item x="537"/>
        <item x="426"/>
        <item x="1511"/>
        <item x="170"/>
        <item x="166"/>
        <item x="615"/>
        <item x="73"/>
        <item x="730"/>
        <item x="583"/>
        <item x="1593"/>
        <item x="221"/>
        <item x="712"/>
        <item x="381"/>
        <item x="979"/>
        <item x="517"/>
        <item x="1464"/>
        <item x="263"/>
        <item x="997"/>
        <item x="1035"/>
        <item x="507"/>
        <item x="728"/>
        <item x="1231"/>
        <item x="696"/>
        <item x="1355"/>
        <item x="1456"/>
        <item x="745"/>
        <item x="1097"/>
        <item x="957"/>
        <item x="1233"/>
        <item x="319"/>
        <item x="1568"/>
        <item x="856"/>
        <item x="281"/>
        <item x="660"/>
        <item x="739"/>
        <item x="1466"/>
        <item x="778"/>
        <item x="291"/>
        <item x="1186"/>
        <item x="17"/>
        <item x="467"/>
        <item x="1524"/>
        <item x="803"/>
        <item x="472"/>
        <item x="446"/>
        <item x="1260"/>
        <item x="1039"/>
        <item x="385"/>
        <item x="1531"/>
        <item x="1218"/>
        <item x="636"/>
        <item x="1445"/>
        <item x="375"/>
        <item x="1199"/>
        <item x="1272"/>
        <item x="776"/>
        <item x="32"/>
        <item x="775"/>
        <item x="95"/>
        <item x="598"/>
        <item x="432"/>
        <item x="1535"/>
        <item x="463"/>
        <item x="1390"/>
        <item x="1094"/>
        <item x="1420"/>
        <item x="453"/>
        <item x="433"/>
        <item x="287"/>
        <item x="786"/>
        <item x="802"/>
        <item x="1214"/>
        <item x="1510"/>
        <item x="1183"/>
        <item x="550"/>
        <item x="211"/>
        <item x="1249"/>
        <item x="603"/>
        <item x="1262"/>
        <item x="1055"/>
        <item x="483"/>
        <item x="355"/>
        <item x="111"/>
        <item x="726"/>
        <item x="1337"/>
        <item x="1490"/>
        <item x="1321"/>
        <item x="295"/>
        <item x="217"/>
        <item x="1067"/>
        <item x="620"/>
        <item x="850"/>
        <item x="45"/>
        <item x="1141"/>
        <item x="191"/>
        <item x="27"/>
        <item x="617"/>
        <item x="348"/>
        <item x="690"/>
        <item x="484"/>
        <item x="780"/>
        <item x="799"/>
        <item x="1191"/>
        <item x="1095"/>
        <item x="646"/>
        <item x="878"/>
        <item x="141"/>
        <item x="363"/>
        <item x="493"/>
        <item x="4"/>
        <item x="1452"/>
        <item x="1329"/>
        <item x="597"/>
        <item x="1596"/>
        <item x="481"/>
        <item x="1330"/>
        <item x="1512"/>
        <item x="596"/>
        <item x="840"/>
        <item x="519"/>
        <item x="1279"/>
        <item x="282"/>
        <item x="613"/>
        <item x="814"/>
        <item x="1027"/>
        <item x="1217"/>
        <item x="674"/>
        <item x="99"/>
        <item x="665"/>
        <item x="1163"/>
        <item x="1318"/>
        <item x="571"/>
        <item x="699"/>
        <item x="223"/>
        <item x="290"/>
        <item x="293"/>
        <item x="144"/>
        <item x="847"/>
        <item x="716"/>
        <item x="1238"/>
        <item x="497"/>
        <item x="52"/>
        <item x="1488"/>
        <item x="412"/>
        <item x="142"/>
        <item x="1476"/>
        <item x="1564"/>
        <item x="1328"/>
        <item x="198"/>
        <item x="1468"/>
        <item x="1061"/>
        <item x="41"/>
        <item x="1485"/>
        <item x="681"/>
        <item x="422"/>
        <item x="1066"/>
        <item x="1523"/>
        <item x="944"/>
        <item x="504"/>
        <item x="996"/>
        <item x="966"/>
        <item x="702"/>
        <item x="1075"/>
        <item x="187"/>
        <item x="1320"/>
        <item x="964"/>
        <item x="77"/>
        <item x="509"/>
        <item x="1424"/>
        <item x="581"/>
        <item x="1081"/>
        <item x="908"/>
        <item x="1192"/>
        <item x="452"/>
        <item x="1025"/>
        <item x="948"/>
        <item x="1580"/>
        <item x="289"/>
        <item x="216"/>
        <item x="886"/>
        <item x="593"/>
        <item x="838"/>
        <item x="286"/>
        <item x="1316"/>
        <item x="1536"/>
        <item x="1439"/>
        <item x="927"/>
        <item x="859"/>
        <item x="1312"/>
        <item x="1399"/>
        <item x="1388"/>
        <item x="25"/>
        <item x="542"/>
        <item x="925"/>
        <item x="713"/>
        <item x="561"/>
        <item x="770"/>
        <item x="848"/>
        <item x="1570"/>
        <item x="490"/>
        <item x="785"/>
        <item x="656"/>
        <item x="560"/>
        <item x="622"/>
        <item x="576"/>
        <item x="1273"/>
        <item x="431"/>
        <item x="1408"/>
        <item x="1263"/>
        <item x="157"/>
        <item x="264"/>
        <item x="1255"/>
        <item x="1370"/>
        <item x="1134"/>
        <item x="820"/>
        <item x="1598"/>
        <item x="605"/>
        <item x="1471"/>
        <item x="965"/>
        <item x="332"/>
        <item x="22"/>
        <item x="89"/>
        <item x="389"/>
        <item x="555"/>
        <item x="765"/>
        <item x="671"/>
        <item x="333"/>
        <item x="1151"/>
        <item x="438"/>
        <item x="749"/>
        <item x="1462"/>
        <item x="1516"/>
        <item x="1078"/>
        <item x="756"/>
        <item x="1288"/>
        <item x="594"/>
        <item x="1496"/>
        <item x="489"/>
        <item x="491"/>
        <item x="969"/>
        <item x="1206"/>
        <item x="647"/>
        <item x="1350"/>
        <item x="1583"/>
        <item x="461"/>
        <item x="1280"/>
        <item x="1594"/>
        <item x="1465"/>
        <item x="579"/>
        <item x="49"/>
        <item x="71"/>
        <item x="580"/>
        <item x="1064"/>
        <item x="96"/>
        <item x="1491"/>
        <item x="1242"/>
        <item x="1562"/>
        <item x="1478"/>
        <item x="870"/>
        <item x="752"/>
        <item x="395"/>
        <item x="1578"/>
        <item x="1600"/>
        <item x="258"/>
        <item x="1257"/>
        <item x="1166"/>
        <item x="1175"/>
        <item x="883"/>
        <item x="428"/>
        <item x="747"/>
        <item x="1303"/>
        <item x="823"/>
        <item x="340"/>
        <item x="606"/>
        <item x="1152"/>
        <item x="590"/>
        <item x="245"/>
        <item x="782"/>
        <item x="209"/>
        <item x="990"/>
        <item x="1380"/>
        <item x="913"/>
        <item x="1138"/>
        <item x="738"/>
        <item x="582"/>
        <item x="98"/>
        <item x="1475"/>
        <item x="1459"/>
        <item x="60"/>
        <item x="190"/>
        <item x="1587"/>
        <item x="932"/>
        <item x="427"/>
        <item x="1135"/>
        <item x="1096"/>
        <item x="122"/>
        <item x="898"/>
        <item x="610"/>
        <item x="1010"/>
        <item x="1142"/>
        <item x="1124"/>
        <item x="1003"/>
        <item x="693"/>
        <item x="344"/>
        <item x="480"/>
        <item x="169"/>
        <item x="1032"/>
        <item x="839"/>
        <item x="929"/>
        <item x="1414"/>
        <item x="1346"/>
        <item x="1225"/>
        <item x="213"/>
        <item x="1200"/>
        <item x="1044"/>
        <item x="391"/>
        <item x="1453"/>
        <item x="173"/>
        <item x="439"/>
        <item x="1435"/>
        <item x="717"/>
        <item x="551"/>
        <item x="947"/>
        <item x="1315"/>
        <item x="1322"/>
        <item x="924"/>
        <item x="303"/>
        <item x="487"/>
        <item x="910"/>
        <item x="100"/>
        <item x="140"/>
        <item x="844"/>
        <item x="566"/>
        <item x="70"/>
        <item x="837"/>
        <item x="1276"/>
        <item x="1229"/>
        <item x="825"/>
        <item x="1103"/>
        <item x="230"/>
        <item x="231"/>
        <item x="500"/>
        <item x="1020"/>
        <item x="781"/>
        <item x="928"/>
        <item x="677"/>
        <item x="320"/>
        <item x="1317"/>
        <item x="612"/>
        <item x="1297"/>
        <item x="1073"/>
        <item x="1443"/>
        <item x="194"/>
        <item x="1034"/>
        <item x="437"/>
        <item x="136"/>
        <item x="351"/>
        <item x="1105"/>
        <item x="1089"/>
        <item x="1208"/>
        <item x="1196"/>
        <item x="1494"/>
        <item x="798"/>
        <item x="1299"/>
        <item x="1227"/>
        <item x="602"/>
        <item x="1451"/>
        <item x="874"/>
        <item x="1048"/>
        <item x="1154"/>
        <item x="1082"/>
        <item x="1332"/>
        <item x="1178"/>
        <item x="167"/>
        <item x="1291"/>
        <item x="1001"/>
        <item x="664"/>
        <item x="499"/>
        <item x="1130"/>
        <item x="1505"/>
        <item x="113"/>
        <item x="1187"/>
        <item x="999"/>
        <item x="835"/>
        <item x="1537"/>
        <item x="787"/>
        <item x="1110"/>
        <item x="1397"/>
        <item x="1384"/>
        <item x="482"/>
        <item x="762"/>
        <item x="1106"/>
        <item x="297"/>
        <item x="386"/>
        <item x="1506"/>
        <item x="639"/>
        <item x="288"/>
        <item x="676"/>
        <item x="1342"/>
        <item x="766"/>
        <item x="531"/>
        <item x="754"/>
        <item x="334"/>
        <item x="1112"/>
        <item x="246"/>
        <item x="392"/>
        <item x="1338"/>
        <item x="1308"/>
        <item x="792"/>
        <item x="1107"/>
        <item x="250"/>
        <item x="1504"/>
        <item x="316"/>
        <item x="1284"/>
        <item x="1442"/>
        <item x="278"/>
        <item x="1115"/>
        <item x="200"/>
        <item x="955"/>
        <item x="347"/>
        <item x="397"/>
        <item x="1047"/>
        <item x="1356"/>
        <item x="219"/>
        <item x="629"/>
        <item x="930"/>
        <item x="1549"/>
        <item x="1589"/>
        <item x="735"/>
        <item x="954"/>
        <item x="2"/>
        <item x="1230"/>
        <item x="1062"/>
        <item x="59"/>
        <item x="1352"/>
        <item x="809"/>
        <item x="306"/>
        <item x="1295"/>
        <item x="273"/>
        <item x="80"/>
        <item x="1358"/>
        <item x="1102"/>
        <item x="1326"/>
        <item x="260"/>
        <item x="331"/>
        <item x="585"/>
        <item x="808"/>
        <item x="277"/>
        <item x="794"/>
        <item x="876"/>
        <item x="296"/>
        <item x="248"/>
        <item x="933"/>
        <item x="881"/>
        <item x="994"/>
        <item x="435"/>
        <item x="101"/>
        <item x="733"/>
        <item x="510"/>
        <item x="1585"/>
        <item x="1109"/>
        <item x="114"/>
        <item x="998"/>
        <item x="270"/>
        <item x="1289"/>
        <item x="815"/>
        <item x="589"/>
        <item x="736"/>
        <item x="538"/>
        <item x="1114"/>
        <item x="659"/>
        <item x="705"/>
        <item x="1406"/>
        <item x="1029"/>
        <item x="1340"/>
        <item x="631"/>
        <item x="1382"/>
        <item x="833"/>
        <item x="556"/>
        <item x="1499"/>
        <item x="1104"/>
        <item x="283"/>
        <item x="321"/>
        <item x="746"/>
        <item x="1507"/>
        <item x="1269"/>
        <item x="199"/>
        <item x="918"/>
        <item x="1022"/>
        <item x="88"/>
        <item x="892"/>
        <item x="890"/>
        <item x="502"/>
        <item x="9"/>
        <item x="326"/>
        <item x="1241"/>
        <item x="91"/>
        <item x="1161"/>
        <item x="421"/>
        <item x="103"/>
        <item x="109"/>
        <item x="506"/>
        <item x="1548"/>
        <item x="398"/>
        <item x="418"/>
        <item x="1483"/>
        <item x="1509"/>
        <item x="666"/>
        <item x="1425"/>
        <item x="1405"/>
        <item x="1198"/>
        <item x="1053"/>
        <item x="215"/>
        <item x="51"/>
        <item x="1575"/>
        <item x="496"/>
        <item x="352"/>
        <item x="330"/>
        <item x="942"/>
        <item x="1091"/>
        <item x="1377"/>
        <item x="518"/>
        <item x="678"/>
        <item x="272"/>
        <item x="72"/>
        <item x="842"/>
        <item x="524"/>
        <item x="851"/>
        <item x="828"/>
        <item x="1550"/>
        <item x="1128"/>
        <item x="442"/>
        <item x="76"/>
        <item x="55"/>
        <item x="367"/>
        <item x="558"/>
        <item x="74"/>
        <item x="1270"/>
        <item x="1415"/>
        <item x="449"/>
        <item x="44"/>
        <item x="227"/>
        <item x="68"/>
        <item x="853"/>
        <item x="934"/>
        <item x="1309"/>
        <item x="57"/>
        <item x="197"/>
        <item x="810"/>
        <item x="239"/>
        <item x="1173"/>
        <item x="305"/>
        <item x="308"/>
        <item x="1373"/>
        <item x="625"/>
        <item x="572"/>
        <item x="1118"/>
        <item x="661"/>
        <item x="124"/>
        <item x="469"/>
        <item x="836"/>
        <item x="413"/>
        <item x="35"/>
        <item x="1339"/>
        <item x="1092"/>
        <item x="1228"/>
        <item x="165"/>
        <item x="1122"/>
        <item x="1113"/>
        <item x="445"/>
        <item x="505"/>
        <item x="1426"/>
        <item x="1108"/>
        <item x="653"/>
        <item x="301"/>
        <item x="1508"/>
        <item x="587"/>
        <item x="694"/>
        <item x="162"/>
        <item x="204"/>
        <item x="1111"/>
        <item x="105"/>
        <item x="670"/>
        <item x="1117"/>
        <item x="31"/>
        <item x="1514"/>
        <item x="841"/>
        <item x="37"/>
        <item x="822"/>
        <item x="884"/>
        <item x="1120"/>
        <item x="238"/>
        <item x="1518"/>
        <item x="1576"/>
        <item x="1538"/>
        <item x="714"/>
        <item x="265"/>
        <item x="205"/>
        <item x="464"/>
        <item x="1205"/>
        <item x="396"/>
        <item x="292"/>
        <item x="226"/>
        <item x="400"/>
        <item x="530"/>
        <item x="535"/>
        <item x="81"/>
        <item x="299"/>
        <item x="254"/>
        <item x="137"/>
        <item x="1601"/>
        <item x="356"/>
        <item x="1409"/>
        <item x="424"/>
        <item x="310"/>
        <item x="1554"/>
        <item x="235"/>
        <item x="1438"/>
        <item x="1427"/>
        <item x="1597"/>
        <item x="1282"/>
        <item x="611"/>
        <item x="145"/>
        <item x="232"/>
        <item x="104"/>
        <item x="1240"/>
        <item x="118"/>
        <item x="1559"/>
        <item x="329"/>
        <item x="121"/>
        <item x="750"/>
        <item x="1202"/>
        <item x="148"/>
        <item x="203"/>
        <item x="1237"/>
        <item x="1177"/>
        <item x="465"/>
        <item x="715"/>
        <item x="1366"/>
        <item x="1162"/>
        <item x="1547"/>
        <item x="251"/>
        <item x="807"/>
        <item x="1079"/>
        <item x="1093"/>
        <item x="38"/>
        <item x="1521"/>
        <item x="1030"/>
        <item x="1381"/>
        <item x="1045"/>
        <item x="343"/>
        <item x="797"/>
        <item x="102"/>
        <item x="1363"/>
        <item x="1396"/>
        <item x="1472"/>
        <item x="1123"/>
        <item x="989"/>
        <item x="707"/>
        <item x="1429"/>
        <item x="529"/>
        <item x="1407"/>
        <item x="417"/>
        <item x="830"/>
        <item x="406"/>
        <item x="1080"/>
        <item x="1256"/>
        <item x="1450"/>
        <item x="871"/>
        <item x="536"/>
        <item x="627"/>
        <item x="1334"/>
        <item x="604"/>
        <item x="1296"/>
        <item x="23"/>
        <item x="995"/>
        <item x="369"/>
        <item x="402"/>
        <item x="864"/>
        <item x="244"/>
        <item x="723"/>
        <item x="698"/>
        <item x="737"/>
        <item x="34"/>
        <item x="1463"/>
        <item x="1195"/>
        <item x="1331"/>
        <item x="416"/>
        <item x="1286"/>
        <item x="920"/>
        <item x="668"/>
        <item x="904"/>
        <item x="1333"/>
        <item x="544"/>
        <item x="1247"/>
        <item x="1188"/>
        <item x="888"/>
        <item x="302"/>
        <item x="1246"/>
        <item x="1362"/>
        <item x="1090"/>
        <item x="514"/>
        <item x="8"/>
        <item x="1379"/>
        <item x="1232"/>
        <item x="1343"/>
        <item x="1314"/>
        <item x="1171"/>
        <item x="1436"/>
        <item x="16"/>
        <item x="108"/>
        <item x="130"/>
        <item x="1088"/>
        <item x="410"/>
        <item x="123"/>
        <item x="1369"/>
        <item x="257"/>
        <item x="834"/>
        <item x="1220"/>
        <item x="956"/>
        <item x="403"/>
        <item x="1019"/>
        <item x="1532"/>
        <item x="479"/>
        <item x="734"/>
        <item x="899"/>
        <item x="771"/>
        <item x="495"/>
        <item x="563"/>
        <item x="1099"/>
        <item x="1437"/>
        <item x="58"/>
        <item x="902"/>
        <item x="991"/>
        <item x="1132"/>
        <item x="255"/>
        <item x="651"/>
        <item x="845"/>
        <item x="827"/>
        <item x="516"/>
        <item x="559"/>
        <item x="1014"/>
        <item x="1167"/>
        <item x="968"/>
        <item x="300"/>
        <item x="233"/>
        <item x="1487"/>
        <item x="986"/>
        <item x="13"/>
        <item x="1013"/>
        <item x="127"/>
        <item x="511"/>
        <item x="862"/>
        <item x="643"/>
        <item x="275"/>
        <item x="425"/>
        <item x="789"/>
        <item x="456"/>
        <item x="10"/>
        <item x="1046"/>
        <item x="783"/>
        <item x="262"/>
        <item x="1327"/>
        <item x="327"/>
        <item x="791"/>
        <item x="1484"/>
        <item x="741"/>
        <item x="868"/>
        <item x="1492"/>
        <item x="1430"/>
        <item x="1189"/>
        <item x="1009"/>
        <item x="812"/>
        <item x="1026"/>
        <item x="168"/>
        <item x="1586"/>
        <item x="84"/>
        <item x="1083"/>
        <item x="1065"/>
        <item x="1243"/>
        <item x="1541"/>
        <item x="152"/>
        <item x="1050"/>
        <item x="1458"/>
        <item x="54"/>
        <item x="7"/>
        <item x="93"/>
        <item x="959"/>
        <item x="241"/>
        <item x="829"/>
        <item x="1558"/>
        <item x="645"/>
        <item x="953"/>
        <item x="85"/>
        <item x="1058"/>
        <item x="1159"/>
        <item x="667"/>
        <item x="1428"/>
        <item x="880"/>
        <item x="633"/>
        <item x="1307"/>
        <item x="132"/>
        <item x="443"/>
        <item x="1244"/>
        <item x="1157"/>
        <item x="1137"/>
        <item x="1234"/>
        <item x="39"/>
        <item x="860"/>
        <item x="940"/>
        <item x="588"/>
        <item x="1059"/>
        <item x="460"/>
        <item x="1552"/>
        <item x="684"/>
        <item x="1454"/>
        <item x="710"/>
        <item x="960"/>
        <item x="1100"/>
        <item x="977"/>
        <item x="1545"/>
        <item x="208"/>
        <item x="1357"/>
        <item x="372"/>
        <item x="1543"/>
        <item x="390"/>
        <item x="53"/>
        <item x="1194"/>
        <item x="1383"/>
        <item x="225"/>
        <item x="911"/>
        <item x="539"/>
        <item x="1480"/>
        <item x="901"/>
        <item x="700"/>
        <item x="86"/>
        <item x="905"/>
        <item x="882"/>
        <item x="976"/>
        <item x="1042"/>
        <item x="657"/>
        <item x="1569"/>
        <item x="1226"/>
        <item x="234"/>
        <item x="641"/>
        <item x="1193"/>
        <item x="12"/>
        <item x="1526"/>
        <item x="679"/>
        <item x="404"/>
        <item x="407"/>
        <item x="192"/>
        <item x="1501"/>
        <item x="719"/>
        <item x="94"/>
        <item x="1588"/>
        <item x="1267"/>
        <item x="528"/>
        <item x="87"/>
        <item x="663"/>
        <item x="42"/>
        <item x="1215"/>
        <item x="161"/>
        <item x="267"/>
        <item x="1210"/>
        <item x="534"/>
        <item x="149"/>
        <item x="468"/>
        <item x="1182"/>
        <item x="1592"/>
        <item x="935"/>
        <item x="488"/>
        <item x="64"/>
        <item x="946"/>
        <item x="866"/>
        <item x="879"/>
        <item x="1281"/>
        <item x="1023"/>
        <item x="153"/>
        <item x="1221"/>
        <item x="1374"/>
        <item x="637"/>
        <item x="14"/>
        <item x="951"/>
        <item x="774"/>
        <item x="1222"/>
        <item x="335"/>
        <item x="648"/>
        <item x="1386"/>
        <item x="476"/>
        <item x="63"/>
        <item x="608"/>
        <item x="364"/>
        <item x="1016"/>
        <item x="568"/>
        <item x="1590"/>
        <item x="1461"/>
        <item x="1391"/>
        <item x="154"/>
        <item x="462"/>
        <item x="1158"/>
        <item x="650"/>
        <item x="813"/>
        <item x="19"/>
        <item x="128"/>
        <item x="720"/>
        <item x="1467"/>
        <item x="0"/>
        <item x="952"/>
        <item x="353"/>
        <item x="1513"/>
        <item x="28"/>
        <item x="370"/>
        <item x="362"/>
        <item x="577"/>
        <item x="368"/>
        <item x="682"/>
        <item x="1367"/>
        <item x="358"/>
        <item x="916"/>
        <item x="1021"/>
        <item x="466"/>
        <item x="508"/>
        <item x="1275"/>
        <item x="341"/>
        <item x="978"/>
        <item x="574"/>
        <item x="984"/>
        <item x="1573"/>
        <item x="1302"/>
        <item x="941"/>
        <item x="742"/>
        <item x="1008"/>
        <item x="1251"/>
        <item x="777"/>
        <item x="174"/>
        <item x="346"/>
        <item x="284"/>
        <item x="115"/>
        <item x="1360"/>
        <item x="1074"/>
        <item x="993"/>
        <item x="865"/>
        <item x="1043"/>
        <item x="294"/>
        <item x="1446"/>
        <item x="224"/>
        <item x="247"/>
        <item x="6"/>
        <item x="982"/>
        <item x="1148"/>
        <item x="1038"/>
        <item x="1422"/>
        <item x="958"/>
        <item x="1068"/>
        <item x="1144"/>
        <item x="471"/>
        <item x="90"/>
        <item x="1412"/>
        <item x="158"/>
        <item x="378"/>
        <item x="1172"/>
        <item x="821"/>
        <item x="1431"/>
        <item x="988"/>
        <item x="601"/>
        <item x="177"/>
        <item x="906"/>
        <item x="61"/>
        <item x="1481"/>
        <item x="527"/>
        <item x="731"/>
        <item x="1258"/>
        <item x="1236"/>
        <item x="1447"/>
        <item x="323"/>
        <item x="872"/>
        <item x="436"/>
        <item x="430"/>
        <item x="206"/>
        <item x="1460"/>
        <item x="383"/>
        <item x="849"/>
        <item x="134"/>
        <item x="447"/>
        <item x="419"/>
        <item x="448"/>
        <item x="201"/>
        <item x="784"/>
        <item x="638"/>
        <item x="824"/>
        <item x="440"/>
        <item x="526"/>
        <item x="50"/>
        <item x="1441"/>
        <item x="546"/>
        <item x="1293"/>
        <item x="5"/>
        <item x="922"/>
        <item x="1087"/>
        <item x="532"/>
        <item x="1287"/>
        <item x="116"/>
        <item x="155"/>
        <item x="543"/>
        <item x="970"/>
        <item x="62"/>
        <item x="20"/>
        <item x="189"/>
        <item x="220"/>
        <item x="618"/>
        <item x="763"/>
        <item x="1448"/>
        <item x="1477"/>
        <item x="1371"/>
        <item x="325"/>
        <item x="195"/>
        <item x="967"/>
        <item x="557"/>
        <item x="1561"/>
        <item x="945"/>
        <item x="1495"/>
        <item x="1033"/>
        <item x="1347"/>
        <item x="172"/>
        <item x="1540"/>
        <item x="135"/>
        <item x="971"/>
        <item x="354"/>
        <item x="592"/>
        <item x="1017"/>
        <item x="1301"/>
        <item x="1557"/>
        <item x="33"/>
        <item x="1213"/>
        <item x="11"/>
        <item x="1063"/>
        <item x="1398"/>
        <item x="1517"/>
        <item x="29"/>
        <item x="313"/>
        <item x="1311"/>
        <item x="276"/>
        <item x="907"/>
        <item x="760"/>
        <item x="769"/>
        <item x="414"/>
        <item x="552"/>
        <item x="826"/>
        <item x="1469"/>
        <item x="338"/>
        <item x="405"/>
        <item x="628"/>
        <item x="1052"/>
        <item x="1310"/>
        <item x="345"/>
        <item x="675"/>
        <item x="708"/>
        <item x="1440"/>
        <item x="1219"/>
        <item x="846"/>
        <item x="1015"/>
        <item x="1393"/>
        <item x="512"/>
        <item x="1031"/>
        <item x="570"/>
        <item x="110"/>
        <item x="1306"/>
        <item x="806"/>
        <item x="1556"/>
        <item x="921"/>
        <item x="949"/>
        <item x="795"/>
        <item x="891"/>
        <item x="655"/>
        <item x="457"/>
        <item x="1344"/>
        <item x="1555"/>
        <item x="923"/>
        <item x="595"/>
        <item x="800"/>
        <item x="160"/>
        <item x="811"/>
        <item x="1133"/>
        <item x="569"/>
        <item x="1212"/>
        <item x="644"/>
        <item x="961"/>
        <item x="171"/>
        <item x="1266"/>
        <item x="176"/>
        <item x="67"/>
        <item x="1474"/>
        <item x="164"/>
        <item x="1207"/>
        <item x="591"/>
        <item x="411"/>
        <item x="458"/>
        <item x="139"/>
        <item x="357"/>
        <item x="1169"/>
        <item x="926"/>
        <item x="3"/>
        <item x="894"/>
        <item x="304"/>
        <item x="78"/>
        <item x="962"/>
        <item x="600"/>
        <item x="513"/>
        <item x="931"/>
        <item x="642"/>
        <item x="695"/>
        <item x="873"/>
        <item x="1389"/>
        <item x="183"/>
        <item x="1005"/>
        <item x="1522"/>
        <item x="619"/>
        <item x="748"/>
        <item x="718"/>
        <item x="1498"/>
        <item x="1372"/>
        <item x="119"/>
        <item x="371"/>
        <item x="380"/>
        <item x="1402"/>
        <item x="269"/>
        <item x="1274"/>
        <item x="564"/>
        <item x="24"/>
        <item x="429"/>
        <item x="409"/>
        <item x="382"/>
        <item x="541"/>
        <item x="56"/>
        <item x="1567"/>
        <item x="1007"/>
        <item x="184"/>
        <item x="805"/>
        <item x="804"/>
        <item x="1375"/>
        <item x="640"/>
        <item x="1579"/>
        <item x="1534"/>
        <item x="1566"/>
        <item x="1184"/>
        <item x="1520"/>
        <item x="1403"/>
        <item x="686"/>
        <item x="434"/>
        <item x="18"/>
        <item x="1024"/>
        <item x="1245"/>
        <item x="1259"/>
        <item x="193"/>
        <item x="985"/>
        <item x="336"/>
        <item x="1278"/>
        <item x="1457"/>
        <item x="711"/>
        <item x="520"/>
        <item x="259"/>
        <item x="855"/>
        <item x="1345"/>
        <item x="1530"/>
        <item x="917"/>
        <item x="1434"/>
        <item x="455"/>
        <item x="706"/>
        <item x="1416"/>
        <item x="43"/>
        <item x="379"/>
        <item x="75"/>
        <item x="82"/>
        <item x="342"/>
        <item x="889"/>
        <item x="146"/>
        <item x="133"/>
        <item x="498"/>
        <item x="1361"/>
        <item x="1072"/>
        <item x="1057"/>
        <item x="1018"/>
        <item x="1336"/>
        <item x="1084"/>
        <item x="861"/>
        <item x="522"/>
        <item x="672"/>
        <item x="1368"/>
        <item x="900"/>
        <item x="1204"/>
        <item x="377"/>
        <item x="548"/>
        <item x="1354"/>
        <item x="1539"/>
        <item x="21"/>
        <item x="156"/>
        <item x="683"/>
        <item x="1359"/>
        <item x="237"/>
        <item x="1145"/>
        <item x="1116"/>
        <item x="1413"/>
        <item x="1421"/>
        <item x="1473"/>
        <item x="773"/>
        <item x="1253"/>
        <item x="740"/>
        <item x="854"/>
        <item x="1037"/>
        <item x="315"/>
        <item x="66"/>
        <item x="1325"/>
        <item x="1449"/>
        <item x="1054"/>
        <item x="210"/>
        <item x="1283"/>
        <item x="126"/>
        <item x="521"/>
        <item x="1595"/>
        <item x="703"/>
        <item x="897"/>
        <item x="163"/>
        <item x="1563"/>
        <item x="753"/>
        <item x="1250"/>
        <item x="1519"/>
        <item x="175"/>
        <item x="131"/>
        <item x="1223"/>
        <item x="1300"/>
        <item x="584"/>
        <item x="857"/>
        <item x="1433"/>
        <item x="1385"/>
        <item x="451"/>
        <item x="1051"/>
        <item x="349"/>
        <item x="408"/>
        <item x="1323"/>
        <item x="1179"/>
        <item x="1348"/>
        <item x="1529"/>
        <item x="1285"/>
        <item x="1147"/>
        <item x="1482"/>
        <item x="384"/>
        <item x="268"/>
        <item x="1551"/>
        <item x="188"/>
        <item x="772"/>
        <item x="420"/>
        <item x="1036"/>
        <item x="938"/>
        <item x="1143"/>
        <item x="623"/>
        <item x="252"/>
        <item x="365"/>
        <item x="1528"/>
        <item x="987"/>
        <item x="1077"/>
        <item x="307"/>
        <item x="181"/>
        <item x="759"/>
        <item x="725"/>
        <item x="843"/>
        <item x="1401"/>
        <item x="943"/>
        <item x="376"/>
        <item x="401"/>
        <item x="1139"/>
        <item x="311"/>
        <item x="1129"/>
        <item x="626"/>
        <item x="867"/>
        <item x="1294"/>
        <item x="125"/>
        <item x="819"/>
        <item x="1004"/>
        <item x="545"/>
        <item x="229"/>
        <item x="1432"/>
        <item x="1160"/>
        <item x="393"/>
        <item x="178"/>
        <item x="1180"/>
        <item x="1500"/>
        <item x="1185"/>
        <item x="159"/>
        <item x="1353"/>
        <item x="503"/>
        <item x="1271"/>
        <item x="478"/>
        <item x="494"/>
        <item x="1060"/>
        <item x="1121"/>
        <item x="473"/>
        <item x="117"/>
        <item x="360"/>
        <item x="1444"/>
        <item x="1417"/>
        <item x="1174"/>
        <item x="885"/>
        <item x="1364"/>
        <item x="151"/>
        <item x="485"/>
        <item x="567"/>
        <item x="242"/>
        <item x="1085"/>
        <item x="120"/>
        <item x="1387"/>
        <item x="1040"/>
        <item x="689"/>
        <item x="129"/>
        <item x="48"/>
        <item x="554"/>
        <item x="1248"/>
        <item x="1150"/>
        <item x="1582"/>
        <item x="790"/>
        <item x="1423"/>
        <item x="423"/>
        <item x="266"/>
        <item x="1203"/>
        <item x="361"/>
        <item x="525"/>
        <item x="1418"/>
        <item x="565"/>
        <item x="701"/>
        <item x="1351"/>
        <item x="974"/>
        <item x="732"/>
        <item x="373"/>
        <item x="1070"/>
        <item x="179"/>
        <item x="475"/>
        <item x="1411"/>
        <item x="1012"/>
        <item x="831"/>
        <item x="624"/>
        <item x="399"/>
        <item x="1119"/>
        <item x="1525"/>
        <item x="1341"/>
        <item x="441"/>
        <item x="1086"/>
        <item x="1572"/>
        <item x="658"/>
        <item x="40"/>
        <item x="1131"/>
        <item x="1395"/>
        <item x="1493"/>
        <item x="669"/>
        <item x="975"/>
        <item x="1497"/>
        <item x="761"/>
        <item x="1376"/>
        <item x="1394"/>
        <item x="317"/>
        <item x="1455"/>
        <item x="1591"/>
        <item x="614"/>
        <item x="1176"/>
        <item x="1181"/>
        <item x="186"/>
        <item x="1571"/>
        <item x="222"/>
        <item x="79"/>
        <item x="350"/>
        <item x="547"/>
        <item x="15"/>
        <item x="981"/>
        <item x="1602"/>
        <item t="default"/>
      </items>
    </pivotField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axis="axisRow" showAll="0">
      <items count="14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x="12"/>
        <item t="default"/>
      </items>
    </pivotField>
    <pivotField showAll="0"/>
    <pivotField showAll="0"/>
    <pivotField showAll="0"/>
  </pivotFields>
  <rowFields count="1">
    <field x="2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19" hier="-1"/>
  </pageFields>
  <dataFields count="1">
    <dataField name="Count of state" fld="5" subtotal="count" baseField="0" baseItem="0"/>
  </dataFields>
  <chartFormats count="10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4115"/>
  <sheetViews>
    <sheetView topLeftCell="A2" zoomScale="43" zoomScaleNormal="43" workbookViewId="0">
      <selection activeCell="D2" sqref="D2:D4115"/>
    </sheetView>
  </sheetViews>
  <sheetFormatPr defaultRowHeight="14.4" x14ac:dyDescent="0.55000000000000004"/>
  <cols>
    <col min="2" max="2" width="38.41796875" style="3" customWidth="1"/>
    <col min="3" max="3" width="40.26171875" style="3" customWidth="1"/>
    <col min="5" max="5" width="16.41796875" customWidth="1"/>
    <col min="6" max="6" width="21.26171875" customWidth="1"/>
    <col min="7" max="7" width="17.83984375" customWidth="1"/>
    <col min="8" max="8" width="19.83984375" customWidth="1"/>
    <col min="9" max="9" width="19.26171875" customWidth="1"/>
    <col min="10" max="10" width="17.83984375" customWidth="1"/>
    <col min="11" max="11" width="15.41796875" customWidth="1"/>
    <col min="12" max="12" width="24.578125" customWidth="1"/>
    <col min="13" max="13" width="36.41796875" customWidth="1"/>
    <col min="14" max="14" width="41.15625" customWidth="1"/>
    <col min="15" max="15" width="15.41796875" style="7" customWidth="1"/>
    <col min="16" max="16" width="19.89453125" style="9" customWidth="1"/>
    <col min="17" max="17" width="14.89453125" customWidth="1"/>
    <col min="18" max="18" width="17.3671875" customWidth="1"/>
    <col min="19" max="19" width="20.3125" customWidth="1"/>
    <col min="20" max="20" width="20.15625" customWidth="1"/>
    <col min="21" max="21" width="21.47265625" customWidth="1"/>
    <col min="22" max="22" width="19.68359375" customWidth="1"/>
    <col min="23" max="23" width="17.3671875" customWidth="1"/>
    <col min="24" max="24" width="15.3671875" customWidth="1"/>
  </cols>
  <sheetData>
    <row r="1" spans="1:24" x14ac:dyDescent="0.55000000000000004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8" t="s">
        <v>8307</v>
      </c>
      <c r="Q1" s="5" t="s">
        <v>8308</v>
      </c>
      <c r="R1" s="5" t="s">
        <v>8309</v>
      </c>
      <c r="S1" s="5" t="s">
        <v>8369</v>
      </c>
      <c r="T1" s="5" t="s">
        <v>8373</v>
      </c>
      <c r="U1" s="5" t="s">
        <v>8374</v>
      </c>
      <c r="V1" s="5" t="s">
        <v>8370</v>
      </c>
      <c r="W1" s="5" t="s">
        <v>8371</v>
      </c>
      <c r="X1" s="5" t="s">
        <v>8372</v>
      </c>
    </row>
    <row r="2" spans="1:24" ht="43.2" x14ac:dyDescent="0.55000000000000004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>E2/D2</f>
        <v>1.3685882352941177</v>
      </c>
      <c r="P2" s="9">
        <f>IF(L2&lt;&gt;0, E2/L2, 0)</f>
        <v>63.917582417582416</v>
      </c>
      <c r="Q2" t="str">
        <f>LEFT(N2, SEARCH("/",N2,1)-1)</f>
        <v>film &amp; video</v>
      </c>
      <c r="R2" t="str">
        <f>RIGHT(N2,LEN(N2)-FIND("/",N2))</f>
        <v>television</v>
      </c>
      <c r="S2" t="str">
        <f>TEXT((J2/86400)+25569+(-5/24),"m/d/yyyy")</f>
        <v>6/21/2015</v>
      </c>
      <c r="T2" t="str">
        <f>TEXT((J2/86400)+25569+(-5/24),"yyyy")</f>
        <v>2015</v>
      </c>
      <c r="U2" t="str">
        <f>TEXT((J2/86400)+25569+(-5/24),"mmmm")</f>
        <v>June</v>
      </c>
      <c r="V2" t="str">
        <f t="shared" ref="V2:V65" si="0">TEXT((I2/86400)+25569+(-5/24),"m/d/yyyy")</f>
        <v>7/22/2015</v>
      </c>
      <c r="W2" t="str">
        <f>TEXT((I2/86400)+25569+(-5/24),"yyyy")</f>
        <v>2015</v>
      </c>
      <c r="X2" t="str">
        <f>TEXT((I2/86400)+25569+(-5/24),"mmmm")</f>
        <v>July</v>
      </c>
    </row>
    <row r="3" spans="1:24" ht="28.8" x14ac:dyDescent="0.55000000000000004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>E3/D3</f>
        <v>1.4260827250608272</v>
      </c>
      <c r="P3" s="9">
        <f t="shared" ref="P3:P66" si="1">IF(L3&lt;&gt;0, E3/L3, 0)</f>
        <v>185.48101265822785</v>
      </c>
      <c r="Q3" t="str">
        <f t="shared" ref="Q3:Q66" si="2">LEFT(N3, SEARCH("/",N3,1)-1)</f>
        <v>film &amp; video</v>
      </c>
      <c r="R3" t="str">
        <f t="shared" ref="R3:R66" si="3">RIGHT(N3,LEN(N3)-FIND("/",N3))</f>
        <v>television</v>
      </c>
      <c r="S3" t="str">
        <f>TEXT((J3/86400)+25569+(-5/24),"m/d/yyyy")</f>
        <v>1/31/2017</v>
      </c>
      <c r="T3" t="str">
        <f t="shared" ref="T3:T66" si="4">TEXT((J3/86400)+25569+(-5/24),"yyyy")</f>
        <v>2017</v>
      </c>
      <c r="U3" t="str">
        <f t="shared" ref="U3:U66" si="5">TEXT((J3/86400)+25569+(-5/24),"mmmm")</f>
        <v>January</v>
      </c>
      <c r="V3" t="str">
        <f t="shared" si="0"/>
        <v>3/2/2017</v>
      </c>
      <c r="W3" t="str">
        <f t="shared" ref="W3:W66" si="6">TEXT((I3/86400)+25569+(-5/24),"yyyy")</f>
        <v>2017</v>
      </c>
      <c r="X3" t="str">
        <f t="shared" ref="X3:X66" si="7">TEXT((I3/86400)+25569+(-5/24),"mmmm")</f>
        <v>March</v>
      </c>
    </row>
    <row r="4" spans="1:24" ht="43.2" x14ac:dyDescent="0.55000000000000004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 t="shared" ref="O4:O66" si="8">E4/D4</f>
        <v>1.05</v>
      </c>
      <c r="P4" s="9">
        <f t="shared" si="1"/>
        <v>15</v>
      </c>
      <c r="Q4" t="str">
        <f t="shared" si="2"/>
        <v>film &amp; video</v>
      </c>
      <c r="R4" t="str">
        <f t="shared" si="3"/>
        <v>television</v>
      </c>
      <c r="S4" t="str">
        <f t="shared" ref="S4:S67" si="9">TEXT((J4/86400)+25569+(-5/24),"m/d/yyyy")</f>
        <v>2/5/2016</v>
      </c>
      <c r="T4" t="str">
        <f t="shared" si="4"/>
        <v>2016</v>
      </c>
      <c r="U4" t="str">
        <f t="shared" si="5"/>
        <v>February</v>
      </c>
      <c r="V4" t="str">
        <f t="shared" si="0"/>
        <v>2/15/2016</v>
      </c>
      <c r="W4" t="str">
        <f t="shared" si="6"/>
        <v>2016</v>
      </c>
      <c r="X4" t="str">
        <f t="shared" si="7"/>
        <v>February</v>
      </c>
    </row>
    <row r="5" spans="1:24" ht="28.8" x14ac:dyDescent="0.55000000000000004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8"/>
        <v>1.0389999999999999</v>
      </c>
      <c r="P5" s="9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t="str">
        <f t="shared" si="9"/>
        <v>7/8/2014</v>
      </c>
      <c r="T5" t="str">
        <f t="shared" si="4"/>
        <v>2014</v>
      </c>
      <c r="U5" t="str">
        <f t="shared" si="5"/>
        <v>July</v>
      </c>
      <c r="V5" t="str">
        <f t="shared" si="0"/>
        <v>8/7/2014</v>
      </c>
      <c r="W5" t="str">
        <f t="shared" si="6"/>
        <v>2014</v>
      </c>
      <c r="X5" t="str">
        <f t="shared" si="7"/>
        <v>August</v>
      </c>
    </row>
    <row r="6" spans="1:24" ht="57.6" x14ac:dyDescent="0.55000000000000004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8"/>
        <v>1.2299154545454545</v>
      </c>
      <c r="P6" s="9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t="str">
        <f t="shared" si="9"/>
        <v>11/19/2015</v>
      </c>
      <c r="T6" t="str">
        <f t="shared" si="4"/>
        <v>2015</v>
      </c>
      <c r="U6" t="str">
        <f t="shared" si="5"/>
        <v>November</v>
      </c>
      <c r="V6" t="str">
        <f t="shared" si="0"/>
        <v>12/19/2015</v>
      </c>
      <c r="W6" t="str">
        <f t="shared" si="6"/>
        <v>2015</v>
      </c>
      <c r="X6" t="str">
        <f t="shared" si="7"/>
        <v>December</v>
      </c>
    </row>
    <row r="7" spans="1:24" ht="43.2" x14ac:dyDescent="0.55000000000000004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8"/>
        <v>1.0977744436109027</v>
      </c>
      <c r="P7" s="9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t="str">
        <f t="shared" si="9"/>
        <v>7/12/2016</v>
      </c>
      <c r="T7" t="str">
        <f t="shared" si="4"/>
        <v>2016</v>
      </c>
      <c r="U7" t="str">
        <f t="shared" si="5"/>
        <v>July</v>
      </c>
      <c r="V7" t="str">
        <f t="shared" si="0"/>
        <v>7/29/2016</v>
      </c>
      <c r="W7" t="str">
        <f t="shared" si="6"/>
        <v>2016</v>
      </c>
      <c r="X7" t="str">
        <f t="shared" si="7"/>
        <v>July</v>
      </c>
    </row>
    <row r="8" spans="1:24" ht="43.2" x14ac:dyDescent="0.55000000000000004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8"/>
        <v>1.064875</v>
      </c>
      <c r="P8" s="9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t="str">
        <f t="shared" si="9"/>
        <v>6/3/2014</v>
      </c>
      <c r="T8" t="str">
        <f t="shared" si="4"/>
        <v>2014</v>
      </c>
      <c r="U8" t="str">
        <f t="shared" si="5"/>
        <v>June</v>
      </c>
      <c r="V8" t="str">
        <f t="shared" si="0"/>
        <v>6/13/2014</v>
      </c>
      <c r="W8" t="str">
        <f t="shared" si="6"/>
        <v>2014</v>
      </c>
      <c r="X8" t="str">
        <f t="shared" si="7"/>
        <v>June</v>
      </c>
    </row>
    <row r="9" spans="1:24" ht="43.2" x14ac:dyDescent="0.55000000000000004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8"/>
        <v>1.0122222222222221</v>
      </c>
      <c r="P9" s="9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t="str">
        <f t="shared" si="9"/>
        <v>5/25/2016</v>
      </c>
      <c r="T9" t="str">
        <f t="shared" si="4"/>
        <v>2016</v>
      </c>
      <c r="U9" t="str">
        <f t="shared" si="5"/>
        <v>May</v>
      </c>
      <c r="V9" t="str">
        <f t="shared" si="0"/>
        <v>7/4/2016</v>
      </c>
      <c r="W9" t="str">
        <f t="shared" si="6"/>
        <v>2016</v>
      </c>
      <c r="X9" t="str">
        <f t="shared" si="7"/>
        <v>July</v>
      </c>
    </row>
    <row r="10" spans="1:24" x14ac:dyDescent="0.55000000000000004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8"/>
        <v>1.0004342857142856</v>
      </c>
      <c r="P10" s="9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t="str">
        <f t="shared" si="9"/>
        <v>4/8/2016</v>
      </c>
      <c r="T10" t="str">
        <f t="shared" si="4"/>
        <v>2016</v>
      </c>
      <c r="U10" t="str">
        <f t="shared" si="5"/>
        <v>April</v>
      </c>
      <c r="V10" t="str">
        <f t="shared" si="0"/>
        <v>4/15/2016</v>
      </c>
      <c r="W10" t="str">
        <f t="shared" si="6"/>
        <v>2016</v>
      </c>
      <c r="X10" t="str">
        <f t="shared" si="7"/>
        <v>April</v>
      </c>
    </row>
    <row r="11" spans="1:24" ht="43.2" x14ac:dyDescent="0.55000000000000004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8"/>
        <v>1.2599800000000001</v>
      </c>
      <c r="P11" s="9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t="str">
        <f t="shared" si="9"/>
        <v>3/17/2016</v>
      </c>
      <c r="T11" t="str">
        <f t="shared" si="4"/>
        <v>2016</v>
      </c>
      <c r="U11" t="str">
        <f t="shared" si="5"/>
        <v>March</v>
      </c>
      <c r="V11" t="str">
        <f t="shared" si="0"/>
        <v>4/16/2016</v>
      </c>
      <c r="W11" t="str">
        <f t="shared" si="6"/>
        <v>2016</v>
      </c>
      <c r="X11" t="str">
        <f t="shared" si="7"/>
        <v>April</v>
      </c>
    </row>
    <row r="12" spans="1:24" ht="43.2" x14ac:dyDescent="0.55000000000000004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8"/>
        <v>1.0049999999999999</v>
      </c>
      <c r="P12" s="9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t="str">
        <f t="shared" si="9"/>
        <v>5/20/2014</v>
      </c>
      <c r="T12" t="str">
        <f t="shared" si="4"/>
        <v>2014</v>
      </c>
      <c r="U12" t="str">
        <f t="shared" si="5"/>
        <v>May</v>
      </c>
      <c r="V12" t="str">
        <f t="shared" si="0"/>
        <v>6/24/2014</v>
      </c>
      <c r="W12" t="str">
        <f t="shared" si="6"/>
        <v>2014</v>
      </c>
      <c r="X12" t="str">
        <f t="shared" si="7"/>
        <v>June</v>
      </c>
    </row>
    <row r="13" spans="1:24" ht="43.2" x14ac:dyDescent="0.55000000000000004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8"/>
        <v>1.2050000000000001</v>
      </c>
      <c r="P13" s="9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t="str">
        <f t="shared" si="9"/>
        <v>7/21/2016</v>
      </c>
      <c r="T13" t="str">
        <f t="shared" si="4"/>
        <v>2016</v>
      </c>
      <c r="U13" t="str">
        <f t="shared" si="5"/>
        <v>July</v>
      </c>
      <c r="V13" t="str">
        <f t="shared" si="0"/>
        <v>8/21/2016</v>
      </c>
      <c r="W13" t="str">
        <f t="shared" si="6"/>
        <v>2016</v>
      </c>
      <c r="X13" t="str">
        <f t="shared" si="7"/>
        <v>August</v>
      </c>
    </row>
    <row r="14" spans="1:24" ht="43.2" x14ac:dyDescent="0.55000000000000004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8"/>
        <v>1.6529333333333334</v>
      </c>
      <c r="P14" s="9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t="str">
        <f t="shared" si="9"/>
        <v>6/1/2014</v>
      </c>
      <c r="T14" t="str">
        <f t="shared" si="4"/>
        <v>2014</v>
      </c>
      <c r="U14" t="str">
        <f t="shared" si="5"/>
        <v>June</v>
      </c>
      <c r="V14" t="str">
        <f t="shared" si="0"/>
        <v>7/15/2014</v>
      </c>
      <c r="W14" t="str">
        <f t="shared" si="6"/>
        <v>2014</v>
      </c>
      <c r="X14" t="str">
        <f t="shared" si="7"/>
        <v>July</v>
      </c>
    </row>
    <row r="15" spans="1:24" ht="28.8" x14ac:dyDescent="0.55000000000000004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8"/>
        <v>1.5997142857142856</v>
      </c>
      <c r="P15" s="9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t="str">
        <f t="shared" si="9"/>
        <v>5/18/2016</v>
      </c>
      <c r="T15" t="str">
        <f t="shared" si="4"/>
        <v>2016</v>
      </c>
      <c r="U15" t="str">
        <f t="shared" si="5"/>
        <v>May</v>
      </c>
      <c r="V15" t="str">
        <f t="shared" si="0"/>
        <v>6/23/2016</v>
      </c>
      <c r="W15" t="str">
        <f t="shared" si="6"/>
        <v>2016</v>
      </c>
      <c r="X15" t="str">
        <f t="shared" si="7"/>
        <v>June</v>
      </c>
    </row>
    <row r="16" spans="1:24" ht="28.8" x14ac:dyDescent="0.55000000000000004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8"/>
        <v>1.0093333333333334</v>
      </c>
      <c r="P16" s="9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t="str">
        <f t="shared" si="9"/>
        <v>6/17/2014</v>
      </c>
      <c r="T16" t="str">
        <f t="shared" si="4"/>
        <v>2014</v>
      </c>
      <c r="U16" t="str">
        <f t="shared" si="5"/>
        <v>June</v>
      </c>
      <c r="V16" t="str">
        <f t="shared" si="0"/>
        <v>7/13/2014</v>
      </c>
      <c r="W16" t="str">
        <f t="shared" si="6"/>
        <v>2014</v>
      </c>
      <c r="X16" t="str">
        <f t="shared" si="7"/>
        <v>July</v>
      </c>
    </row>
    <row r="17" spans="1:24" ht="43.2" x14ac:dyDescent="0.55000000000000004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8"/>
        <v>1.0660000000000001</v>
      </c>
      <c r="P17" s="9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t="str">
        <f t="shared" si="9"/>
        <v>9/9/2015</v>
      </c>
      <c r="T17" t="str">
        <f t="shared" si="4"/>
        <v>2015</v>
      </c>
      <c r="U17" t="str">
        <f t="shared" si="5"/>
        <v>September</v>
      </c>
      <c r="V17" t="str">
        <f t="shared" si="0"/>
        <v>9/27/2015</v>
      </c>
      <c r="W17" t="str">
        <f t="shared" si="6"/>
        <v>2015</v>
      </c>
      <c r="X17" t="str">
        <f t="shared" si="7"/>
        <v>September</v>
      </c>
    </row>
    <row r="18" spans="1:24" ht="43.2" x14ac:dyDescent="0.55000000000000004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8"/>
        <v>1.0024166666666667</v>
      </c>
      <c r="P18" s="9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t="str">
        <f t="shared" si="9"/>
        <v>5/1/2014</v>
      </c>
      <c r="T18" t="str">
        <f t="shared" si="4"/>
        <v>2014</v>
      </c>
      <c r="U18" t="str">
        <f t="shared" si="5"/>
        <v>May</v>
      </c>
      <c r="V18" t="str">
        <f t="shared" si="0"/>
        <v>6/16/2014</v>
      </c>
      <c r="W18" t="str">
        <f t="shared" si="6"/>
        <v>2014</v>
      </c>
      <c r="X18" t="str">
        <f t="shared" si="7"/>
        <v>June</v>
      </c>
    </row>
    <row r="19" spans="1:24" ht="43.2" x14ac:dyDescent="0.55000000000000004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8"/>
        <v>1.0066666666666666</v>
      </c>
      <c r="P19" s="9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t="str">
        <f t="shared" si="9"/>
        <v>10/5/2014</v>
      </c>
      <c r="T19" t="str">
        <f t="shared" si="4"/>
        <v>2014</v>
      </c>
      <c r="U19" t="str">
        <f t="shared" si="5"/>
        <v>October</v>
      </c>
      <c r="V19" t="str">
        <f t="shared" si="0"/>
        <v>11/4/2014</v>
      </c>
      <c r="W19" t="str">
        <f t="shared" si="6"/>
        <v>2014</v>
      </c>
      <c r="X19" t="str">
        <f t="shared" si="7"/>
        <v>November</v>
      </c>
    </row>
    <row r="20" spans="1:24" ht="43.2" x14ac:dyDescent="0.55000000000000004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8"/>
        <v>1.0632110000000001</v>
      </c>
      <c r="P20" s="9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t="str">
        <f t="shared" si="9"/>
        <v>8/18/2014</v>
      </c>
      <c r="T20" t="str">
        <f t="shared" si="4"/>
        <v>2014</v>
      </c>
      <c r="U20" t="str">
        <f t="shared" si="5"/>
        <v>August</v>
      </c>
      <c r="V20" t="str">
        <f t="shared" si="0"/>
        <v>9/17/2014</v>
      </c>
      <c r="W20" t="str">
        <f t="shared" si="6"/>
        <v>2014</v>
      </c>
      <c r="X20" t="str">
        <f t="shared" si="7"/>
        <v>September</v>
      </c>
    </row>
    <row r="21" spans="1:24" ht="43.2" x14ac:dyDescent="0.55000000000000004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8"/>
        <v>1.4529411764705882</v>
      </c>
      <c r="P21" s="9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t="str">
        <f t="shared" si="9"/>
        <v>6/20/2015</v>
      </c>
      <c r="T21" t="str">
        <f t="shared" si="4"/>
        <v>2015</v>
      </c>
      <c r="U21" t="str">
        <f t="shared" si="5"/>
        <v>June</v>
      </c>
      <c r="V21" t="str">
        <f t="shared" si="0"/>
        <v>7/20/2015</v>
      </c>
      <c r="W21" t="str">
        <f t="shared" si="6"/>
        <v>2015</v>
      </c>
      <c r="X21" t="str">
        <f t="shared" si="7"/>
        <v>July</v>
      </c>
    </row>
    <row r="22" spans="1:24" ht="43.2" x14ac:dyDescent="0.55000000000000004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8"/>
        <v>1.002</v>
      </c>
      <c r="P22" s="9">
        <f t="shared" si="1"/>
        <v>80.16</v>
      </c>
      <c r="Q22" t="str">
        <f t="shared" si="2"/>
        <v>film &amp; video</v>
      </c>
      <c r="R22" t="str">
        <f t="shared" si="3"/>
        <v>television</v>
      </c>
      <c r="S22" t="str">
        <f t="shared" si="9"/>
        <v>7/15/2015</v>
      </c>
      <c r="T22" t="str">
        <f t="shared" si="4"/>
        <v>2015</v>
      </c>
      <c r="U22" t="str">
        <f t="shared" si="5"/>
        <v>July</v>
      </c>
      <c r="V22" t="str">
        <f t="shared" si="0"/>
        <v>9/13/2015</v>
      </c>
      <c r="W22" t="str">
        <f t="shared" si="6"/>
        <v>2015</v>
      </c>
      <c r="X22" t="str">
        <f t="shared" si="7"/>
        <v>September</v>
      </c>
    </row>
    <row r="23" spans="1:24" ht="43.2" x14ac:dyDescent="0.55000000000000004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8"/>
        <v>1.0913513513513513</v>
      </c>
      <c r="P23" s="9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t="str">
        <f t="shared" si="9"/>
        <v>8/27/2014</v>
      </c>
      <c r="T23" t="str">
        <f t="shared" si="4"/>
        <v>2014</v>
      </c>
      <c r="U23" t="str">
        <f t="shared" si="5"/>
        <v>August</v>
      </c>
      <c r="V23" t="str">
        <f t="shared" si="0"/>
        <v>9/26/2014</v>
      </c>
      <c r="W23" t="str">
        <f t="shared" si="6"/>
        <v>2014</v>
      </c>
      <c r="X23" t="str">
        <f t="shared" si="7"/>
        <v>September</v>
      </c>
    </row>
    <row r="24" spans="1:24" ht="28.8" x14ac:dyDescent="0.55000000000000004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8"/>
        <v>1.1714285714285715</v>
      </c>
      <c r="P24" s="9">
        <f t="shared" si="1"/>
        <v>51.25</v>
      </c>
      <c r="Q24" t="str">
        <f t="shared" si="2"/>
        <v>film &amp; video</v>
      </c>
      <c r="R24" t="str">
        <f t="shared" si="3"/>
        <v>television</v>
      </c>
      <c r="S24" t="str">
        <f t="shared" si="9"/>
        <v>12/16/2014</v>
      </c>
      <c r="T24" t="str">
        <f t="shared" si="4"/>
        <v>2014</v>
      </c>
      <c r="U24" t="str">
        <f t="shared" si="5"/>
        <v>December</v>
      </c>
      <c r="V24" t="str">
        <f t="shared" si="0"/>
        <v>1/1/2015</v>
      </c>
      <c r="W24" t="str">
        <f t="shared" si="6"/>
        <v>2015</v>
      </c>
      <c r="X24" t="str">
        <f t="shared" si="7"/>
        <v>January</v>
      </c>
    </row>
    <row r="25" spans="1:24" ht="43.2" x14ac:dyDescent="0.55000000000000004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8"/>
        <v>1.1850000000000001</v>
      </c>
      <c r="P25" s="9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t="str">
        <f t="shared" si="9"/>
        <v>4/3/2015</v>
      </c>
      <c r="T25" t="str">
        <f t="shared" si="4"/>
        <v>2015</v>
      </c>
      <c r="U25" t="str">
        <f t="shared" si="5"/>
        <v>April</v>
      </c>
      <c r="V25" t="str">
        <f t="shared" si="0"/>
        <v>4/30/2015</v>
      </c>
      <c r="W25" t="str">
        <f t="shared" si="6"/>
        <v>2015</v>
      </c>
      <c r="X25" t="str">
        <f t="shared" si="7"/>
        <v>April</v>
      </c>
    </row>
    <row r="26" spans="1:24" ht="28.8" x14ac:dyDescent="0.55000000000000004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8"/>
        <v>1.0880768571428572</v>
      </c>
      <c r="P26" s="9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t="str">
        <f t="shared" si="9"/>
        <v>8/13/2015</v>
      </c>
      <c r="T26" t="str">
        <f t="shared" si="4"/>
        <v>2015</v>
      </c>
      <c r="U26" t="str">
        <f t="shared" si="5"/>
        <v>August</v>
      </c>
      <c r="V26" t="str">
        <f t="shared" si="0"/>
        <v>9/15/2015</v>
      </c>
      <c r="W26" t="str">
        <f t="shared" si="6"/>
        <v>2015</v>
      </c>
      <c r="X26" t="str">
        <f t="shared" si="7"/>
        <v>September</v>
      </c>
    </row>
    <row r="27" spans="1:24" ht="43.2" x14ac:dyDescent="0.55000000000000004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8"/>
        <v>1.3333333333333333</v>
      </c>
      <c r="P27" s="9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t="str">
        <f t="shared" si="9"/>
        <v>11/9/2015</v>
      </c>
      <c r="T27" t="str">
        <f t="shared" si="4"/>
        <v>2015</v>
      </c>
      <c r="U27" t="str">
        <f t="shared" si="5"/>
        <v>November</v>
      </c>
      <c r="V27" t="str">
        <f t="shared" si="0"/>
        <v>1/8/2016</v>
      </c>
      <c r="W27" t="str">
        <f t="shared" si="6"/>
        <v>2016</v>
      </c>
      <c r="X27" t="str">
        <f t="shared" si="7"/>
        <v>January</v>
      </c>
    </row>
    <row r="28" spans="1:24" ht="43.2" x14ac:dyDescent="0.55000000000000004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8"/>
        <v>1.552</v>
      </c>
      <c r="P28" s="9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t="str">
        <f t="shared" si="9"/>
        <v>7/8/2014</v>
      </c>
      <c r="T28" t="str">
        <f t="shared" si="4"/>
        <v>2014</v>
      </c>
      <c r="U28" t="str">
        <f t="shared" si="5"/>
        <v>July</v>
      </c>
      <c r="V28" t="str">
        <f t="shared" si="0"/>
        <v>8/17/2014</v>
      </c>
      <c r="W28" t="str">
        <f t="shared" si="6"/>
        <v>2014</v>
      </c>
      <c r="X28" t="str">
        <f t="shared" si="7"/>
        <v>August</v>
      </c>
    </row>
    <row r="29" spans="1:24" ht="43.2" x14ac:dyDescent="0.55000000000000004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8"/>
        <v>1.1172500000000001</v>
      </c>
      <c r="P29" s="9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t="str">
        <f t="shared" si="9"/>
        <v>10/16/2014</v>
      </c>
      <c r="T29" t="str">
        <f t="shared" si="4"/>
        <v>2014</v>
      </c>
      <c r="U29" t="str">
        <f t="shared" si="5"/>
        <v>October</v>
      </c>
      <c r="V29" t="str">
        <f t="shared" si="0"/>
        <v>11/15/2014</v>
      </c>
      <c r="W29" t="str">
        <f t="shared" si="6"/>
        <v>2014</v>
      </c>
      <c r="X29" t="str">
        <f t="shared" si="7"/>
        <v>November</v>
      </c>
    </row>
    <row r="30" spans="1:24" ht="28.8" x14ac:dyDescent="0.55000000000000004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8"/>
        <v>1.0035000000000001</v>
      </c>
      <c r="P30" s="9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t="str">
        <f t="shared" si="9"/>
        <v>11/16/2015</v>
      </c>
      <c r="T30" t="str">
        <f t="shared" si="4"/>
        <v>2015</v>
      </c>
      <c r="U30" t="str">
        <f t="shared" si="5"/>
        <v>November</v>
      </c>
      <c r="V30" t="str">
        <f t="shared" si="0"/>
        <v>12/16/2015</v>
      </c>
      <c r="W30" t="str">
        <f t="shared" si="6"/>
        <v>2015</v>
      </c>
      <c r="X30" t="str">
        <f t="shared" si="7"/>
        <v>December</v>
      </c>
    </row>
    <row r="31" spans="1:24" ht="43.2" x14ac:dyDescent="0.55000000000000004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8"/>
        <v>1.2333333333333334</v>
      </c>
      <c r="P31" s="9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t="str">
        <f t="shared" si="9"/>
        <v>6/22/2014</v>
      </c>
      <c r="T31" t="str">
        <f t="shared" si="4"/>
        <v>2014</v>
      </c>
      <c r="U31" t="str">
        <f t="shared" si="5"/>
        <v>June</v>
      </c>
      <c r="V31" t="str">
        <f t="shared" si="0"/>
        <v>7/22/2014</v>
      </c>
      <c r="W31" t="str">
        <f t="shared" si="6"/>
        <v>2014</v>
      </c>
      <c r="X31" t="str">
        <f t="shared" si="7"/>
        <v>July</v>
      </c>
    </row>
    <row r="32" spans="1:24" ht="43.2" x14ac:dyDescent="0.55000000000000004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8"/>
        <v>1.0129975</v>
      </c>
      <c r="P32" s="9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t="str">
        <f t="shared" si="9"/>
        <v>7/22/2014</v>
      </c>
      <c r="T32" t="str">
        <f t="shared" si="4"/>
        <v>2014</v>
      </c>
      <c r="U32" t="str">
        <f t="shared" si="5"/>
        <v>July</v>
      </c>
      <c r="V32" t="str">
        <f t="shared" si="0"/>
        <v>8/21/2014</v>
      </c>
      <c r="W32" t="str">
        <f t="shared" si="6"/>
        <v>2014</v>
      </c>
      <c r="X32" t="str">
        <f t="shared" si="7"/>
        <v>August</v>
      </c>
    </row>
    <row r="33" spans="1:24" ht="43.2" x14ac:dyDescent="0.55000000000000004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8"/>
        <v>1</v>
      </c>
      <c r="P33" s="9">
        <f t="shared" si="1"/>
        <v>13</v>
      </c>
      <c r="Q33" t="str">
        <f t="shared" si="2"/>
        <v>film &amp; video</v>
      </c>
      <c r="R33" t="str">
        <f t="shared" si="3"/>
        <v>television</v>
      </c>
      <c r="S33" t="str">
        <f t="shared" si="9"/>
        <v>1/7/2016</v>
      </c>
      <c r="T33" t="str">
        <f t="shared" si="4"/>
        <v>2016</v>
      </c>
      <c r="U33" t="str">
        <f t="shared" si="5"/>
        <v>January</v>
      </c>
      <c r="V33" t="str">
        <f t="shared" si="0"/>
        <v>1/25/2016</v>
      </c>
      <c r="W33" t="str">
        <f t="shared" si="6"/>
        <v>2016</v>
      </c>
      <c r="X33" t="str">
        <f t="shared" si="7"/>
        <v>January</v>
      </c>
    </row>
    <row r="34" spans="1:24" ht="43.2" x14ac:dyDescent="0.55000000000000004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8"/>
        <v>1.0024604569420035</v>
      </c>
      <c r="P34" s="9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t="str">
        <f t="shared" si="9"/>
        <v>4/1/2016</v>
      </c>
      <c r="T34" t="str">
        <f t="shared" si="4"/>
        <v>2016</v>
      </c>
      <c r="U34" t="str">
        <f t="shared" si="5"/>
        <v>April</v>
      </c>
      <c r="V34" t="str">
        <f t="shared" si="0"/>
        <v>5/12/2016</v>
      </c>
      <c r="W34" t="str">
        <f t="shared" si="6"/>
        <v>2016</v>
      </c>
      <c r="X34" t="str">
        <f t="shared" si="7"/>
        <v>May</v>
      </c>
    </row>
    <row r="35" spans="1:24" ht="43.2" x14ac:dyDescent="0.55000000000000004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8"/>
        <v>1.0209523809523811</v>
      </c>
      <c r="P35" s="9">
        <f t="shared" si="1"/>
        <v>83.75</v>
      </c>
      <c r="Q35" t="str">
        <f t="shared" si="2"/>
        <v>film &amp; video</v>
      </c>
      <c r="R35" t="str">
        <f t="shared" si="3"/>
        <v>television</v>
      </c>
      <c r="S35" t="str">
        <f t="shared" si="9"/>
        <v>10/9/2015</v>
      </c>
      <c r="T35" t="str">
        <f t="shared" si="4"/>
        <v>2015</v>
      </c>
      <c r="U35" t="str">
        <f t="shared" si="5"/>
        <v>October</v>
      </c>
      <c r="V35" t="str">
        <f t="shared" si="0"/>
        <v>11/8/2015</v>
      </c>
      <c r="W35" t="str">
        <f t="shared" si="6"/>
        <v>2015</v>
      </c>
      <c r="X35" t="str">
        <f t="shared" si="7"/>
        <v>November</v>
      </c>
    </row>
    <row r="36" spans="1:24" ht="43.2" x14ac:dyDescent="0.55000000000000004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8"/>
        <v>1.3046153846153845</v>
      </c>
      <c r="P36" s="9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t="str">
        <f t="shared" si="9"/>
        <v>7/21/2014</v>
      </c>
      <c r="T36" t="str">
        <f t="shared" si="4"/>
        <v>2014</v>
      </c>
      <c r="U36" t="str">
        <f t="shared" si="5"/>
        <v>July</v>
      </c>
      <c r="V36" t="str">
        <f t="shared" si="0"/>
        <v>8/5/2014</v>
      </c>
      <c r="W36" t="str">
        <f t="shared" si="6"/>
        <v>2014</v>
      </c>
      <c r="X36" t="str">
        <f t="shared" si="7"/>
        <v>August</v>
      </c>
    </row>
    <row r="37" spans="1:24" ht="43.2" x14ac:dyDescent="0.55000000000000004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8"/>
        <v>1.665</v>
      </c>
      <c r="P37" s="9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t="str">
        <f t="shared" si="9"/>
        <v>4/4/2015</v>
      </c>
      <c r="T37" t="str">
        <f t="shared" si="4"/>
        <v>2015</v>
      </c>
      <c r="U37" t="str">
        <f t="shared" si="5"/>
        <v>April</v>
      </c>
      <c r="V37" t="str">
        <f t="shared" si="0"/>
        <v>4/27/2015</v>
      </c>
      <c r="W37" t="str">
        <f t="shared" si="6"/>
        <v>2015</v>
      </c>
      <c r="X37" t="str">
        <f t="shared" si="7"/>
        <v>April</v>
      </c>
    </row>
    <row r="38" spans="1:24" ht="28.8" x14ac:dyDescent="0.55000000000000004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8"/>
        <v>1.4215</v>
      </c>
      <c r="P38" s="9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t="str">
        <f t="shared" si="9"/>
        <v>3/5/2015</v>
      </c>
      <c r="T38" t="str">
        <f t="shared" si="4"/>
        <v>2015</v>
      </c>
      <c r="U38" t="str">
        <f t="shared" si="5"/>
        <v>March</v>
      </c>
      <c r="V38" t="str">
        <f t="shared" si="0"/>
        <v>4/4/2015</v>
      </c>
      <c r="W38" t="str">
        <f t="shared" si="6"/>
        <v>2015</v>
      </c>
      <c r="X38" t="str">
        <f t="shared" si="7"/>
        <v>April</v>
      </c>
    </row>
    <row r="39" spans="1:24" ht="43.2" x14ac:dyDescent="0.55000000000000004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8"/>
        <v>1.8344090909090909</v>
      </c>
      <c r="P39" s="9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t="str">
        <f t="shared" si="9"/>
        <v>1/28/2015</v>
      </c>
      <c r="T39" t="str">
        <f t="shared" si="4"/>
        <v>2015</v>
      </c>
      <c r="U39" t="str">
        <f t="shared" si="5"/>
        <v>January</v>
      </c>
      <c r="V39" t="str">
        <f t="shared" si="0"/>
        <v>2/27/2015</v>
      </c>
      <c r="W39" t="str">
        <f t="shared" si="6"/>
        <v>2015</v>
      </c>
      <c r="X39" t="str">
        <f t="shared" si="7"/>
        <v>February</v>
      </c>
    </row>
    <row r="40" spans="1:24" ht="43.2" x14ac:dyDescent="0.55000000000000004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8"/>
        <v>1.1004</v>
      </c>
      <c r="P40" s="9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t="str">
        <f t="shared" si="9"/>
        <v>4/10/2013</v>
      </c>
      <c r="T40" t="str">
        <f t="shared" si="4"/>
        <v>2013</v>
      </c>
      <c r="U40" t="str">
        <f t="shared" si="5"/>
        <v>April</v>
      </c>
      <c r="V40" t="str">
        <f t="shared" si="0"/>
        <v>5/10/2013</v>
      </c>
      <c r="W40" t="str">
        <f t="shared" si="6"/>
        <v>2013</v>
      </c>
      <c r="X40" t="str">
        <f t="shared" si="7"/>
        <v>May</v>
      </c>
    </row>
    <row r="41" spans="1:24" ht="43.2" x14ac:dyDescent="0.55000000000000004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8"/>
        <v>1.3098000000000001</v>
      </c>
      <c r="P41" s="9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t="str">
        <f t="shared" si="9"/>
        <v>4/24/2014</v>
      </c>
      <c r="T41" t="str">
        <f t="shared" si="4"/>
        <v>2014</v>
      </c>
      <c r="U41" t="str">
        <f t="shared" si="5"/>
        <v>April</v>
      </c>
      <c r="V41" t="str">
        <f t="shared" si="0"/>
        <v>5/25/2014</v>
      </c>
      <c r="W41" t="str">
        <f t="shared" si="6"/>
        <v>2014</v>
      </c>
      <c r="X41" t="str">
        <f t="shared" si="7"/>
        <v>May</v>
      </c>
    </row>
    <row r="42" spans="1:24" ht="43.2" x14ac:dyDescent="0.55000000000000004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8"/>
        <v>1.0135000000000001</v>
      </c>
      <c r="P42" s="9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t="str">
        <f t="shared" si="9"/>
        <v>5/30/2014</v>
      </c>
      <c r="T42" t="str">
        <f t="shared" si="4"/>
        <v>2014</v>
      </c>
      <c r="U42" t="str">
        <f t="shared" si="5"/>
        <v>May</v>
      </c>
      <c r="V42" t="str">
        <f t="shared" si="0"/>
        <v>6/18/2014</v>
      </c>
      <c r="W42" t="str">
        <f t="shared" si="6"/>
        <v>2014</v>
      </c>
      <c r="X42" t="str">
        <f t="shared" si="7"/>
        <v>June</v>
      </c>
    </row>
    <row r="43" spans="1:24" ht="43.2" x14ac:dyDescent="0.55000000000000004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8"/>
        <v>1</v>
      </c>
      <c r="P43" s="9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t="str">
        <f t="shared" si="9"/>
        <v>9/5/2014</v>
      </c>
      <c r="T43" t="str">
        <f t="shared" si="4"/>
        <v>2014</v>
      </c>
      <c r="U43" t="str">
        <f t="shared" si="5"/>
        <v>September</v>
      </c>
      <c r="V43" t="str">
        <f t="shared" si="0"/>
        <v>10/5/2014</v>
      </c>
      <c r="W43" t="str">
        <f t="shared" si="6"/>
        <v>2014</v>
      </c>
      <c r="X43" t="str">
        <f t="shared" si="7"/>
        <v>October</v>
      </c>
    </row>
    <row r="44" spans="1:24" ht="43.2" x14ac:dyDescent="0.55000000000000004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8"/>
        <v>1.4185714285714286</v>
      </c>
      <c r="P44" s="9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t="str">
        <f t="shared" si="9"/>
        <v>11/28/2014</v>
      </c>
      <c r="T44" t="str">
        <f t="shared" si="4"/>
        <v>2014</v>
      </c>
      <c r="U44" t="str">
        <f t="shared" si="5"/>
        <v>November</v>
      </c>
      <c r="V44" t="str">
        <f t="shared" si="0"/>
        <v>12/28/2014</v>
      </c>
      <c r="W44" t="str">
        <f t="shared" si="6"/>
        <v>2014</v>
      </c>
      <c r="X44" t="str">
        <f t="shared" si="7"/>
        <v>December</v>
      </c>
    </row>
    <row r="45" spans="1:24" ht="43.2" x14ac:dyDescent="0.55000000000000004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8"/>
        <v>3.0865999999999998</v>
      </c>
      <c r="P45" s="9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t="str">
        <f t="shared" si="9"/>
        <v>6/12/2014</v>
      </c>
      <c r="T45" t="str">
        <f t="shared" si="4"/>
        <v>2014</v>
      </c>
      <c r="U45" t="str">
        <f t="shared" si="5"/>
        <v>June</v>
      </c>
      <c r="V45" t="str">
        <f t="shared" si="0"/>
        <v>7/12/2014</v>
      </c>
      <c r="W45" t="str">
        <f t="shared" si="6"/>
        <v>2014</v>
      </c>
      <c r="X45" t="str">
        <f t="shared" si="7"/>
        <v>July</v>
      </c>
    </row>
    <row r="46" spans="1:24" ht="43.2" x14ac:dyDescent="0.55000000000000004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8"/>
        <v>1</v>
      </c>
      <c r="P46" s="9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t="str">
        <f t="shared" si="9"/>
        <v>8/22/2014</v>
      </c>
      <c r="T46" t="str">
        <f t="shared" si="4"/>
        <v>2014</v>
      </c>
      <c r="U46" t="str">
        <f t="shared" si="5"/>
        <v>August</v>
      </c>
      <c r="V46" t="str">
        <f t="shared" si="0"/>
        <v>10/6/2014</v>
      </c>
      <c r="W46" t="str">
        <f t="shared" si="6"/>
        <v>2014</v>
      </c>
      <c r="X46" t="str">
        <f t="shared" si="7"/>
        <v>October</v>
      </c>
    </row>
    <row r="47" spans="1:24" ht="43.2" x14ac:dyDescent="0.55000000000000004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8"/>
        <v>1.2</v>
      </c>
      <c r="P47" s="9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t="str">
        <f t="shared" si="9"/>
        <v>3/28/2016</v>
      </c>
      <c r="T47" t="str">
        <f t="shared" si="4"/>
        <v>2016</v>
      </c>
      <c r="U47" t="str">
        <f t="shared" si="5"/>
        <v>March</v>
      </c>
      <c r="V47" t="str">
        <f t="shared" si="0"/>
        <v>4/27/2016</v>
      </c>
      <c r="W47" t="str">
        <f t="shared" si="6"/>
        <v>2016</v>
      </c>
      <c r="X47" t="str">
        <f t="shared" si="7"/>
        <v>April</v>
      </c>
    </row>
    <row r="48" spans="1:24" ht="43.2" x14ac:dyDescent="0.55000000000000004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8"/>
        <v>1.0416666666666667</v>
      </c>
      <c r="P48" s="9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t="str">
        <f t="shared" si="9"/>
        <v>11/15/2015</v>
      </c>
      <c r="T48" t="str">
        <f t="shared" si="4"/>
        <v>2015</v>
      </c>
      <c r="U48" t="str">
        <f t="shared" si="5"/>
        <v>November</v>
      </c>
      <c r="V48" t="str">
        <f t="shared" si="0"/>
        <v>12/15/2015</v>
      </c>
      <c r="W48" t="str">
        <f t="shared" si="6"/>
        <v>2015</v>
      </c>
      <c r="X48" t="str">
        <f t="shared" si="7"/>
        <v>December</v>
      </c>
    </row>
    <row r="49" spans="1:24" ht="43.2" x14ac:dyDescent="0.55000000000000004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8"/>
        <v>1.0761100000000001</v>
      </c>
      <c r="P49" s="9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t="str">
        <f t="shared" si="9"/>
        <v>10/20/2014</v>
      </c>
      <c r="T49" t="str">
        <f t="shared" si="4"/>
        <v>2014</v>
      </c>
      <c r="U49" t="str">
        <f t="shared" si="5"/>
        <v>October</v>
      </c>
      <c r="V49" t="str">
        <f t="shared" si="0"/>
        <v>12/19/2014</v>
      </c>
      <c r="W49" t="str">
        <f t="shared" si="6"/>
        <v>2014</v>
      </c>
      <c r="X49" t="str">
        <f t="shared" si="7"/>
        <v>December</v>
      </c>
    </row>
    <row r="50" spans="1:24" ht="43.2" x14ac:dyDescent="0.55000000000000004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8"/>
        <v>1.0794999999999999</v>
      </c>
      <c r="P50" s="9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t="str">
        <f t="shared" si="9"/>
        <v>1/29/2015</v>
      </c>
      <c r="T50" t="str">
        <f t="shared" si="4"/>
        <v>2015</v>
      </c>
      <c r="U50" t="str">
        <f t="shared" si="5"/>
        <v>January</v>
      </c>
      <c r="V50" t="str">
        <f t="shared" si="0"/>
        <v>3/1/2015</v>
      </c>
      <c r="W50" t="str">
        <f t="shared" si="6"/>
        <v>2015</v>
      </c>
      <c r="X50" t="str">
        <f t="shared" si="7"/>
        <v>March</v>
      </c>
    </row>
    <row r="51" spans="1:24" x14ac:dyDescent="0.55000000000000004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8"/>
        <v>1</v>
      </c>
      <c r="P51" s="9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t="str">
        <f t="shared" si="9"/>
        <v>9/23/2015</v>
      </c>
      <c r="T51" t="str">
        <f t="shared" si="4"/>
        <v>2015</v>
      </c>
      <c r="U51" t="str">
        <f t="shared" si="5"/>
        <v>September</v>
      </c>
      <c r="V51" t="str">
        <f t="shared" si="0"/>
        <v>10/23/2015</v>
      </c>
      <c r="W51" t="str">
        <f t="shared" si="6"/>
        <v>2015</v>
      </c>
      <c r="X51" t="str">
        <f t="shared" si="7"/>
        <v>October</v>
      </c>
    </row>
    <row r="52" spans="1:24" ht="43.2" x14ac:dyDescent="0.55000000000000004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8"/>
        <v>1</v>
      </c>
      <c r="P52" s="9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t="str">
        <f t="shared" si="9"/>
        <v>12/22/2014</v>
      </c>
      <c r="T52" t="str">
        <f t="shared" si="4"/>
        <v>2014</v>
      </c>
      <c r="U52" t="str">
        <f t="shared" si="5"/>
        <v>December</v>
      </c>
      <c r="V52" t="str">
        <f t="shared" si="0"/>
        <v>1/30/2015</v>
      </c>
      <c r="W52" t="str">
        <f t="shared" si="6"/>
        <v>2015</v>
      </c>
      <c r="X52" t="str">
        <f t="shared" si="7"/>
        <v>January</v>
      </c>
    </row>
    <row r="53" spans="1:24" ht="43.2" x14ac:dyDescent="0.55000000000000004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8"/>
        <v>1.2801818181818181</v>
      </c>
      <c r="P53" s="9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t="str">
        <f t="shared" si="9"/>
        <v>7/11/2015</v>
      </c>
      <c r="T53" t="str">
        <f t="shared" si="4"/>
        <v>2015</v>
      </c>
      <c r="U53" t="str">
        <f t="shared" si="5"/>
        <v>July</v>
      </c>
      <c r="V53" t="str">
        <f t="shared" si="0"/>
        <v>8/10/2015</v>
      </c>
      <c r="W53" t="str">
        <f t="shared" si="6"/>
        <v>2015</v>
      </c>
      <c r="X53" t="str">
        <f t="shared" si="7"/>
        <v>August</v>
      </c>
    </row>
    <row r="54" spans="1:24" ht="43.2" x14ac:dyDescent="0.55000000000000004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8"/>
        <v>1.1620999999999999</v>
      </c>
      <c r="P54" s="9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t="str">
        <f t="shared" si="9"/>
        <v>6/17/2014</v>
      </c>
      <c r="T54" t="str">
        <f t="shared" si="4"/>
        <v>2014</v>
      </c>
      <c r="U54" t="str">
        <f t="shared" si="5"/>
        <v>June</v>
      </c>
      <c r="V54" t="str">
        <f t="shared" si="0"/>
        <v>7/17/2014</v>
      </c>
      <c r="W54" t="str">
        <f t="shared" si="6"/>
        <v>2014</v>
      </c>
      <c r="X54" t="str">
        <f t="shared" si="7"/>
        <v>July</v>
      </c>
    </row>
    <row r="55" spans="1:24" ht="28.8" x14ac:dyDescent="0.55000000000000004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8"/>
        <v>1.0963333333333334</v>
      </c>
      <c r="P55" s="9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t="str">
        <f t="shared" si="9"/>
        <v>3/21/2014</v>
      </c>
      <c r="T55" t="str">
        <f t="shared" si="4"/>
        <v>2014</v>
      </c>
      <c r="U55" t="str">
        <f t="shared" si="5"/>
        <v>March</v>
      </c>
      <c r="V55" t="str">
        <f t="shared" si="0"/>
        <v>4/4/2014</v>
      </c>
      <c r="W55" t="str">
        <f t="shared" si="6"/>
        <v>2014</v>
      </c>
      <c r="X55" t="str">
        <f t="shared" si="7"/>
        <v>April</v>
      </c>
    </row>
    <row r="56" spans="1:24" ht="43.2" x14ac:dyDescent="0.55000000000000004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8"/>
        <v>1.01</v>
      </c>
      <c r="P56" s="9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t="str">
        <f t="shared" si="9"/>
        <v>11/25/2015</v>
      </c>
      <c r="T56" t="str">
        <f t="shared" si="4"/>
        <v>2015</v>
      </c>
      <c r="U56" t="str">
        <f t="shared" si="5"/>
        <v>November</v>
      </c>
      <c r="V56" t="str">
        <f t="shared" si="0"/>
        <v>12/25/2015</v>
      </c>
      <c r="W56" t="str">
        <f t="shared" si="6"/>
        <v>2015</v>
      </c>
      <c r="X56" t="str">
        <f t="shared" si="7"/>
        <v>December</v>
      </c>
    </row>
    <row r="57" spans="1:24" ht="43.2" x14ac:dyDescent="0.55000000000000004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8"/>
        <v>1.2895348837209302</v>
      </c>
      <c r="P57" s="9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t="str">
        <f t="shared" si="9"/>
        <v>5/6/2016</v>
      </c>
      <c r="T57" t="str">
        <f t="shared" si="4"/>
        <v>2016</v>
      </c>
      <c r="U57" t="str">
        <f t="shared" si="5"/>
        <v>May</v>
      </c>
      <c r="V57" t="str">
        <f t="shared" si="0"/>
        <v>5/27/2016</v>
      </c>
      <c r="W57" t="str">
        <f t="shared" si="6"/>
        <v>2016</v>
      </c>
      <c r="X57" t="str">
        <f t="shared" si="7"/>
        <v>May</v>
      </c>
    </row>
    <row r="58" spans="1:24" ht="28.8" x14ac:dyDescent="0.55000000000000004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8"/>
        <v>1.0726249999999999</v>
      </c>
      <c r="P58" s="9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t="str">
        <f t="shared" si="9"/>
        <v>5/25/2015</v>
      </c>
      <c r="T58" t="str">
        <f t="shared" si="4"/>
        <v>2015</v>
      </c>
      <c r="U58" t="str">
        <f t="shared" si="5"/>
        <v>May</v>
      </c>
      <c r="V58" t="str">
        <f t="shared" si="0"/>
        <v>6/8/2015</v>
      </c>
      <c r="W58" t="str">
        <f t="shared" si="6"/>
        <v>2015</v>
      </c>
      <c r="X58" t="str">
        <f t="shared" si="7"/>
        <v>June</v>
      </c>
    </row>
    <row r="59" spans="1:24" ht="43.2" x14ac:dyDescent="0.55000000000000004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8"/>
        <v>1.0189999999999999</v>
      </c>
      <c r="P59" s="9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t="str">
        <f t="shared" si="9"/>
        <v>3/26/2015</v>
      </c>
      <c r="T59" t="str">
        <f t="shared" si="4"/>
        <v>2015</v>
      </c>
      <c r="U59" t="str">
        <f t="shared" si="5"/>
        <v>March</v>
      </c>
      <c r="V59" t="str">
        <f t="shared" si="0"/>
        <v>4/25/2015</v>
      </c>
      <c r="W59" t="str">
        <f t="shared" si="6"/>
        <v>2015</v>
      </c>
      <c r="X59" t="str">
        <f t="shared" si="7"/>
        <v>April</v>
      </c>
    </row>
    <row r="60" spans="1:24" ht="43.2" x14ac:dyDescent="0.55000000000000004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8"/>
        <v>1.0290999999999999</v>
      </c>
      <c r="P60" s="9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t="str">
        <f t="shared" si="9"/>
        <v>10/20/2014</v>
      </c>
      <c r="T60" t="str">
        <f t="shared" si="4"/>
        <v>2014</v>
      </c>
      <c r="U60" t="str">
        <f t="shared" si="5"/>
        <v>October</v>
      </c>
      <c r="V60" t="str">
        <f t="shared" si="0"/>
        <v>11/19/2014</v>
      </c>
      <c r="W60" t="str">
        <f t="shared" si="6"/>
        <v>2014</v>
      </c>
      <c r="X60" t="str">
        <f t="shared" si="7"/>
        <v>November</v>
      </c>
    </row>
    <row r="61" spans="1:24" ht="43.2" x14ac:dyDescent="0.55000000000000004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8"/>
        <v>1.0012570000000001</v>
      </c>
      <c r="P61" s="9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t="str">
        <f t="shared" si="9"/>
        <v>8/14/2015</v>
      </c>
      <c r="T61" t="str">
        <f t="shared" si="4"/>
        <v>2015</v>
      </c>
      <c r="U61" t="str">
        <f t="shared" si="5"/>
        <v>August</v>
      </c>
      <c r="V61" t="str">
        <f t="shared" si="0"/>
        <v>9/14/2015</v>
      </c>
      <c r="W61" t="str">
        <f t="shared" si="6"/>
        <v>2015</v>
      </c>
      <c r="X61" t="str">
        <f t="shared" si="7"/>
        <v>September</v>
      </c>
    </row>
    <row r="62" spans="1:24" ht="43.2" x14ac:dyDescent="0.55000000000000004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8"/>
        <v>1.0329622222222221</v>
      </c>
      <c r="P62" s="9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t="str">
        <f t="shared" si="9"/>
        <v>3/3/2014</v>
      </c>
      <c r="T62" t="str">
        <f t="shared" si="4"/>
        <v>2014</v>
      </c>
      <c r="U62" t="str">
        <f t="shared" si="5"/>
        <v>March</v>
      </c>
      <c r="V62" t="str">
        <f t="shared" si="0"/>
        <v>3/22/2014</v>
      </c>
      <c r="W62" t="str">
        <f t="shared" si="6"/>
        <v>2014</v>
      </c>
      <c r="X62" t="str">
        <f t="shared" si="7"/>
        <v>March</v>
      </c>
    </row>
    <row r="63" spans="1:24" ht="43.2" x14ac:dyDescent="0.55000000000000004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8"/>
        <v>1.4830000000000001</v>
      </c>
      <c r="P63" s="9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t="str">
        <f t="shared" si="9"/>
        <v>5/15/2013</v>
      </c>
      <c r="T63" t="str">
        <f t="shared" si="4"/>
        <v>2013</v>
      </c>
      <c r="U63" t="str">
        <f t="shared" si="5"/>
        <v>May</v>
      </c>
      <c r="V63" t="str">
        <f t="shared" si="0"/>
        <v>6/6/2013</v>
      </c>
      <c r="W63" t="str">
        <f t="shared" si="6"/>
        <v>2013</v>
      </c>
      <c r="X63" t="str">
        <f t="shared" si="7"/>
        <v>June</v>
      </c>
    </row>
    <row r="64" spans="1:24" ht="43.2" x14ac:dyDescent="0.55000000000000004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8"/>
        <v>1.5473333333333332</v>
      </c>
      <c r="P64" s="9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t="str">
        <f t="shared" si="9"/>
        <v>2/6/2013</v>
      </c>
      <c r="T64" t="str">
        <f t="shared" si="4"/>
        <v>2013</v>
      </c>
      <c r="U64" t="str">
        <f t="shared" si="5"/>
        <v>February</v>
      </c>
      <c r="V64" t="str">
        <f t="shared" si="0"/>
        <v>3/3/2013</v>
      </c>
      <c r="W64" t="str">
        <f t="shared" si="6"/>
        <v>2013</v>
      </c>
      <c r="X64" t="str">
        <f t="shared" si="7"/>
        <v>March</v>
      </c>
    </row>
    <row r="65" spans="1:24" ht="43.2" x14ac:dyDescent="0.55000000000000004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8"/>
        <v>1.1351849999999999</v>
      </c>
      <c r="P65" s="9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t="str">
        <f t="shared" si="9"/>
        <v>12/4/2013</v>
      </c>
      <c r="T65" t="str">
        <f t="shared" si="4"/>
        <v>2013</v>
      </c>
      <c r="U65" t="str">
        <f t="shared" si="5"/>
        <v>December</v>
      </c>
      <c r="V65" t="str">
        <f t="shared" si="0"/>
        <v>12/27/2013</v>
      </c>
      <c r="W65" t="str">
        <f t="shared" si="6"/>
        <v>2013</v>
      </c>
      <c r="X65" t="str">
        <f t="shared" si="7"/>
        <v>December</v>
      </c>
    </row>
    <row r="66" spans="1:24" ht="43.2" x14ac:dyDescent="0.55000000000000004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si="8"/>
        <v>1.7333333333333334</v>
      </c>
      <c r="P66" s="9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t="str">
        <f t="shared" si="9"/>
        <v>6/7/2013</v>
      </c>
      <c r="T66" t="str">
        <f t="shared" si="4"/>
        <v>2013</v>
      </c>
      <c r="U66" t="str">
        <f t="shared" si="5"/>
        <v>June</v>
      </c>
      <c r="V66" t="str">
        <f t="shared" ref="V66:V129" si="10">TEXT((I66/86400)+25569+(-5/24),"m/d/yyyy")</f>
        <v>7/7/2013</v>
      </c>
      <c r="W66" t="str">
        <f t="shared" si="6"/>
        <v>2013</v>
      </c>
      <c r="X66" t="str">
        <f t="shared" si="7"/>
        <v>July</v>
      </c>
    </row>
    <row r="67" spans="1:24" ht="28.8" x14ac:dyDescent="0.55000000000000004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ref="O67:O130" si="11">E67/D67</f>
        <v>1.0752857142857142</v>
      </c>
      <c r="P67" s="9">
        <f t="shared" ref="P67:P130" si="12">IF(L67&lt;&gt;0, E67/L67, 0)</f>
        <v>132.05263157894737</v>
      </c>
      <c r="Q67" t="str">
        <f t="shared" ref="Q67:Q130" si="13">LEFT(N67, SEARCH("/",N67,1)-1)</f>
        <v>film &amp; video</v>
      </c>
      <c r="R67" t="str">
        <f t="shared" ref="R67:R130" si="14">RIGHT(N67,LEN(N67)-FIND("/",N67))</f>
        <v>shorts</v>
      </c>
      <c r="S67" t="str">
        <f t="shared" si="9"/>
        <v>7/15/2014</v>
      </c>
      <c r="T67" t="str">
        <f t="shared" ref="T67:T130" si="15">TEXT((J67/86400)+25569+(-5/24),"yyyy")</f>
        <v>2014</v>
      </c>
      <c r="U67" t="str">
        <f t="shared" ref="U67:U130" si="16">TEXT((J67/86400)+25569+(-5/24),"mmmm")</f>
        <v>July</v>
      </c>
      <c r="V67" t="str">
        <f t="shared" si="10"/>
        <v>8/11/2014</v>
      </c>
      <c r="W67" t="str">
        <f t="shared" ref="W67:W130" si="17">TEXT((I67/86400)+25569+(-5/24),"yyyy")</f>
        <v>2014</v>
      </c>
      <c r="X67" t="str">
        <f t="shared" ref="X67:X130" si="18">TEXT((I67/86400)+25569+(-5/24),"mmmm")</f>
        <v>August</v>
      </c>
    </row>
    <row r="68" spans="1:24" ht="28.8" x14ac:dyDescent="0.55000000000000004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si="11"/>
        <v>1.1859999999999999</v>
      </c>
      <c r="P68" s="9">
        <f t="shared" si="12"/>
        <v>91.230769230769226</v>
      </c>
      <c r="Q68" t="str">
        <f t="shared" si="13"/>
        <v>film &amp; video</v>
      </c>
      <c r="R68" t="str">
        <f t="shared" si="14"/>
        <v>shorts</v>
      </c>
      <c r="S68" t="str">
        <f t="shared" ref="S68:S131" si="19">TEXT((J68/86400)+25569+(-5/24),"m/d/yyyy")</f>
        <v>6/18/2016</v>
      </c>
      <c r="T68" t="str">
        <f t="shared" si="15"/>
        <v>2016</v>
      </c>
      <c r="U68" t="str">
        <f t="shared" si="16"/>
        <v>June</v>
      </c>
      <c r="V68" t="str">
        <f t="shared" si="10"/>
        <v>7/18/2016</v>
      </c>
      <c r="W68" t="str">
        <f t="shared" si="17"/>
        <v>2016</v>
      </c>
      <c r="X68" t="str">
        <f t="shared" si="18"/>
        <v>July</v>
      </c>
    </row>
    <row r="69" spans="1:24" ht="43.2" x14ac:dyDescent="0.55000000000000004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11"/>
        <v>1.1625000000000001</v>
      </c>
      <c r="P69" s="9">
        <f t="shared" si="12"/>
        <v>116.25</v>
      </c>
      <c r="Q69" t="str">
        <f t="shared" si="13"/>
        <v>film &amp; video</v>
      </c>
      <c r="R69" t="str">
        <f t="shared" si="14"/>
        <v>shorts</v>
      </c>
      <c r="S69" t="str">
        <f t="shared" si="19"/>
        <v>6/15/2012</v>
      </c>
      <c r="T69" t="str">
        <f t="shared" si="15"/>
        <v>2012</v>
      </c>
      <c r="U69" t="str">
        <f t="shared" si="16"/>
        <v>June</v>
      </c>
      <c r="V69" t="str">
        <f t="shared" si="10"/>
        <v>7/15/2012</v>
      </c>
      <c r="W69" t="str">
        <f t="shared" si="17"/>
        <v>2012</v>
      </c>
      <c r="X69" t="str">
        <f t="shared" si="18"/>
        <v>July</v>
      </c>
    </row>
    <row r="70" spans="1:24" ht="57.6" x14ac:dyDescent="0.55000000000000004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11"/>
        <v>1.2716666666666667</v>
      </c>
      <c r="P70" s="9">
        <f t="shared" si="12"/>
        <v>21.194444444444443</v>
      </c>
      <c r="Q70" t="str">
        <f t="shared" si="13"/>
        <v>film &amp; video</v>
      </c>
      <c r="R70" t="str">
        <f t="shared" si="14"/>
        <v>shorts</v>
      </c>
      <c r="S70" t="str">
        <f t="shared" si="19"/>
        <v>1/24/2014</v>
      </c>
      <c r="T70" t="str">
        <f t="shared" si="15"/>
        <v>2014</v>
      </c>
      <c r="U70" t="str">
        <f t="shared" si="16"/>
        <v>January</v>
      </c>
      <c r="V70" t="str">
        <f t="shared" si="10"/>
        <v>2/23/2014</v>
      </c>
      <c r="W70" t="str">
        <f t="shared" si="17"/>
        <v>2014</v>
      </c>
      <c r="X70" t="str">
        <f t="shared" si="18"/>
        <v>February</v>
      </c>
    </row>
    <row r="71" spans="1:24" ht="43.2" x14ac:dyDescent="0.55000000000000004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11"/>
        <v>1.109423</v>
      </c>
      <c r="P71" s="9">
        <f t="shared" si="12"/>
        <v>62.327134831460668</v>
      </c>
      <c r="Q71" t="str">
        <f t="shared" si="13"/>
        <v>film &amp; video</v>
      </c>
      <c r="R71" t="str">
        <f t="shared" si="14"/>
        <v>shorts</v>
      </c>
      <c r="S71" t="str">
        <f t="shared" si="19"/>
        <v>8/30/2011</v>
      </c>
      <c r="T71" t="str">
        <f t="shared" si="15"/>
        <v>2011</v>
      </c>
      <c r="U71" t="str">
        <f t="shared" si="16"/>
        <v>August</v>
      </c>
      <c r="V71" t="str">
        <f t="shared" si="10"/>
        <v>10/2/2011</v>
      </c>
      <c r="W71" t="str">
        <f t="shared" si="17"/>
        <v>2011</v>
      </c>
      <c r="X71" t="str">
        <f t="shared" si="18"/>
        <v>October</v>
      </c>
    </row>
    <row r="72" spans="1:24" ht="43.2" x14ac:dyDescent="0.55000000000000004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11"/>
        <v>1.272</v>
      </c>
      <c r="P72" s="9">
        <f t="shared" si="12"/>
        <v>37.411764705882355</v>
      </c>
      <c r="Q72" t="str">
        <f t="shared" si="13"/>
        <v>film &amp; video</v>
      </c>
      <c r="R72" t="str">
        <f t="shared" si="14"/>
        <v>shorts</v>
      </c>
      <c r="S72" t="str">
        <f t="shared" si="19"/>
        <v>7/6/2011</v>
      </c>
      <c r="T72" t="str">
        <f t="shared" si="15"/>
        <v>2011</v>
      </c>
      <c r="U72" t="str">
        <f t="shared" si="16"/>
        <v>July</v>
      </c>
      <c r="V72" t="str">
        <f t="shared" si="10"/>
        <v>9/4/2011</v>
      </c>
      <c r="W72" t="str">
        <f t="shared" si="17"/>
        <v>2011</v>
      </c>
      <c r="X72" t="str">
        <f t="shared" si="18"/>
        <v>September</v>
      </c>
    </row>
    <row r="73" spans="1:24" ht="43.2" x14ac:dyDescent="0.55000000000000004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11"/>
        <v>1.2394444444444443</v>
      </c>
      <c r="P73" s="9">
        <f t="shared" si="12"/>
        <v>69.71875</v>
      </c>
      <c r="Q73" t="str">
        <f t="shared" si="13"/>
        <v>film &amp; video</v>
      </c>
      <c r="R73" t="str">
        <f t="shared" si="14"/>
        <v>shorts</v>
      </c>
      <c r="S73" t="str">
        <f t="shared" si="19"/>
        <v>3/29/2012</v>
      </c>
      <c r="T73" t="str">
        <f t="shared" si="15"/>
        <v>2012</v>
      </c>
      <c r="U73" t="str">
        <f t="shared" si="16"/>
        <v>March</v>
      </c>
      <c r="V73" t="str">
        <f t="shared" si="10"/>
        <v>5/28/2012</v>
      </c>
      <c r="W73" t="str">
        <f t="shared" si="17"/>
        <v>2012</v>
      </c>
      <c r="X73" t="str">
        <f t="shared" si="18"/>
        <v>May</v>
      </c>
    </row>
    <row r="74" spans="1:24" ht="43.2" x14ac:dyDescent="0.55000000000000004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11"/>
        <v>1.084090909090909</v>
      </c>
      <c r="P74" s="9">
        <f t="shared" si="12"/>
        <v>58.170731707317074</v>
      </c>
      <c r="Q74" t="str">
        <f t="shared" si="13"/>
        <v>film &amp; video</v>
      </c>
      <c r="R74" t="str">
        <f t="shared" si="14"/>
        <v>shorts</v>
      </c>
      <c r="S74" t="str">
        <f t="shared" si="19"/>
        <v>10/25/2012</v>
      </c>
      <c r="T74" t="str">
        <f t="shared" si="15"/>
        <v>2012</v>
      </c>
      <c r="U74" t="str">
        <f t="shared" si="16"/>
        <v>October</v>
      </c>
      <c r="V74" t="str">
        <f t="shared" si="10"/>
        <v>11/14/2012</v>
      </c>
      <c r="W74" t="str">
        <f t="shared" si="17"/>
        <v>2012</v>
      </c>
      <c r="X74" t="str">
        <f t="shared" si="18"/>
        <v>November</v>
      </c>
    </row>
    <row r="75" spans="1:24" ht="43.2" x14ac:dyDescent="0.55000000000000004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11"/>
        <v>1</v>
      </c>
      <c r="P75" s="9">
        <f t="shared" si="12"/>
        <v>50</v>
      </c>
      <c r="Q75" t="str">
        <f t="shared" si="13"/>
        <v>film &amp; video</v>
      </c>
      <c r="R75" t="str">
        <f t="shared" si="14"/>
        <v>shorts</v>
      </c>
      <c r="S75" t="str">
        <f t="shared" si="19"/>
        <v>2/13/2011</v>
      </c>
      <c r="T75" t="str">
        <f t="shared" si="15"/>
        <v>2011</v>
      </c>
      <c r="U75" t="str">
        <f t="shared" si="16"/>
        <v>February</v>
      </c>
      <c r="V75" t="str">
        <f t="shared" si="10"/>
        <v>5/2/2011</v>
      </c>
      <c r="W75" t="str">
        <f t="shared" si="17"/>
        <v>2011</v>
      </c>
      <c r="X75" t="str">
        <f t="shared" si="18"/>
        <v>May</v>
      </c>
    </row>
    <row r="76" spans="1:24" ht="43.2" x14ac:dyDescent="0.55000000000000004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11"/>
        <v>1.1293199999999999</v>
      </c>
      <c r="P76" s="9">
        <f t="shared" si="12"/>
        <v>19.471034482758618</v>
      </c>
      <c r="Q76" t="str">
        <f t="shared" si="13"/>
        <v>film &amp; video</v>
      </c>
      <c r="R76" t="str">
        <f t="shared" si="14"/>
        <v>shorts</v>
      </c>
      <c r="S76" t="str">
        <f t="shared" si="19"/>
        <v>12/22/2015</v>
      </c>
      <c r="T76" t="str">
        <f t="shared" si="15"/>
        <v>2015</v>
      </c>
      <c r="U76" t="str">
        <f t="shared" si="16"/>
        <v>December</v>
      </c>
      <c r="V76" t="str">
        <f t="shared" si="10"/>
        <v>1/21/2016</v>
      </c>
      <c r="W76" t="str">
        <f t="shared" si="17"/>
        <v>2016</v>
      </c>
      <c r="X76" t="str">
        <f t="shared" si="18"/>
        <v>January</v>
      </c>
    </row>
    <row r="77" spans="1:24" ht="43.2" x14ac:dyDescent="0.55000000000000004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11"/>
        <v>1.1542857142857144</v>
      </c>
      <c r="P77" s="9">
        <f t="shared" si="12"/>
        <v>85.957446808510639</v>
      </c>
      <c r="Q77" t="str">
        <f t="shared" si="13"/>
        <v>film &amp; video</v>
      </c>
      <c r="R77" t="str">
        <f t="shared" si="14"/>
        <v>shorts</v>
      </c>
      <c r="S77" t="str">
        <f t="shared" si="19"/>
        <v>3/24/2013</v>
      </c>
      <c r="T77" t="str">
        <f t="shared" si="15"/>
        <v>2013</v>
      </c>
      <c r="U77" t="str">
        <f t="shared" si="16"/>
        <v>March</v>
      </c>
      <c r="V77" t="str">
        <f t="shared" si="10"/>
        <v>4/23/2013</v>
      </c>
      <c r="W77" t="str">
        <f t="shared" si="17"/>
        <v>2013</v>
      </c>
      <c r="X77" t="str">
        <f t="shared" si="18"/>
        <v>April</v>
      </c>
    </row>
    <row r="78" spans="1:24" ht="43.2" x14ac:dyDescent="0.55000000000000004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11"/>
        <v>1.5333333333333334</v>
      </c>
      <c r="P78" s="9">
        <f t="shared" si="12"/>
        <v>30.666666666666668</v>
      </c>
      <c r="Q78" t="str">
        <f t="shared" si="13"/>
        <v>film &amp; video</v>
      </c>
      <c r="R78" t="str">
        <f t="shared" si="14"/>
        <v>shorts</v>
      </c>
      <c r="S78" t="str">
        <f t="shared" si="19"/>
        <v>10/28/2011</v>
      </c>
      <c r="T78" t="str">
        <f t="shared" si="15"/>
        <v>2011</v>
      </c>
      <c r="U78" t="str">
        <f t="shared" si="16"/>
        <v>October</v>
      </c>
      <c r="V78" t="str">
        <f t="shared" si="10"/>
        <v>12/27/2011</v>
      </c>
      <c r="W78" t="str">
        <f t="shared" si="17"/>
        <v>2011</v>
      </c>
      <c r="X78" t="str">
        <f t="shared" si="18"/>
        <v>December</v>
      </c>
    </row>
    <row r="79" spans="1:24" ht="43.2" x14ac:dyDescent="0.55000000000000004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11"/>
        <v>3.9249999999999998</v>
      </c>
      <c r="P79" s="9">
        <f t="shared" si="12"/>
        <v>60.384615384615387</v>
      </c>
      <c r="Q79" t="str">
        <f t="shared" si="13"/>
        <v>film &amp; video</v>
      </c>
      <c r="R79" t="str">
        <f t="shared" si="14"/>
        <v>shorts</v>
      </c>
      <c r="S79" t="str">
        <f t="shared" si="19"/>
        <v>3/28/2012</v>
      </c>
      <c r="T79" t="str">
        <f t="shared" si="15"/>
        <v>2012</v>
      </c>
      <c r="U79" t="str">
        <f t="shared" si="16"/>
        <v>March</v>
      </c>
      <c r="V79" t="str">
        <f t="shared" si="10"/>
        <v>5/20/2012</v>
      </c>
      <c r="W79" t="str">
        <f t="shared" si="17"/>
        <v>2012</v>
      </c>
      <c r="X79" t="str">
        <f t="shared" si="18"/>
        <v>May</v>
      </c>
    </row>
    <row r="80" spans="1:24" ht="86.4" x14ac:dyDescent="0.55000000000000004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11"/>
        <v>27.02</v>
      </c>
      <c r="P80" s="9">
        <f t="shared" si="12"/>
        <v>38.6</v>
      </c>
      <c r="Q80" t="str">
        <f t="shared" si="13"/>
        <v>film &amp; video</v>
      </c>
      <c r="R80" t="str">
        <f t="shared" si="14"/>
        <v>shorts</v>
      </c>
      <c r="S80" t="str">
        <f t="shared" si="19"/>
        <v>8/22/2016</v>
      </c>
      <c r="T80" t="str">
        <f t="shared" si="15"/>
        <v>2016</v>
      </c>
      <c r="U80" t="str">
        <f t="shared" si="16"/>
        <v>August</v>
      </c>
      <c r="V80" t="str">
        <f t="shared" si="10"/>
        <v>9/1/2016</v>
      </c>
      <c r="W80" t="str">
        <f t="shared" si="17"/>
        <v>2016</v>
      </c>
      <c r="X80" t="str">
        <f t="shared" si="18"/>
        <v>September</v>
      </c>
    </row>
    <row r="81" spans="1:24" ht="43.2" x14ac:dyDescent="0.55000000000000004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11"/>
        <v>1.27</v>
      </c>
      <c r="P81" s="9">
        <f t="shared" si="12"/>
        <v>40.268292682926827</v>
      </c>
      <c r="Q81" t="str">
        <f t="shared" si="13"/>
        <v>film &amp; video</v>
      </c>
      <c r="R81" t="str">
        <f t="shared" si="14"/>
        <v>shorts</v>
      </c>
      <c r="S81" t="str">
        <f t="shared" si="19"/>
        <v>3/26/2014</v>
      </c>
      <c r="T81" t="str">
        <f t="shared" si="15"/>
        <v>2014</v>
      </c>
      <c r="U81" t="str">
        <f t="shared" si="16"/>
        <v>March</v>
      </c>
      <c r="V81" t="str">
        <f t="shared" si="10"/>
        <v>4/25/2014</v>
      </c>
      <c r="W81" t="str">
        <f t="shared" si="17"/>
        <v>2014</v>
      </c>
      <c r="X81" t="str">
        <f t="shared" si="18"/>
        <v>April</v>
      </c>
    </row>
    <row r="82" spans="1:24" ht="43.2" x14ac:dyDescent="0.55000000000000004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11"/>
        <v>1.0725</v>
      </c>
      <c r="P82" s="9">
        <f t="shared" si="12"/>
        <v>273.82978723404256</v>
      </c>
      <c r="Q82" t="str">
        <f t="shared" si="13"/>
        <v>film &amp; video</v>
      </c>
      <c r="R82" t="str">
        <f t="shared" si="14"/>
        <v>shorts</v>
      </c>
      <c r="S82" t="str">
        <f t="shared" si="19"/>
        <v>11/4/2013</v>
      </c>
      <c r="T82" t="str">
        <f t="shared" si="15"/>
        <v>2013</v>
      </c>
      <c r="U82" t="str">
        <f t="shared" si="16"/>
        <v>November</v>
      </c>
      <c r="V82" t="str">
        <f t="shared" si="10"/>
        <v>12/9/2013</v>
      </c>
      <c r="W82" t="str">
        <f t="shared" si="17"/>
        <v>2013</v>
      </c>
      <c r="X82" t="str">
        <f t="shared" si="18"/>
        <v>December</v>
      </c>
    </row>
    <row r="83" spans="1:24" ht="43.2" x14ac:dyDescent="0.55000000000000004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11"/>
        <v>1.98</v>
      </c>
      <c r="P83" s="9">
        <f t="shared" si="12"/>
        <v>53.035714285714285</v>
      </c>
      <c r="Q83" t="str">
        <f t="shared" si="13"/>
        <v>film &amp; video</v>
      </c>
      <c r="R83" t="str">
        <f t="shared" si="14"/>
        <v>shorts</v>
      </c>
      <c r="S83" t="str">
        <f t="shared" si="19"/>
        <v>7/9/2012</v>
      </c>
      <c r="T83" t="str">
        <f t="shared" si="15"/>
        <v>2012</v>
      </c>
      <c r="U83" t="str">
        <f t="shared" si="16"/>
        <v>July</v>
      </c>
      <c r="V83" t="str">
        <f t="shared" si="10"/>
        <v>7/13/2012</v>
      </c>
      <c r="W83" t="str">
        <f t="shared" si="17"/>
        <v>2012</v>
      </c>
      <c r="X83" t="str">
        <f t="shared" si="18"/>
        <v>July</v>
      </c>
    </row>
    <row r="84" spans="1:24" ht="43.2" x14ac:dyDescent="0.55000000000000004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11"/>
        <v>1.0001249999999999</v>
      </c>
      <c r="P84" s="9">
        <f t="shared" si="12"/>
        <v>40.005000000000003</v>
      </c>
      <c r="Q84" t="str">
        <f t="shared" si="13"/>
        <v>film &amp; video</v>
      </c>
      <c r="R84" t="str">
        <f t="shared" si="14"/>
        <v>shorts</v>
      </c>
      <c r="S84" t="str">
        <f t="shared" si="19"/>
        <v>9/9/2011</v>
      </c>
      <c r="T84" t="str">
        <f t="shared" si="15"/>
        <v>2011</v>
      </c>
      <c r="U84" t="str">
        <f t="shared" si="16"/>
        <v>September</v>
      </c>
      <c r="V84" t="str">
        <f t="shared" si="10"/>
        <v>10/9/2011</v>
      </c>
      <c r="W84" t="str">
        <f t="shared" si="17"/>
        <v>2011</v>
      </c>
      <c r="X84" t="str">
        <f t="shared" si="18"/>
        <v>October</v>
      </c>
    </row>
    <row r="85" spans="1:24" ht="43.2" x14ac:dyDescent="0.55000000000000004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11"/>
        <v>1.0249999999999999</v>
      </c>
      <c r="P85" s="9">
        <f t="shared" si="12"/>
        <v>15.76923076923077</v>
      </c>
      <c r="Q85" t="str">
        <f t="shared" si="13"/>
        <v>film &amp; video</v>
      </c>
      <c r="R85" t="str">
        <f t="shared" si="14"/>
        <v>shorts</v>
      </c>
      <c r="S85" t="str">
        <f t="shared" si="19"/>
        <v>2/7/2015</v>
      </c>
      <c r="T85" t="str">
        <f t="shared" si="15"/>
        <v>2015</v>
      </c>
      <c r="U85" t="str">
        <f t="shared" si="16"/>
        <v>February</v>
      </c>
      <c r="V85" t="str">
        <f t="shared" si="10"/>
        <v>2/22/2015</v>
      </c>
      <c r="W85" t="str">
        <f t="shared" si="17"/>
        <v>2015</v>
      </c>
      <c r="X85" t="str">
        <f t="shared" si="18"/>
        <v>February</v>
      </c>
    </row>
    <row r="86" spans="1:24" ht="43.2" x14ac:dyDescent="0.55000000000000004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11"/>
        <v>1</v>
      </c>
      <c r="P86" s="9">
        <f t="shared" si="12"/>
        <v>71.428571428571431</v>
      </c>
      <c r="Q86" t="str">
        <f t="shared" si="13"/>
        <v>film &amp; video</v>
      </c>
      <c r="R86" t="str">
        <f t="shared" si="14"/>
        <v>shorts</v>
      </c>
      <c r="S86" t="str">
        <f t="shared" si="19"/>
        <v>4/15/2011</v>
      </c>
      <c r="T86" t="str">
        <f t="shared" si="15"/>
        <v>2011</v>
      </c>
      <c r="U86" t="str">
        <f t="shared" si="16"/>
        <v>April</v>
      </c>
      <c r="V86" t="str">
        <f t="shared" si="10"/>
        <v>5/15/2011</v>
      </c>
      <c r="W86" t="str">
        <f t="shared" si="17"/>
        <v>2011</v>
      </c>
      <c r="X86" t="str">
        <f t="shared" si="18"/>
        <v>May</v>
      </c>
    </row>
    <row r="87" spans="1:24" ht="43.2" x14ac:dyDescent="0.55000000000000004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11"/>
        <v>1.2549999999999999</v>
      </c>
      <c r="P87" s="9">
        <f t="shared" si="12"/>
        <v>71.714285714285708</v>
      </c>
      <c r="Q87" t="str">
        <f t="shared" si="13"/>
        <v>film &amp; video</v>
      </c>
      <c r="R87" t="str">
        <f t="shared" si="14"/>
        <v>shorts</v>
      </c>
      <c r="S87" t="str">
        <f t="shared" si="19"/>
        <v>8/23/2011</v>
      </c>
      <c r="T87" t="str">
        <f t="shared" si="15"/>
        <v>2011</v>
      </c>
      <c r="U87" t="str">
        <f t="shared" si="16"/>
        <v>August</v>
      </c>
      <c r="V87" t="str">
        <f t="shared" si="10"/>
        <v>9/22/2011</v>
      </c>
      <c r="W87" t="str">
        <f t="shared" si="17"/>
        <v>2011</v>
      </c>
      <c r="X87" t="str">
        <f t="shared" si="18"/>
        <v>September</v>
      </c>
    </row>
    <row r="88" spans="1:24" ht="43.2" x14ac:dyDescent="0.55000000000000004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11"/>
        <v>1.0646666666666667</v>
      </c>
      <c r="P88" s="9">
        <f t="shared" si="12"/>
        <v>375.76470588235293</v>
      </c>
      <c r="Q88" t="str">
        <f t="shared" si="13"/>
        <v>film &amp; video</v>
      </c>
      <c r="R88" t="str">
        <f t="shared" si="14"/>
        <v>shorts</v>
      </c>
      <c r="S88" t="str">
        <f t="shared" si="19"/>
        <v>10/14/2015</v>
      </c>
      <c r="T88" t="str">
        <f t="shared" si="15"/>
        <v>2015</v>
      </c>
      <c r="U88" t="str">
        <f t="shared" si="16"/>
        <v>October</v>
      </c>
      <c r="V88" t="str">
        <f t="shared" si="10"/>
        <v>12/27/2015</v>
      </c>
      <c r="W88" t="str">
        <f t="shared" si="17"/>
        <v>2015</v>
      </c>
      <c r="X88" t="str">
        <f t="shared" si="18"/>
        <v>December</v>
      </c>
    </row>
    <row r="89" spans="1:24" ht="43.2" x14ac:dyDescent="0.55000000000000004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11"/>
        <v>1.046</v>
      </c>
      <c r="P89" s="9">
        <f t="shared" si="12"/>
        <v>104.6</v>
      </c>
      <c r="Q89" t="str">
        <f t="shared" si="13"/>
        <v>film &amp; video</v>
      </c>
      <c r="R89" t="str">
        <f t="shared" si="14"/>
        <v>shorts</v>
      </c>
      <c r="S89" t="str">
        <f t="shared" si="19"/>
        <v>5/24/2010</v>
      </c>
      <c r="T89" t="str">
        <f t="shared" si="15"/>
        <v>2010</v>
      </c>
      <c r="U89" t="str">
        <f t="shared" si="16"/>
        <v>May</v>
      </c>
      <c r="V89" t="str">
        <f t="shared" si="10"/>
        <v>6/2/2010</v>
      </c>
      <c r="W89" t="str">
        <f t="shared" si="17"/>
        <v>2010</v>
      </c>
      <c r="X89" t="str">
        <f t="shared" si="18"/>
        <v>June</v>
      </c>
    </row>
    <row r="90" spans="1:24" ht="43.2" x14ac:dyDescent="0.55000000000000004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11"/>
        <v>1.0285714285714285</v>
      </c>
      <c r="P90" s="9">
        <f t="shared" si="12"/>
        <v>60</v>
      </c>
      <c r="Q90" t="str">
        <f t="shared" si="13"/>
        <v>film &amp; video</v>
      </c>
      <c r="R90" t="str">
        <f t="shared" si="14"/>
        <v>shorts</v>
      </c>
      <c r="S90" t="str">
        <f t="shared" si="19"/>
        <v>5/27/2014</v>
      </c>
      <c r="T90" t="str">
        <f t="shared" si="15"/>
        <v>2014</v>
      </c>
      <c r="U90" t="str">
        <f t="shared" si="16"/>
        <v>May</v>
      </c>
      <c r="V90" t="str">
        <f t="shared" si="10"/>
        <v>6/22/2014</v>
      </c>
      <c r="W90" t="str">
        <f t="shared" si="17"/>
        <v>2014</v>
      </c>
      <c r="X90" t="str">
        <f t="shared" si="18"/>
        <v>June</v>
      </c>
    </row>
    <row r="91" spans="1:24" ht="43.2" x14ac:dyDescent="0.55000000000000004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11"/>
        <v>1.1506666666666667</v>
      </c>
      <c r="P91" s="9">
        <f t="shared" si="12"/>
        <v>123.28571428571429</v>
      </c>
      <c r="Q91" t="str">
        <f t="shared" si="13"/>
        <v>film &amp; video</v>
      </c>
      <c r="R91" t="str">
        <f t="shared" si="14"/>
        <v>shorts</v>
      </c>
      <c r="S91" t="str">
        <f t="shared" si="19"/>
        <v>5/8/2013</v>
      </c>
      <c r="T91" t="str">
        <f t="shared" si="15"/>
        <v>2013</v>
      </c>
      <c r="U91" t="str">
        <f t="shared" si="16"/>
        <v>May</v>
      </c>
      <c r="V91" t="str">
        <f t="shared" si="10"/>
        <v>6/2/2013</v>
      </c>
      <c r="W91" t="str">
        <f t="shared" si="17"/>
        <v>2013</v>
      </c>
      <c r="X91" t="str">
        <f t="shared" si="18"/>
        <v>June</v>
      </c>
    </row>
    <row r="92" spans="1:24" ht="28.8" x14ac:dyDescent="0.55000000000000004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11"/>
        <v>1.004</v>
      </c>
      <c r="P92" s="9">
        <f t="shared" si="12"/>
        <v>31.375</v>
      </c>
      <c r="Q92" t="str">
        <f t="shared" si="13"/>
        <v>film &amp; video</v>
      </c>
      <c r="R92" t="str">
        <f t="shared" si="14"/>
        <v>shorts</v>
      </c>
      <c r="S92" t="str">
        <f t="shared" si="19"/>
        <v>6/12/2011</v>
      </c>
      <c r="T92" t="str">
        <f t="shared" si="15"/>
        <v>2011</v>
      </c>
      <c r="U92" t="str">
        <f t="shared" si="16"/>
        <v>June</v>
      </c>
      <c r="V92" t="str">
        <f t="shared" si="10"/>
        <v>7/12/2011</v>
      </c>
      <c r="W92" t="str">
        <f t="shared" si="17"/>
        <v>2011</v>
      </c>
      <c r="X92" t="str">
        <f t="shared" si="18"/>
        <v>July</v>
      </c>
    </row>
    <row r="93" spans="1:24" ht="43.2" x14ac:dyDescent="0.55000000000000004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11"/>
        <v>1.2</v>
      </c>
      <c r="P93" s="9">
        <f t="shared" si="12"/>
        <v>78.260869565217391</v>
      </c>
      <c r="Q93" t="str">
        <f t="shared" si="13"/>
        <v>film &amp; video</v>
      </c>
      <c r="R93" t="str">
        <f t="shared" si="14"/>
        <v>shorts</v>
      </c>
      <c r="S93" t="str">
        <f t="shared" si="19"/>
        <v>3/17/2011</v>
      </c>
      <c r="T93" t="str">
        <f t="shared" si="15"/>
        <v>2011</v>
      </c>
      <c r="U93" t="str">
        <f t="shared" si="16"/>
        <v>March</v>
      </c>
      <c r="V93" t="str">
        <f t="shared" si="10"/>
        <v>5/17/2011</v>
      </c>
      <c r="W93" t="str">
        <f t="shared" si="17"/>
        <v>2011</v>
      </c>
      <c r="X93" t="str">
        <f t="shared" si="18"/>
        <v>May</v>
      </c>
    </row>
    <row r="94" spans="1:24" ht="43.2" x14ac:dyDescent="0.55000000000000004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11"/>
        <v>1.052</v>
      </c>
      <c r="P94" s="9">
        <f t="shared" si="12"/>
        <v>122.32558139534883</v>
      </c>
      <c r="Q94" t="str">
        <f t="shared" si="13"/>
        <v>film &amp; video</v>
      </c>
      <c r="R94" t="str">
        <f t="shared" si="14"/>
        <v>shorts</v>
      </c>
      <c r="S94" t="str">
        <f t="shared" si="19"/>
        <v>12/16/2016</v>
      </c>
      <c r="T94" t="str">
        <f t="shared" si="15"/>
        <v>2016</v>
      </c>
      <c r="U94" t="str">
        <f t="shared" si="16"/>
        <v>December</v>
      </c>
      <c r="V94" t="str">
        <f t="shared" si="10"/>
        <v>2/1/2017</v>
      </c>
      <c r="W94" t="str">
        <f t="shared" si="17"/>
        <v>2017</v>
      </c>
      <c r="X94" t="str">
        <f t="shared" si="18"/>
        <v>February</v>
      </c>
    </row>
    <row r="95" spans="1:24" ht="57.6" x14ac:dyDescent="0.55000000000000004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11"/>
        <v>1.1060000000000001</v>
      </c>
      <c r="P95" s="9">
        <f t="shared" si="12"/>
        <v>73.733333333333334</v>
      </c>
      <c r="Q95" t="str">
        <f t="shared" si="13"/>
        <v>film &amp; video</v>
      </c>
      <c r="R95" t="str">
        <f t="shared" si="14"/>
        <v>shorts</v>
      </c>
      <c r="S95" t="str">
        <f t="shared" si="19"/>
        <v>6/5/2012</v>
      </c>
      <c r="T95" t="str">
        <f t="shared" si="15"/>
        <v>2012</v>
      </c>
      <c r="U95" t="str">
        <f t="shared" si="16"/>
        <v>June</v>
      </c>
      <c r="V95" t="str">
        <f t="shared" si="10"/>
        <v>7/3/2012</v>
      </c>
      <c r="W95" t="str">
        <f t="shared" si="17"/>
        <v>2012</v>
      </c>
      <c r="X95" t="str">
        <f t="shared" si="18"/>
        <v>July</v>
      </c>
    </row>
    <row r="96" spans="1:24" ht="43.2" x14ac:dyDescent="0.55000000000000004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11"/>
        <v>1.04</v>
      </c>
      <c r="P96" s="9">
        <f t="shared" si="12"/>
        <v>21.666666666666668</v>
      </c>
      <c r="Q96" t="str">
        <f t="shared" si="13"/>
        <v>film &amp; video</v>
      </c>
      <c r="R96" t="str">
        <f t="shared" si="14"/>
        <v>shorts</v>
      </c>
      <c r="S96" t="str">
        <f t="shared" si="19"/>
        <v>3/18/2014</v>
      </c>
      <c r="T96" t="str">
        <f t="shared" si="15"/>
        <v>2014</v>
      </c>
      <c r="U96" t="str">
        <f t="shared" si="16"/>
        <v>March</v>
      </c>
      <c r="V96" t="str">
        <f t="shared" si="10"/>
        <v>4/7/2014</v>
      </c>
      <c r="W96" t="str">
        <f t="shared" si="17"/>
        <v>2014</v>
      </c>
      <c r="X96" t="str">
        <f t="shared" si="18"/>
        <v>April</v>
      </c>
    </row>
    <row r="97" spans="1:24" ht="43.2" x14ac:dyDescent="0.55000000000000004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11"/>
        <v>1.3142857142857143</v>
      </c>
      <c r="P97" s="9">
        <f t="shared" si="12"/>
        <v>21.904761904761905</v>
      </c>
      <c r="Q97" t="str">
        <f t="shared" si="13"/>
        <v>film &amp; video</v>
      </c>
      <c r="R97" t="str">
        <f t="shared" si="14"/>
        <v>shorts</v>
      </c>
      <c r="S97" t="str">
        <f t="shared" si="19"/>
        <v>1/26/2012</v>
      </c>
      <c r="T97" t="str">
        <f t="shared" si="15"/>
        <v>2012</v>
      </c>
      <c r="U97" t="str">
        <f t="shared" si="16"/>
        <v>January</v>
      </c>
      <c r="V97" t="str">
        <f t="shared" si="10"/>
        <v>2/25/2012</v>
      </c>
      <c r="W97" t="str">
        <f t="shared" si="17"/>
        <v>2012</v>
      </c>
      <c r="X97" t="str">
        <f t="shared" si="18"/>
        <v>February</v>
      </c>
    </row>
    <row r="98" spans="1:24" ht="43.2" x14ac:dyDescent="0.55000000000000004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11"/>
        <v>1.1466666666666667</v>
      </c>
      <c r="P98" s="9">
        <f t="shared" si="12"/>
        <v>50.588235294117645</v>
      </c>
      <c r="Q98" t="str">
        <f t="shared" si="13"/>
        <v>film &amp; video</v>
      </c>
      <c r="R98" t="str">
        <f t="shared" si="14"/>
        <v>shorts</v>
      </c>
      <c r="S98" t="str">
        <f t="shared" si="19"/>
        <v>5/26/2010</v>
      </c>
      <c r="T98" t="str">
        <f t="shared" si="15"/>
        <v>2010</v>
      </c>
      <c r="U98" t="str">
        <f t="shared" si="16"/>
        <v>May</v>
      </c>
      <c r="V98" t="str">
        <f t="shared" si="10"/>
        <v>7/31/2010</v>
      </c>
      <c r="W98" t="str">
        <f t="shared" si="17"/>
        <v>2010</v>
      </c>
      <c r="X98" t="str">
        <f t="shared" si="18"/>
        <v>July</v>
      </c>
    </row>
    <row r="99" spans="1:24" ht="43.2" x14ac:dyDescent="0.55000000000000004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11"/>
        <v>1.0625</v>
      </c>
      <c r="P99" s="9">
        <f t="shared" si="12"/>
        <v>53.125</v>
      </c>
      <c r="Q99" t="str">
        <f t="shared" si="13"/>
        <v>film &amp; video</v>
      </c>
      <c r="R99" t="str">
        <f t="shared" si="14"/>
        <v>shorts</v>
      </c>
      <c r="S99" t="str">
        <f t="shared" si="19"/>
        <v>6/11/2011</v>
      </c>
      <c r="T99" t="str">
        <f t="shared" si="15"/>
        <v>2011</v>
      </c>
      <c r="U99" t="str">
        <f t="shared" si="16"/>
        <v>June</v>
      </c>
      <c r="V99" t="str">
        <f t="shared" si="10"/>
        <v>7/11/2011</v>
      </c>
      <c r="W99" t="str">
        <f t="shared" si="17"/>
        <v>2011</v>
      </c>
      <c r="X99" t="str">
        <f t="shared" si="18"/>
        <v>July</v>
      </c>
    </row>
    <row r="100" spans="1:24" ht="43.2" x14ac:dyDescent="0.55000000000000004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11"/>
        <v>1.0625</v>
      </c>
      <c r="P100" s="9">
        <f t="shared" si="12"/>
        <v>56.666666666666664</v>
      </c>
      <c r="Q100" t="str">
        <f t="shared" si="13"/>
        <v>film &amp; video</v>
      </c>
      <c r="R100" t="str">
        <f t="shared" si="14"/>
        <v>shorts</v>
      </c>
      <c r="S100" t="str">
        <f t="shared" si="19"/>
        <v>11/1/2012</v>
      </c>
      <c r="T100" t="str">
        <f t="shared" si="15"/>
        <v>2012</v>
      </c>
      <c r="U100" t="str">
        <f t="shared" si="16"/>
        <v>November</v>
      </c>
      <c r="V100" t="str">
        <f t="shared" si="10"/>
        <v>12/7/2012</v>
      </c>
      <c r="W100" t="str">
        <f t="shared" si="17"/>
        <v>2012</v>
      </c>
      <c r="X100" t="str">
        <f t="shared" si="18"/>
        <v>December</v>
      </c>
    </row>
    <row r="101" spans="1:24" ht="28.8" x14ac:dyDescent="0.55000000000000004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11"/>
        <v>1.0601933333333333</v>
      </c>
      <c r="P101" s="9">
        <f t="shared" si="12"/>
        <v>40.776666666666664</v>
      </c>
      <c r="Q101" t="str">
        <f t="shared" si="13"/>
        <v>film &amp; video</v>
      </c>
      <c r="R101" t="str">
        <f t="shared" si="14"/>
        <v>shorts</v>
      </c>
      <c r="S101" t="str">
        <f t="shared" si="19"/>
        <v>12/23/2013</v>
      </c>
      <c r="T101" t="str">
        <f t="shared" si="15"/>
        <v>2013</v>
      </c>
      <c r="U101" t="str">
        <f t="shared" si="16"/>
        <v>December</v>
      </c>
      <c r="V101" t="str">
        <f t="shared" si="10"/>
        <v>1/22/2014</v>
      </c>
      <c r="W101" t="str">
        <f t="shared" si="17"/>
        <v>2014</v>
      </c>
      <c r="X101" t="str">
        <f t="shared" si="18"/>
        <v>January</v>
      </c>
    </row>
    <row r="102" spans="1:24" ht="43.2" x14ac:dyDescent="0.55000000000000004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11"/>
        <v>1</v>
      </c>
      <c r="P102" s="9">
        <f t="shared" si="12"/>
        <v>192.30769230769232</v>
      </c>
      <c r="Q102" t="str">
        <f t="shared" si="13"/>
        <v>film &amp; video</v>
      </c>
      <c r="R102" t="str">
        <f t="shared" si="14"/>
        <v>shorts</v>
      </c>
      <c r="S102" t="str">
        <f t="shared" si="19"/>
        <v>10/15/2012</v>
      </c>
      <c r="T102" t="str">
        <f t="shared" si="15"/>
        <v>2012</v>
      </c>
      <c r="U102" t="str">
        <f t="shared" si="16"/>
        <v>October</v>
      </c>
      <c r="V102" t="str">
        <f t="shared" si="10"/>
        <v>11/4/2012</v>
      </c>
      <c r="W102" t="str">
        <f t="shared" si="17"/>
        <v>2012</v>
      </c>
      <c r="X102" t="str">
        <f t="shared" si="18"/>
        <v>November</v>
      </c>
    </row>
    <row r="103" spans="1:24" ht="43.2" x14ac:dyDescent="0.55000000000000004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11"/>
        <v>1</v>
      </c>
      <c r="P103" s="9">
        <f t="shared" si="12"/>
        <v>100</v>
      </c>
      <c r="Q103" t="str">
        <f t="shared" si="13"/>
        <v>film &amp; video</v>
      </c>
      <c r="R103" t="str">
        <f t="shared" si="14"/>
        <v>shorts</v>
      </c>
      <c r="S103" t="str">
        <f t="shared" si="19"/>
        <v>12/31/2012</v>
      </c>
      <c r="T103" t="str">
        <f t="shared" si="15"/>
        <v>2012</v>
      </c>
      <c r="U103" t="str">
        <f t="shared" si="16"/>
        <v>December</v>
      </c>
      <c r="V103" t="str">
        <f t="shared" si="10"/>
        <v>1/24/2013</v>
      </c>
      <c r="W103" t="str">
        <f t="shared" si="17"/>
        <v>2013</v>
      </c>
      <c r="X103" t="str">
        <f t="shared" si="18"/>
        <v>January</v>
      </c>
    </row>
    <row r="104" spans="1:24" ht="43.2" x14ac:dyDescent="0.55000000000000004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11"/>
        <v>1.2775000000000001</v>
      </c>
      <c r="P104" s="9">
        <f t="shared" si="12"/>
        <v>117.92307692307692</v>
      </c>
      <c r="Q104" t="str">
        <f t="shared" si="13"/>
        <v>film &amp; video</v>
      </c>
      <c r="R104" t="str">
        <f t="shared" si="14"/>
        <v>shorts</v>
      </c>
      <c r="S104" t="str">
        <f t="shared" si="19"/>
        <v>11/22/2010</v>
      </c>
      <c r="T104" t="str">
        <f t="shared" si="15"/>
        <v>2010</v>
      </c>
      <c r="U104" t="str">
        <f t="shared" si="16"/>
        <v>November</v>
      </c>
      <c r="V104" t="str">
        <f t="shared" si="10"/>
        <v>12/22/2010</v>
      </c>
      <c r="W104" t="str">
        <f t="shared" si="17"/>
        <v>2010</v>
      </c>
      <c r="X104" t="str">
        <f t="shared" si="18"/>
        <v>December</v>
      </c>
    </row>
    <row r="105" spans="1:24" ht="28.8" x14ac:dyDescent="0.55000000000000004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11"/>
        <v>1.0515384615384615</v>
      </c>
      <c r="P105" s="9">
        <f t="shared" si="12"/>
        <v>27.897959183673468</v>
      </c>
      <c r="Q105" t="str">
        <f t="shared" si="13"/>
        <v>film &amp; video</v>
      </c>
      <c r="R105" t="str">
        <f t="shared" si="14"/>
        <v>shorts</v>
      </c>
      <c r="S105" t="str">
        <f t="shared" si="19"/>
        <v>2/12/2014</v>
      </c>
      <c r="T105" t="str">
        <f t="shared" si="15"/>
        <v>2014</v>
      </c>
      <c r="U105" t="str">
        <f t="shared" si="16"/>
        <v>February</v>
      </c>
      <c r="V105" t="str">
        <f t="shared" si="10"/>
        <v>3/7/2014</v>
      </c>
      <c r="W105" t="str">
        <f t="shared" si="17"/>
        <v>2014</v>
      </c>
      <c r="X105" t="str">
        <f t="shared" si="18"/>
        <v>March</v>
      </c>
    </row>
    <row r="106" spans="1:24" ht="28.8" x14ac:dyDescent="0.55000000000000004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11"/>
        <v>1.2</v>
      </c>
      <c r="P106" s="9">
        <f t="shared" si="12"/>
        <v>60</v>
      </c>
      <c r="Q106" t="str">
        <f t="shared" si="13"/>
        <v>film &amp; video</v>
      </c>
      <c r="R106" t="str">
        <f t="shared" si="14"/>
        <v>shorts</v>
      </c>
      <c r="S106" t="str">
        <f t="shared" si="19"/>
        <v>3/10/2011</v>
      </c>
      <c r="T106" t="str">
        <f t="shared" si="15"/>
        <v>2011</v>
      </c>
      <c r="U106" t="str">
        <f t="shared" si="16"/>
        <v>March</v>
      </c>
      <c r="V106" t="str">
        <f t="shared" si="10"/>
        <v>4/2/2011</v>
      </c>
      <c r="W106" t="str">
        <f t="shared" si="17"/>
        <v>2011</v>
      </c>
      <c r="X106" t="str">
        <f t="shared" si="18"/>
        <v>April</v>
      </c>
    </row>
    <row r="107" spans="1:24" ht="43.2" x14ac:dyDescent="0.55000000000000004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11"/>
        <v>1.074090909090909</v>
      </c>
      <c r="P107" s="9">
        <f t="shared" si="12"/>
        <v>39.383333333333333</v>
      </c>
      <c r="Q107" t="str">
        <f t="shared" si="13"/>
        <v>film &amp; video</v>
      </c>
      <c r="R107" t="str">
        <f t="shared" si="14"/>
        <v>shorts</v>
      </c>
      <c r="S107" t="str">
        <f t="shared" si="19"/>
        <v>4/25/2016</v>
      </c>
      <c r="T107" t="str">
        <f t="shared" si="15"/>
        <v>2016</v>
      </c>
      <c r="U107" t="str">
        <f t="shared" si="16"/>
        <v>April</v>
      </c>
      <c r="V107" t="str">
        <f t="shared" si="10"/>
        <v>5/13/2016</v>
      </c>
      <c r="W107" t="str">
        <f t="shared" si="17"/>
        <v>2016</v>
      </c>
      <c r="X107" t="str">
        <f t="shared" si="18"/>
        <v>May</v>
      </c>
    </row>
    <row r="108" spans="1:24" x14ac:dyDescent="0.55000000000000004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11"/>
        <v>1.0049999999999999</v>
      </c>
      <c r="P108" s="9">
        <f t="shared" si="12"/>
        <v>186.11111111111111</v>
      </c>
      <c r="Q108" t="str">
        <f t="shared" si="13"/>
        <v>film &amp; video</v>
      </c>
      <c r="R108" t="str">
        <f t="shared" si="14"/>
        <v>shorts</v>
      </c>
      <c r="S108" t="str">
        <f t="shared" si="19"/>
        <v>3/19/2012</v>
      </c>
      <c r="T108" t="str">
        <f t="shared" si="15"/>
        <v>2012</v>
      </c>
      <c r="U108" t="str">
        <f t="shared" si="16"/>
        <v>March</v>
      </c>
      <c r="V108" t="str">
        <f t="shared" si="10"/>
        <v>4/2/2012</v>
      </c>
      <c r="W108" t="str">
        <f t="shared" si="17"/>
        <v>2012</v>
      </c>
      <c r="X108" t="str">
        <f t="shared" si="18"/>
        <v>April</v>
      </c>
    </row>
    <row r="109" spans="1:24" ht="43.2" x14ac:dyDescent="0.55000000000000004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11"/>
        <v>1.0246666666666666</v>
      </c>
      <c r="P109" s="9">
        <f t="shared" si="12"/>
        <v>111.37681159420291</v>
      </c>
      <c r="Q109" t="str">
        <f t="shared" si="13"/>
        <v>film &amp; video</v>
      </c>
      <c r="R109" t="str">
        <f t="shared" si="14"/>
        <v>shorts</v>
      </c>
      <c r="S109" t="str">
        <f t="shared" si="19"/>
        <v>4/2/2011</v>
      </c>
      <c r="T109" t="str">
        <f t="shared" si="15"/>
        <v>2011</v>
      </c>
      <c r="U109" t="str">
        <f t="shared" si="16"/>
        <v>April</v>
      </c>
      <c r="V109" t="str">
        <f t="shared" si="10"/>
        <v>4/24/2011</v>
      </c>
      <c r="W109" t="str">
        <f t="shared" si="17"/>
        <v>2011</v>
      </c>
      <c r="X109" t="str">
        <f t="shared" si="18"/>
        <v>April</v>
      </c>
    </row>
    <row r="110" spans="1:24" ht="43.2" x14ac:dyDescent="0.55000000000000004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11"/>
        <v>2.4666666666666668</v>
      </c>
      <c r="P110" s="9">
        <f t="shared" si="12"/>
        <v>78.723404255319153</v>
      </c>
      <c r="Q110" t="str">
        <f t="shared" si="13"/>
        <v>film &amp; video</v>
      </c>
      <c r="R110" t="str">
        <f t="shared" si="14"/>
        <v>shorts</v>
      </c>
      <c r="S110" t="str">
        <f t="shared" si="19"/>
        <v>4/1/2013</v>
      </c>
      <c r="T110" t="str">
        <f t="shared" si="15"/>
        <v>2013</v>
      </c>
      <c r="U110" t="str">
        <f t="shared" si="16"/>
        <v>April</v>
      </c>
      <c r="V110" t="str">
        <f t="shared" si="10"/>
        <v>5/31/2013</v>
      </c>
      <c r="W110" t="str">
        <f t="shared" si="17"/>
        <v>2013</v>
      </c>
      <c r="X110" t="str">
        <f t="shared" si="18"/>
        <v>May</v>
      </c>
    </row>
    <row r="111" spans="1:24" ht="43.2" x14ac:dyDescent="0.55000000000000004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11"/>
        <v>2.1949999999999998</v>
      </c>
      <c r="P111" s="9">
        <f t="shared" si="12"/>
        <v>46.702127659574465</v>
      </c>
      <c r="Q111" t="str">
        <f t="shared" si="13"/>
        <v>film &amp; video</v>
      </c>
      <c r="R111" t="str">
        <f t="shared" si="14"/>
        <v>shorts</v>
      </c>
      <c r="S111" t="str">
        <f t="shared" si="19"/>
        <v>1/26/2011</v>
      </c>
      <c r="T111" t="str">
        <f t="shared" si="15"/>
        <v>2011</v>
      </c>
      <c r="U111" t="str">
        <f t="shared" si="16"/>
        <v>January</v>
      </c>
      <c r="V111" t="str">
        <f t="shared" si="10"/>
        <v>2/25/2011</v>
      </c>
      <c r="W111" t="str">
        <f t="shared" si="17"/>
        <v>2011</v>
      </c>
      <c r="X111" t="str">
        <f t="shared" si="18"/>
        <v>February</v>
      </c>
    </row>
    <row r="112" spans="1:24" ht="43.2" x14ac:dyDescent="0.55000000000000004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11"/>
        <v>1.3076923076923077</v>
      </c>
      <c r="P112" s="9">
        <f t="shared" si="12"/>
        <v>65.384615384615387</v>
      </c>
      <c r="Q112" t="str">
        <f t="shared" si="13"/>
        <v>film &amp; video</v>
      </c>
      <c r="R112" t="str">
        <f t="shared" si="14"/>
        <v>shorts</v>
      </c>
      <c r="S112" t="str">
        <f t="shared" si="19"/>
        <v>10/10/2013</v>
      </c>
      <c r="T112" t="str">
        <f t="shared" si="15"/>
        <v>2013</v>
      </c>
      <c r="U112" t="str">
        <f t="shared" si="16"/>
        <v>October</v>
      </c>
      <c r="V112" t="str">
        <f t="shared" si="10"/>
        <v>11/14/2013</v>
      </c>
      <c r="W112" t="str">
        <f t="shared" si="17"/>
        <v>2013</v>
      </c>
      <c r="X112" t="str">
        <f t="shared" si="18"/>
        <v>November</v>
      </c>
    </row>
    <row r="113" spans="1:24" ht="43.2" x14ac:dyDescent="0.55000000000000004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11"/>
        <v>1.5457142857142858</v>
      </c>
      <c r="P113" s="9">
        <f t="shared" si="12"/>
        <v>102.0754716981132</v>
      </c>
      <c r="Q113" t="str">
        <f t="shared" si="13"/>
        <v>film &amp; video</v>
      </c>
      <c r="R113" t="str">
        <f t="shared" si="14"/>
        <v>shorts</v>
      </c>
      <c r="S113" t="str">
        <f t="shared" si="19"/>
        <v>5/1/2015</v>
      </c>
      <c r="T113" t="str">
        <f t="shared" si="15"/>
        <v>2015</v>
      </c>
      <c r="U113" t="str">
        <f t="shared" si="16"/>
        <v>May</v>
      </c>
      <c r="V113" t="str">
        <f t="shared" si="10"/>
        <v>5/31/2015</v>
      </c>
      <c r="W113" t="str">
        <f t="shared" si="17"/>
        <v>2015</v>
      </c>
      <c r="X113" t="str">
        <f t="shared" si="18"/>
        <v>May</v>
      </c>
    </row>
    <row r="114" spans="1:24" ht="43.2" x14ac:dyDescent="0.55000000000000004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11"/>
        <v>1.04</v>
      </c>
      <c r="P114" s="9">
        <f t="shared" si="12"/>
        <v>64.197530864197532</v>
      </c>
      <c r="Q114" t="str">
        <f t="shared" si="13"/>
        <v>film &amp; video</v>
      </c>
      <c r="R114" t="str">
        <f t="shared" si="14"/>
        <v>shorts</v>
      </c>
      <c r="S114" t="str">
        <f t="shared" si="19"/>
        <v>3/19/2014</v>
      </c>
      <c r="T114" t="str">
        <f t="shared" si="15"/>
        <v>2014</v>
      </c>
      <c r="U114" t="str">
        <f t="shared" si="16"/>
        <v>March</v>
      </c>
      <c r="V114" t="str">
        <f t="shared" si="10"/>
        <v>4/12/2014</v>
      </c>
      <c r="W114" t="str">
        <f t="shared" si="17"/>
        <v>2014</v>
      </c>
      <c r="X114" t="str">
        <f t="shared" si="18"/>
        <v>April</v>
      </c>
    </row>
    <row r="115" spans="1:24" ht="28.8" x14ac:dyDescent="0.55000000000000004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11"/>
        <v>1.41</v>
      </c>
      <c r="P115" s="9">
        <f t="shared" si="12"/>
        <v>90.384615384615387</v>
      </c>
      <c r="Q115" t="str">
        <f t="shared" si="13"/>
        <v>film &amp; video</v>
      </c>
      <c r="R115" t="str">
        <f t="shared" si="14"/>
        <v>shorts</v>
      </c>
      <c r="S115" t="str">
        <f t="shared" si="19"/>
        <v>7/29/2011</v>
      </c>
      <c r="T115" t="str">
        <f t="shared" si="15"/>
        <v>2011</v>
      </c>
      <c r="U115" t="str">
        <f t="shared" si="16"/>
        <v>July</v>
      </c>
      <c r="V115" t="str">
        <f t="shared" si="10"/>
        <v>8/6/2011</v>
      </c>
      <c r="W115" t="str">
        <f t="shared" si="17"/>
        <v>2011</v>
      </c>
      <c r="X115" t="str">
        <f t="shared" si="18"/>
        <v>August</v>
      </c>
    </row>
    <row r="116" spans="1:24" ht="43.2" x14ac:dyDescent="0.55000000000000004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11"/>
        <v>1.0333333333333334</v>
      </c>
      <c r="P116" s="9">
        <f t="shared" si="12"/>
        <v>88.571428571428569</v>
      </c>
      <c r="Q116" t="str">
        <f t="shared" si="13"/>
        <v>film &amp; video</v>
      </c>
      <c r="R116" t="str">
        <f t="shared" si="14"/>
        <v>shorts</v>
      </c>
      <c r="S116" t="str">
        <f t="shared" si="19"/>
        <v>11/14/2011</v>
      </c>
      <c r="T116" t="str">
        <f t="shared" si="15"/>
        <v>2011</v>
      </c>
      <c r="U116" t="str">
        <f t="shared" si="16"/>
        <v>November</v>
      </c>
      <c r="V116" t="str">
        <f t="shared" si="10"/>
        <v>1/13/2012</v>
      </c>
      <c r="W116" t="str">
        <f t="shared" si="17"/>
        <v>2012</v>
      </c>
      <c r="X116" t="str">
        <f t="shared" si="18"/>
        <v>January</v>
      </c>
    </row>
    <row r="117" spans="1:24" x14ac:dyDescent="0.55000000000000004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11"/>
        <v>1.4044444444444444</v>
      </c>
      <c r="P117" s="9">
        <f t="shared" si="12"/>
        <v>28.727272727272727</v>
      </c>
      <c r="Q117" t="str">
        <f t="shared" si="13"/>
        <v>film &amp; video</v>
      </c>
      <c r="R117" t="str">
        <f t="shared" si="14"/>
        <v>shorts</v>
      </c>
      <c r="S117" t="str">
        <f t="shared" si="19"/>
        <v>1/10/2012</v>
      </c>
      <c r="T117" t="str">
        <f t="shared" si="15"/>
        <v>2012</v>
      </c>
      <c r="U117" t="str">
        <f t="shared" si="16"/>
        <v>January</v>
      </c>
      <c r="V117" t="str">
        <f t="shared" si="10"/>
        <v>2/4/2012</v>
      </c>
      <c r="W117" t="str">
        <f t="shared" si="17"/>
        <v>2012</v>
      </c>
      <c r="X117" t="str">
        <f t="shared" si="18"/>
        <v>February</v>
      </c>
    </row>
    <row r="118" spans="1:24" ht="43.2" x14ac:dyDescent="0.55000000000000004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11"/>
        <v>1.1365714285714286</v>
      </c>
      <c r="P118" s="9">
        <f t="shared" si="12"/>
        <v>69.78947368421052</v>
      </c>
      <c r="Q118" t="str">
        <f t="shared" si="13"/>
        <v>film &amp; video</v>
      </c>
      <c r="R118" t="str">
        <f t="shared" si="14"/>
        <v>shorts</v>
      </c>
      <c r="S118" t="str">
        <f t="shared" si="19"/>
        <v>2/21/2011</v>
      </c>
      <c r="T118" t="str">
        <f t="shared" si="15"/>
        <v>2011</v>
      </c>
      <c r="U118" t="str">
        <f t="shared" si="16"/>
        <v>February</v>
      </c>
      <c r="V118" t="str">
        <f t="shared" si="10"/>
        <v>4/8/2011</v>
      </c>
      <c r="W118" t="str">
        <f t="shared" si="17"/>
        <v>2011</v>
      </c>
      <c r="X118" t="str">
        <f t="shared" si="18"/>
        <v>April</v>
      </c>
    </row>
    <row r="119" spans="1:24" ht="43.2" x14ac:dyDescent="0.55000000000000004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11"/>
        <v>1.0049377777777779</v>
      </c>
      <c r="P119" s="9">
        <f t="shared" si="12"/>
        <v>167.48962962962963</v>
      </c>
      <c r="Q119" t="str">
        <f t="shared" si="13"/>
        <v>film &amp; video</v>
      </c>
      <c r="R119" t="str">
        <f t="shared" si="14"/>
        <v>shorts</v>
      </c>
      <c r="S119" t="str">
        <f t="shared" si="19"/>
        <v>3/11/2010</v>
      </c>
      <c r="T119" t="str">
        <f t="shared" si="15"/>
        <v>2010</v>
      </c>
      <c r="U119" t="str">
        <f t="shared" si="16"/>
        <v>March</v>
      </c>
      <c r="V119" t="str">
        <f t="shared" si="10"/>
        <v>6/9/2010</v>
      </c>
      <c r="W119" t="str">
        <f t="shared" si="17"/>
        <v>2010</v>
      </c>
      <c r="X119" t="str">
        <f t="shared" si="18"/>
        <v>June</v>
      </c>
    </row>
    <row r="120" spans="1:24" ht="28.8" x14ac:dyDescent="0.55000000000000004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11"/>
        <v>1.1303159999999999</v>
      </c>
      <c r="P120" s="9">
        <f t="shared" si="12"/>
        <v>144.91230769230768</v>
      </c>
      <c r="Q120" t="str">
        <f t="shared" si="13"/>
        <v>film &amp; video</v>
      </c>
      <c r="R120" t="str">
        <f t="shared" si="14"/>
        <v>shorts</v>
      </c>
      <c r="S120" t="str">
        <f t="shared" si="19"/>
        <v>6/28/2011</v>
      </c>
      <c r="T120" t="str">
        <f t="shared" si="15"/>
        <v>2011</v>
      </c>
      <c r="U120" t="str">
        <f t="shared" si="16"/>
        <v>June</v>
      </c>
      <c r="V120" t="str">
        <f t="shared" si="10"/>
        <v>7/28/2011</v>
      </c>
      <c r="W120" t="str">
        <f t="shared" si="17"/>
        <v>2011</v>
      </c>
      <c r="X120" t="str">
        <f t="shared" si="18"/>
        <v>July</v>
      </c>
    </row>
    <row r="121" spans="1:24" ht="43.2" x14ac:dyDescent="0.55000000000000004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11"/>
        <v>1.0455692307692308</v>
      </c>
      <c r="P121" s="9">
        <f t="shared" si="12"/>
        <v>91.840540540540545</v>
      </c>
      <c r="Q121" t="str">
        <f t="shared" si="13"/>
        <v>film &amp; video</v>
      </c>
      <c r="R121" t="str">
        <f t="shared" si="14"/>
        <v>shorts</v>
      </c>
      <c r="S121" t="str">
        <f t="shared" si="19"/>
        <v>7/14/2011</v>
      </c>
      <c r="T121" t="str">
        <f t="shared" si="15"/>
        <v>2011</v>
      </c>
      <c r="U121" t="str">
        <f t="shared" si="16"/>
        <v>July</v>
      </c>
      <c r="V121" t="str">
        <f t="shared" si="10"/>
        <v>8/13/2011</v>
      </c>
      <c r="W121" t="str">
        <f t="shared" si="17"/>
        <v>2011</v>
      </c>
      <c r="X121" t="str">
        <f t="shared" si="18"/>
        <v>August</v>
      </c>
    </row>
    <row r="122" spans="1:24" ht="43.2" x14ac:dyDescent="0.55000000000000004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11"/>
        <v>1.4285714285714287E-4</v>
      </c>
      <c r="P122" s="9">
        <f t="shared" si="12"/>
        <v>10</v>
      </c>
      <c r="Q122" t="str">
        <f t="shared" si="13"/>
        <v>film &amp; video</v>
      </c>
      <c r="R122" t="str">
        <f t="shared" si="14"/>
        <v>science fiction</v>
      </c>
      <c r="S122" t="str">
        <f t="shared" si="19"/>
        <v>9/2/2016</v>
      </c>
      <c r="T122" t="str">
        <f t="shared" si="15"/>
        <v>2016</v>
      </c>
      <c r="U122" t="str">
        <f t="shared" si="16"/>
        <v>September</v>
      </c>
      <c r="V122" t="str">
        <f t="shared" si="10"/>
        <v>10/2/2016</v>
      </c>
      <c r="W122" t="str">
        <f t="shared" si="17"/>
        <v>2016</v>
      </c>
      <c r="X122" t="str">
        <f t="shared" si="18"/>
        <v>October</v>
      </c>
    </row>
    <row r="123" spans="1:24" ht="43.2" x14ac:dyDescent="0.55000000000000004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11"/>
        <v>3.3333333333333332E-4</v>
      </c>
      <c r="P123" s="9">
        <f t="shared" si="12"/>
        <v>1</v>
      </c>
      <c r="Q123" t="str">
        <f t="shared" si="13"/>
        <v>film &amp; video</v>
      </c>
      <c r="R123" t="str">
        <f t="shared" si="14"/>
        <v>science fiction</v>
      </c>
      <c r="S123" t="str">
        <f t="shared" si="19"/>
        <v>4/2/2015</v>
      </c>
      <c r="T123" t="str">
        <f t="shared" si="15"/>
        <v>2015</v>
      </c>
      <c r="U123" t="str">
        <f t="shared" si="16"/>
        <v>April</v>
      </c>
      <c r="V123" t="str">
        <f t="shared" si="10"/>
        <v>4/18/2015</v>
      </c>
      <c r="W123" t="str">
        <f t="shared" si="17"/>
        <v>2015</v>
      </c>
      <c r="X123" t="str">
        <f t="shared" si="18"/>
        <v>April</v>
      </c>
    </row>
    <row r="124" spans="1:24" ht="28.8" x14ac:dyDescent="0.55000000000000004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 t="shared" si="11"/>
        <v>0</v>
      </c>
      <c r="P124" s="9">
        <f t="shared" si="12"/>
        <v>0</v>
      </c>
      <c r="Q124" t="str">
        <f t="shared" si="13"/>
        <v>film &amp; video</v>
      </c>
      <c r="R124" t="str">
        <f t="shared" si="14"/>
        <v>science fiction</v>
      </c>
      <c r="S124" t="str">
        <f t="shared" si="19"/>
        <v>8/11/2016</v>
      </c>
      <c r="T124" t="str">
        <f t="shared" si="15"/>
        <v>2016</v>
      </c>
      <c r="U124" t="str">
        <f t="shared" si="16"/>
        <v>August</v>
      </c>
      <c r="V124" t="str">
        <f t="shared" si="10"/>
        <v>10/10/2016</v>
      </c>
      <c r="W124" t="str">
        <f t="shared" si="17"/>
        <v>2016</v>
      </c>
      <c r="X124" t="str">
        <f t="shared" si="18"/>
        <v>October</v>
      </c>
    </row>
    <row r="125" spans="1:24" ht="43.2" x14ac:dyDescent="0.55000000000000004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11"/>
        <v>2.7454545454545453E-3</v>
      </c>
      <c r="P125" s="9">
        <f t="shared" si="12"/>
        <v>25.166666666666668</v>
      </c>
      <c r="Q125" t="str">
        <f t="shared" si="13"/>
        <v>film &amp; video</v>
      </c>
      <c r="R125" t="str">
        <f t="shared" si="14"/>
        <v>science fiction</v>
      </c>
      <c r="S125" t="str">
        <f t="shared" si="19"/>
        <v>9/22/2014</v>
      </c>
      <c r="T125" t="str">
        <f t="shared" si="15"/>
        <v>2014</v>
      </c>
      <c r="U125" t="str">
        <f t="shared" si="16"/>
        <v>September</v>
      </c>
      <c r="V125" t="str">
        <f t="shared" si="10"/>
        <v>10/28/2014</v>
      </c>
      <c r="W125" t="str">
        <f t="shared" si="17"/>
        <v>2014</v>
      </c>
      <c r="X125" t="str">
        <f t="shared" si="18"/>
        <v>October</v>
      </c>
    </row>
    <row r="126" spans="1:24" ht="43.2" x14ac:dyDescent="0.55000000000000004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 t="shared" si="11"/>
        <v>0</v>
      </c>
      <c r="P126" s="9">
        <f t="shared" si="12"/>
        <v>0</v>
      </c>
      <c r="Q126" t="str">
        <f t="shared" si="13"/>
        <v>film &amp; video</v>
      </c>
      <c r="R126" t="str">
        <f t="shared" si="14"/>
        <v>science fiction</v>
      </c>
      <c r="S126" t="str">
        <f t="shared" si="19"/>
        <v>4/20/2015</v>
      </c>
      <c r="T126" t="str">
        <f t="shared" si="15"/>
        <v>2015</v>
      </c>
      <c r="U126" t="str">
        <f t="shared" si="16"/>
        <v>April</v>
      </c>
      <c r="V126" t="str">
        <f t="shared" si="10"/>
        <v>5/15/2015</v>
      </c>
      <c r="W126" t="str">
        <f t="shared" si="17"/>
        <v>2015</v>
      </c>
      <c r="X126" t="str">
        <f t="shared" si="18"/>
        <v>May</v>
      </c>
    </row>
    <row r="127" spans="1:24" ht="43.2" x14ac:dyDescent="0.55000000000000004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11"/>
        <v>0.14000000000000001</v>
      </c>
      <c r="P127" s="9">
        <f t="shared" si="12"/>
        <v>11.666666666666666</v>
      </c>
      <c r="Q127" t="str">
        <f t="shared" si="13"/>
        <v>film &amp; video</v>
      </c>
      <c r="R127" t="str">
        <f t="shared" si="14"/>
        <v>science fiction</v>
      </c>
      <c r="S127" t="str">
        <f t="shared" si="19"/>
        <v>12/5/2016</v>
      </c>
      <c r="T127" t="str">
        <f t="shared" si="15"/>
        <v>2016</v>
      </c>
      <c r="U127" t="str">
        <f t="shared" si="16"/>
        <v>December</v>
      </c>
      <c r="V127" t="str">
        <f t="shared" si="10"/>
        <v>2/3/2017</v>
      </c>
      <c r="W127" t="str">
        <f t="shared" si="17"/>
        <v>2017</v>
      </c>
      <c r="X127" t="str">
        <f t="shared" si="18"/>
        <v>February</v>
      </c>
    </row>
    <row r="128" spans="1:24" ht="43.2" x14ac:dyDescent="0.55000000000000004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11"/>
        <v>5.5480000000000002E-2</v>
      </c>
      <c r="P128" s="9">
        <f t="shared" si="12"/>
        <v>106.69230769230769</v>
      </c>
      <c r="Q128" t="str">
        <f t="shared" si="13"/>
        <v>film &amp; video</v>
      </c>
      <c r="R128" t="str">
        <f t="shared" si="14"/>
        <v>science fiction</v>
      </c>
      <c r="S128" t="str">
        <f t="shared" si="19"/>
        <v>5/11/2015</v>
      </c>
      <c r="T128" t="str">
        <f t="shared" si="15"/>
        <v>2015</v>
      </c>
      <c r="U128" t="str">
        <f t="shared" si="16"/>
        <v>May</v>
      </c>
      <c r="V128" t="str">
        <f t="shared" si="10"/>
        <v>6/10/2015</v>
      </c>
      <c r="W128" t="str">
        <f t="shared" si="17"/>
        <v>2015</v>
      </c>
      <c r="X128" t="str">
        <f t="shared" si="18"/>
        <v>June</v>
      </c>
    </row>
    <row r="129" spans="1:24" ht="43.2" x14ac:dyDescent="0.55000000000000004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11"/>
        <v>2.375E-2</v>
      </c>
      <c r="P129" s="9">
        <f t="shared" si="12"/>
        <v>47.5</v>
      </c>
      <c r="Q129" t="str">
        <f t="shared" si="13"/>
        <v>film &amp; video</v>
      </c>
      <c r="R129" t="str">
        <f t="shared" si="14"/>
        <v>science fiction</v>
      </c>
      <c r="S129" t="str">
        <f t="shared" si="19"/>
        <v>3/4/2015</v>
      </c>
      <c r="T129" t="str">
        <f t="shared" si="15"/>
        <v>2015</v>
      </c>
      <c r="U129" t="str">
        <f t="shared" si="16"/>
        <v>March</v>
      </c>
      <c r="V129" t="str">
        <f t="shared" si="10"/>
        <v>4/3/2015</v>
      </c>
      <c r="W129" t="str">
        <f t="shared" si="17"/>
        <v>2015</v>
      </c>
      <c r="X129" t="str">
        <f t="shared" si="18"/>
        <v>April</v>
      </c>
    </row>
    <row r="130" spans="1:24" ht="28.8" x14ac:dyDescent="0.55000000000000004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si="11"/>
        <v>1.8669999999999999E-2</v>
      </c>
      <c r="P130" s="9">
        <f t="shared" si="12"/>
        <v>311.16666666666669</v>
      </c>
      <c r="Q130" t="str">
        <f t="shared" si="13"/>
        <v>film &amp; video</v>
      </c>
      <c r="R130" t="str">
        <f t="shared" si="14"/>
        <v>science fiction</v>
      </c>
      <c r="S130" t="str">
        <f t="shared" si="19"/>
        <v>9/15/2016</v>
      </c>
      <c r="T130" t="str">
        <f t="shared" si="15"/>
        <v>2016</v>
      </c>
      <c r="U130" t="str">
        <f t="shared" si="16"/>
        <v>September</v>
      </c>
      <c r="V130" t="str">
        <f t="shared" ref="V130:V193" si="20">TEXT((I130/86400)+25569+(-5/24),"m/d/yyyy")</f>
        <v>10/20/2016</v>
      </c>
      <c r="W130" t="str">
        <f t="shared" si="17"/>
        <v>2016</v>
      </c>
      <c r="X130" t="str">
        <f t="shared" si="18"/>
        <v>October</v>
      </c>
    </row>
    <row r="131" spans="1:24" ht="43.2" x14ac:dyDescent="0.55000000000000004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ref="O131:O194" si="21">E131/D131</f>
        <v>0</v>
      </c>
      <c r="P131" s="9">
        <f t="shared" ref="P131:P194" si="22">IF(L131&lt;&gt;0, E131/L131, 0)</f>
        <v>0</v>
      </c>
      <c r="Q131" t="str">
        <f t="shared" ref="Q131:Q194" si="23">LEFT(N131, SEARCH("/",N131,1)-1)</f>
        <v>film &amp; video</v>
      </c>
      <c r="R131" t="str">
        <f t="shared" ref="R131:R194" si="24">RIGHT(N131,LEN(N131)-FIND("/",N131))</f>
        <v>science fiction</v>
      </c>
      <c r="S131" t="str">
        <f t="shared" si="19"/>
        <v>8/31/2014</v>
      </c>
      <c r="T131" t="str">
        <f t="shared" ref="T131:T194" si="25">TEXT((J131/86400)+25569+(-5/24),"yyyy")</f>
        <v>2014</v>
      </c>
      <c r="U131" t="str">
        <f t="shared" ref="U131:U194" si="26">TEXT((J131/86400)+25569+(-5/24),"mmmm")</f>
        <v>August</v>
      </c>
      <c r="V131" t="str">
        <f t="shared" si="20"/>
        <v>10/30/2014</v>
      </c>
      <c r="W131" t="str">
        <f t="shared" ref="W131:W194" si="27">TEXT((I131/86400)+25569+(-5/24),"yyyy")</f>
        <v>2014</v>
      </c>
      <c r="X131" t="str">
        <f t="shared" ref="X131:X194" si="28">TEXT((I131/86400)+25569+(-5/24),"mmmm")</f>
        <v>October</v>
      </c>
    </row>
    <row r="132" spans="1:24" ht="43.2" x14ac:dyDescent="0.55000000000000004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si="21"/>
        <v>0</v>
      </c>
      <c r="P132" s="9">
        <f t="shared" si="22"/>
        <v>0</v>
      </c>
      <c r="Q132" t="str">
        <f t="shared" si="23"/>
        <v>film &amp; video</v>
      </c>
      <c r="R132" t="str">
        <f t="shared" si="24"/>
        <v>science fiction</v>
      </c>
      <c r="S132" t="str">
        <f t="shared" ref="S132:S195" si="29">TEXT((J132/86400)+25569+(-5/24),"m/d/yyyy")</f>
        <v>5/19/2014</v>
      </c>
      <c r="T132" t="str">
        <f t="shared" si="25"/>
        <v>2014</v>
      </c>
      <c r="U132" t="str">
        <f t="shared" si="26"/>
        <v>May</v>
      </c>
      <c r="V132" t="str">
        <f t="shared" si="20"/>
        <v>6/16/2014</v>
      </c>
      <c r="W132" t="str">
        <f t="shared" si="27"/>
        <v>2014</v>
      </c>
      <c r="X132" t="str">
        <f t="shared" si="28"/>
        <v>June</v>
      </c>
    </row>
    <row r="133" spans="1:24" x14ac:dyDescent="0.55000000000000004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si="21"/>
        <v>0</v>
      </c>
      <c r="P133" s="9">
        <f t="shared" si="22"/>
        <v>0</v>
      </c>
      <c r="Q133" t="str">
        <f t="shared" si="23"/>
        <v>film &amp; video</v>
      </c>
      <c r="R133" t="str">
        <f t="shared" si="24"/>
        <v>science fiction</v>
      </c>
      <c r="S133" t="str">
        <f t="shared" si="29"/>
        <v>6/20/2016</v>
      </c>
      <c r="T133" t="str">
        <f t="shared" si="25"/>
        <v>2016</v>
      </c>
      <c r="U133" t="str">
        <f t="shared" si="26"/>
        <v>June</v>
      </c>
      <c r="V133" t="str">
        <f t="shared" si="20"/>
        <v>7/5/2016</v>
      </c>
      <c r="W133" t="str">
        <f t="shared" si="27"/>
        <v>2016</v>
      </c>
      <c r="X133" t="str">
        <f t="shared" si="28"/>
        <v>July</v>
      </c>
    </row>
    <row r="134" spans="1:24" ht="43.2" x14ac:dyDescent="0.55000000000000004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21"/>
        <v>9.5687499999999995E-2</v>
      </c>
      <c r="P134" s="9">
        <f t="shared" si="22"/>
        <v>94.506172839506178</v>
      </c>
      <c r="Q134" t="str">
        <f t="shared" si="23"/>
        <v>film &amp; video</v>
      </c>
      <c r="R134" t="str">
        <f t="shared" si="24"/>
        <v>science fiction</v>
      </c>
      <c r="S134" t="str">
        <f t="shared" si="29"/>
        <v>9/23/2014</v>
      </c>
      <c r="T134" t="str">
        <f t="shared" si="25"/>
        <v>2014</v>
      </c>
      <c r="U134" t="str">
        <f t="shared" si="26"/>
        <v>September</v>
      </c>
      <c r="V134" t="str">
        <f t="shared" si="20"/>
        <v>11/7/2014</v>
      </c>
      <c r="W134" t="str">
        <f t="shared" si="27"/>
        <v>2014</v>
      </c>
      <c r="X134" t="str">
        <f t="shared" si="28"/>
        <v>November</v>
      </c>
    </row>
    <row r="135" spans="1:24" ht="28.8" x14ac:dyDescent="0.55000000000000004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si="21"/>
        <v>0</v>
      </c>
      <c r="P135" s="9">
        <f t="shared" si="22"/>
        <v>0</v>
      </c>
      <c r="Q135" t="str">
        <f t="shared" si="23"/>
        <v>film &amp; video</v>
      </c>
      <c r="R135" t="str">
        <f t="shared" si="24"/>
        <v>science fiction</v>
      </c>
      <c r="S135" t="str">
        <f t="shared" si="29"/>
        <v>5/1/2016</v>
      </c>
      <c r="T135" t="str">
        <f t="shared" si="25"/>
        <v>2016</v>
      </c>
      <c r="U135" t="str">
        <f t="shared" si="26"/>
        <v>May</v>
      </c>
      <c r="V135" t="str">
        <f t="shared" si="20"/>
        <v>5/31/2016</v>
      </c>
      <c r="W135" t="str">
        <f t="shared" si="27"/>
        <v>2016</v>
      </c>
      <c r="X135" t="str">
        <f t="shared" si="28"/>
        <v>May</v>
      </c>
    </row>
    <row r="136" spans="1:24" ht="28.8" x14ac:dyDescent="0.55000000000000004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21"/>
        <v>0</v>
      </c>
      <c r="P136" s="9">
        <f t="shared" si="22"/>
        <v>0</v>
      </c>
      <c r="Q136" t="str">
        <f t="shared" si="23"/>
        <v>film &amp; video</v>
      </c>
      <c r="R136" t="str">
        <f t="shared" si="24"/>
        <v>science fiction</v>
      </c>
      <c r="S136" t="str">
        <f t="shared" si="29"/>
        <v>8/5/2015</v>
      </c>
      <c r="T136" t="str">
        <f t="shared" si="25"/>
        <v>2015</v>
      </c>
      <c r="U136" t="str">
        <f t="shared" si="26"/>
        <v>August</v>
      </c>
      <c r="V136" t="str">
        <f t="shared" si="20"/>
        <v>9/4/2015</v>
      </c>
      <c r="W136" t="str">
        <f t="shared" si="27"/>
        <v>2015</v>
      </c>
      <c r="X136" t="str">
        <f t="shared" si="28"/>
        <v>September</v>
      </c>
    </row>
    <row r="137" spans="1:24" ht="43.2" x14ac:dyDescent="0.55000000000000004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21"/>
        <v>0.13433333333333333</v>
      </c>
      <c r="P137" s="9">
        <f t="shared" si="22"/>
        <v>80.599999999999994</v>
      </c>
      <c r="Q137" t="str">
        <f t="shared" si="23"/>
        <v>film &amp; video</v>
      </c>
      <c r="R137" t="str">
        <f t="shared" si="24"/>
        <v>science fiction</v>
      </c>
      <c r="S137" t="str">
        <f t="shared" si="29"/>
        <v>5/29/2014</v>
      </c>
      <c r="T137" t="str">
        <f t="shared" si="25"/>
        <v>2014</v>
      </c>
      <c r="U137" t="str">
        <f t="shared" si="26"/>
        <v>May</v>
      </c>
      <c r="V137" t="str">
        <f t="shared" si="20"/>
        <v>7/1/2014</v>
      </c>
      <c r="W137" t="str">
        <f t="shared" si="27"/>
        <v>2014</v>
      </c>
      <c r="X137" t="str">
        <f t="shared" si="28"/>
        <v>July</v>
      </c>
    </row>
    <row r="138" spans="1:24" ht="43.2" x14ac:dyDescent="0.55000000000000004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si="21"/>
        <v>0</v>
      </c>
      <c r="P138" s="9">
        <f t="shared" si="22"/>
        <v>0</v>
      </c>
      <c r="Q138" t="str">
        <f t="shared" si="23"/>
        <v>film &amp; video</v>
      </c>
      <c r="R138" t="str">
        <f t="shared" si="24"/>
        <v>science fiction</v>
      </c>
      <c r="S138" t="str">
        <f t="shared" si="29"/>
        <v>4/2/2015</v>
      </c>
      <c r="T138" t="str">
        <f t="shared" si="25"/>
        <v>2015</v>
      </c>
      <c r="U138" t="str">
        <f t="shared" si="26"/>
        <v>April</v>
      </c>
      <c r="V138" t="str">
        <f t="shared" si="20"/>
        <v>5/16/2015</v>
      </c>
      <c r="W138" t="str">
        <f t="shared" si="27"/>
        <v>2015</v>
      </c>
      <c r="X138" t="str">
        <f t="shared" si="28"/>
        <v>May</v>
      </c>
    </row>
    <row r="139" spans="1:24" ht="43.2" x14ac:dyDescent="0.55000000000000004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21"/>
        <v>0</v>
      </c>
      <c r="P139" s="9">
        <f t="shared" si="22"/>
        <v>0</v>
      </c>
      <c r="Q139" t="str">
        <f t="shared" si="23"/>
        <v>film &amp; video</v>
      </c>
      <c r="R139" t="str">
        <f t="shared" si="24"/>
        <v>science fiction</v>
      </c>
      <c r="S139" t="str">
        <f t="shared" si="29"/>
        <v>8/23/2015</v>
      </c>
      <c r="T139" t="str">
        <f t="shared" si="25"/>
        <v>2015</v>
      </c>
      <c r="U139" t="str">
        <f t="shared" si="26"/>
        <v>August</v>
      </c>
      <c r="V139" t="str">
        <f t="shared" si="20"/>
        <v>10/12/2015</v>
      </c>
      <c r="W139" t="str">
        <f t="shared" si="27"/>
        <v>2015</v>
      </c>
      <c r="X139" t="str">
        <f t="shared" si="28"/>
        <v>October</v>
      </c>
    </row>
    <row r="140" spans="1:24" ht="43.2" x14ac:dyDescent="0.55000000000000004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21"/>
        <v>3.1413333333333335E-2</v>
      </c>
      <c r="P140" s="9">
        <f t="shared" si="22"/>
        <v>81.241379310344826</v>
      </c>
      <c r="Q140" t="str">
        <f t="shared" si="23"/>
        <v>film &amp; video</v>
      </c>
      <c r="R140" t="str">
        <f t="shared" si="24"/>
        <v>science fiction</v>
      </c>
      <c r="S140" t="str">
        <f t="shared" si="29"/>
        <v>7/1/2015</v>
      </c>
      <c r="T140" t="str">
        <f t="shared" si="25"/>
        <v>2015</v>
      </c>
      <c r="U140" t="str">
        <f t="shared" si="26"/>
        <v>July</v>
      </c>
      <c r="V140" t="str">
        <f t="shared" si="20"/>
        <v>7/31/2015</v>
      </c>
      <c r="W140" t="str">
        <f t="shared" si="27"/>
        <v>2015</v>
      </c>
      <c r="X140" t="str">
        <f t="shared" si="28"/>
        <v>July</v>
      </c>
    </row>
    <row r="141" spans="1:24" ht="43.2" x14ac:dyDescent="0.55000000000000004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21"/>
        <v>1</v>
      </c>
      <c r="P141" s="9">
        <f t="shared" si="22"/>
        <v>500</v>
      </c>
      <c r="Q141" t="str">
        <f t="shared" si="23"/>
        <v>film &amp; video</v>
      </c>
      <c r="R141" t="str">
        <f t="shared" si="24"/>
        <v>science fiction</v>
      </c>
      <c r="S141" t="str">
        <f t="shared" si="29"/>
        <v>7/2/2015</v>
      </c>
      <c r="T141" t="str">
        <f t="shared" si="25"/>
        <v>2015</v>
      </c>
      <c r="U141" t="str">
        <f t="shared" si="26"/>
        <v>July</v>
      </c>
      <c r="V141" t="str">
        <f t="shared" si="20"/>
        <v>7/12/2015</v>
      </c>
      <c r="W141" t="str">
        <f t="shared" si="27"/>
        <v>2015</v>
      </c>
      <c r="X141" t="str">
        <f t="shared" si="28"/>
        <v>July</v>
      </c>
    </row>
    <row r="142" spans="1:24" ht="43.2" x14ac:dyDescent="0.55000000000000004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21"/>
        <v>0</v>
      </c>
      <c r="P142" s="9">
        <f t="shared" si="22"/>
        <v>0</v>
      </c>
      <c r="Q142" t="str">
        <f t="shared" si="23"/>
        <v>film &amp; video</v>
      </c>
      <c r="R142" t="str">
        <f t="shared" si="24"/>
        <v>science fiction</v>
      </c>
      <c r="S142" t="str">
        <f t="shared" si="29"/>
        <v>2/17/2015</v>
      </c>
      <c r="T142" t="str">
        <f t="shared" si="25"/>
        <v>2015</v>
      </c>
      <c r="U142" t="str">
        <f t="shared" si="26"/>
        <v>February</v>
      </c>
      <c r="V142" t="str">
        <f t="shared" si="20"/>
        <v>3/19/2015</v>
      </c>
      <c r="W142" t="str">
        <f t="shared" si="27"/>
        <v>2015</v>
      </c>
      <c r="X142" t="str">
        <f t="shared" si="28"/>
        <v>March</v>
      </c>
    </row>
    <row r="143" spans="1:24" ht="43.2" x14ac:dyDescent="0.55000000000000004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21"/>
        <v>0.10775</v>
      </c>
      <c r="P143" s="9">
        <f t="shared" si="22"/>
        <v>46.178571428571431</v>
      </c>
      <c r="Q143" t="str">
        <f t="shared" si="23"/>
        <v>film &amp; video</v>
      </c>
      <c r="R143" t="str">
        <f t="shared" si="24"/>
        <v>science fiction</v>
      </c>
      <c r="S143" t="str">
        <f t="shared" si="29"/>
        <v>4/15/2015</v>
      </c>
      <c r="T143" t="str">
        <f t="shared" si="25"/>
        <v>2015</v>
      </c>
      <c r="U143" t="str">
        <f t="shared" si="26"/>
        <v>April</v>
      </c>
      <c r="V143" t="str">
        <f t="shared" si="20"/>
        <v>5/30/2015</v>
      </c>
      <c r="W143" t="str">
        <f t="shared" si="27"/>
        <v>2015</v>
      </c>
      <c r="X143" t="str">
        <f t="shared" si="28"/>
        <v>May</v>
      </c>
    </row>
    <row r="144" spans="1:24" ht="43.2" x14ac:dyDescent="0.55000000000000004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21"/>
        <v>3.3333333333333335E-3</v>
      </c>
      <c r="P144" s="9">
        <f t="shared" si="22"/>
        <v>10</v>
      </c>
      <c r="Q144" t="str">
        <f t="shared" si="23"/>
        <v>film &amp; video</v>
      </c>
      <c r="R144" t="str">
        <f t="shared" si="24"/>
        <v>science fiction</v>
      </c>
      <c r="S144" t="str">
        <f t="shared" si="29"/>
        <v>10/26/2014</v>
      </c>
      <c r="T144" t="str">
        <f t="shared" si="25"/>
        <v>2014</v>
      </c>
      <c r="U144" t="str">
        <f t="shared" si="26"/>
        <v>October</v>
      </c>
      <c r="V144" t="str">
        <f t="shared" si="20"/>
        <v>11/16/2014</v>
      </c>
      <c r="W144" t="str">
        <f t="shared" si="27"/>
        <v>2014</v>
      </c>
      <c r="X144" t="str">
        <f t="shared" si="28"/>
        <v>November</v>
      </c>
    </row>
    <row r="145" spans="1:24" ht="43.2" x14ac:dyDescent="0.55000000000000004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 t="shared" si="21"/>
        <v>0</v>
      </c>
      <c r="P145" s="9">
        <f t="shared" si="22"/>
        <v>0</v>
      </c>
      <c r="Q145" t="str">
        <f t="shared" si="23"/>
        <v>film &amp; video</v>
      </c>
      <c r="R145" t="str">
        <f t="shared" si="24"/>
        <v>science fiction</v>
      </c>
      <c r="S145" t="str">
        <f t="shared" si="29"/>
        <v>7/7/2016</v>
      </c>
      <c r="T145" t="str">
        <f t="shared" si="25"/>
        <v>2016</v>
      </c>
      <c r="U145" t="str">
        <f t="shared" si="26"/>
        <v>July</v>
      </c>
      <c r="V145" t="str">
        <f t="shared" si="20"/>
        <v>9/3/2016</v>
      </c>
      <c r="W145" t="str">
        <f t="shared" si="27"/>
        <v>2016</v>
      </c>
      <c r="X145" t="str">
        <f t="shared" si="28"/>
        <v>September</v>
      </c>
    </row>
    <row r="146" spans="1:24" ht="43.2" x14ac:dyDescent="0.55000000000000004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21"/>
        <v>0.27600000000000002</v>
      </c>
      <c r="P146" s="9">
        <f t="shared" si="22"/>
        <v>55.945945945945944</v>
      </c>
      <c r="Q146" t="str">
        <f t="shared" si="23"/>
        <v>film &amp; video</v>
      </c>
      <c r="R146" t="str">
        <f t="shared" si="24"/>
        <v>science fiction</v>
      </c>
      <c r="S146" t="str">
        <f t="shared" si="29"/>
        <v>2/12/2015</v>
      </c>
      <c r="T146" t="str">
        <f t="shared" si="25"/>
        <v>2015</v>
      </c>
      <c r="U146" t="str">
        <f t="shared" si="26"/>
        <v>February</v>
      </c>
      <c r="V146" t="str">
        <f t="shared" si="20"/>
        <v>4/13/2015</v>
      </c>
      <c r="W146" t="str">
        <f t="shared" si="27"/>
        <v>2015</v>
      </c>
      <c r="X146" t="str">
        <f t="shared" si="28"/>
        <v>April</v>
      </c>
    </row>
    <row r="147" spans="1:24" ht="43.2" x14ac:dyDescent="0.55000000000000004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21"/>
        <v>7.5111111111111115E-2</v>
      </c>
      <c r="P147" s="9">
        <f t="shared" si="22"/>
        <v>37.555555555555557</v>
      </c>
      <c r="Q147" t="str">
        <f t="shared" si="23"/>
        <v>film &amp; video</v>
      </c>
      <c r="R147" t="str">
        <f t="shared" si="24"/>
        <v>science fiction</v>
      </c>
      <c r="S147" t="str">
        <f t="shared" si="29"/>
        <v>7/15/2015</v>
      </c>
      <c r="T147" t="str">
        <f t="shared" si="25"/>
        <v>2015</v>
      </c>
      <c r="U147" t="str">
        <f t="shared" si="26"/>
        <v>July</v>
      </c>
      <c r="V147" t="str">
        <f t="shared" si="20"/>
        <v>8/11/2015</v>
      </c>
      <c r="W147" t="str">
        <f t="shared" si="27"/>
        <v>2015</v>
      </c>
      <c r="X147" t="str">
        <f t="shared" si="28"/>
        <v>August</v>
      </c>
    </row>
    <row r="148" spans="1:24" ht="43.2" x14ac:dyDescent="0.55000000000000004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21"/>
        <v>5.7499999999999999E-3</v>
      </c>
      <c r="P148" s="9">
        <f t="shared" si="22"/>
        <v>38.333333333333336</v>
      </c>
      <c r="Q148" t="str">
        <f t="shared" si="23"/>
        <v>film &amp; video</v>
      </c>
      <c r="R148" t="str">
        <f t="shared" si="24"/>
        <v>science fiction</v>
      </c>
      <c r="S148" t="str">
        <f t="shared" si="29"/>
        <v>11/18/2016</v>
      </c>
      <c r="T148" t="str">
        <f t="shared" si="25"/>
        <v>2016</v>
      </c>
      <c r="U148" t="str">
        <f t="shared" si="26"/>
        <v>November</v>
      </c>
      <c r="V148" t="str">
        <f t="shared" si="20"/>
        <v>1/17/2017</v>
      </c>
      <c r="W148" t="str">
        <f t="shared" si="27"/>
        <v>2017</v>
      </c>
      <c r="X148" t="str">
        <f t="shared" si="28"/>
        <v>January</v>
      </c>
    </row>
    <row r="149" spans="1:24" ht="28.8" x14ac:dyDescent="0.55000000000000004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 t="shared" si="21"/>
        <v>0</v>
      </c>
      <c r="P149" s="9">
        <f t="shared" si="22"/>
        <v>0</v>
      </c>
      <c r="Q149" t="str">
        <f t="shared" si="23"/>
        <v>film &amp; video</v>
      </c>
      <c r="R149" t="str">
        <f t="shared" si="24"/>
        <v>science fiction</v>
      </c>
      <c r="S149" t="str">
        <f t="shared" si="29"/>
        <v>11/26/2014</v>
      </c>
      <c r="T149" t="str">
        <f t="shared" si="25"/>
        <v>2014</v>
      </c>
      <c r="U149" t="str">
        <f t="shared" si="26"/>
        <v>November</v>
      </c>
      <c r="V149" t="str">
        <f t="shared" si="20"/>
        <v>1/8/2015</v>
      </c>
      <c r="W149" t="str">
        <f t="shared" si="27"/>
        <v>2015</v>
      </c>
      <c r="X149" t="str">
        <f t="shared" si="28"/>
        <v>January</v>
      </c>
    </row>
    <row r="150" spans="1:24" ht="43.2" x14ac:dyDescent="0.55000000000000004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21"/>
        <v>8.0000000000000004E-4</v>
      </c>
      <c r="P150" s="9">
        <f t="shared" si="22"/>
        <v>20</v>
      </c>
      <c r="Q150" t="str">
        <f t="shared" si="23"/>
        <v>film &amp; video</v>
      </c>
      <c r="R150" t="str">
        <f t="shared" si="24"/>
        <v>science fiction</v>
      </c>
      <c r="S150" t="str">
        <f t="shared" si="29"/>
        <v>1/28/2016</v>
      </c>
      <c r="T150" t="str">
        <f t="shared" si="25"/>
        <v>2016</v>
      </c>
      <c r="U150" t="str">
        <f t="shared" si="26"/>
        <v>January</v>
      </c>
      <c r="V150" t="str">
        <f t="shared" si="20"/>
        <v>2/27/2016</v>
      </c>
      <c r="W150" t="str">
        <f t="shared" si="27"/>
        <v>2016</v>
      </c>
      <c r="X150" t="str">
        <f t="shared" si="28"/>
        <v>February</v>
      </c>
    </row>
    <row r="151" spans="1:24" ht="43.2" x14ac:dyDescent="0.55000000000000004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21"/>
        <v>9.1999999999999998E-3</v>
      </c>
      <c r="P151" s="9">
        <f t="shared" si="22"/>
        <v>15.333333333333334</v>
      </c>
      <c r="Q151" t="str">
        <f t="shared" si="23"/>
        <v>film &amp; video</v>
      </c>
      <c r="R151" t="str">
        <f t="shared" si="24"/>
        <v>science fiction</v>
      </c>
      <c r="S151" t="str">
        <f t="shared" si="29"/>
        <v>11/24/2014</v>
      </c>
      <c r="T151" t="str">
        <f t="shared" si="25"/>
        <v>2014</v>
      </c>
      <c r="U151" t="str">
        <f t="shared" si="26"/>
        <v>November</v>
      </c>
      <c r="V151" t="str">
        <f t="shared" si="20"/>
        <v>12/25/2014</v>
      </c>
      <c r="W151" t="str">
        <f t="shared" si="27"/>
        <v>2014</v>
      </c>
      <c r="X151" t="str">
        <f t="shared" si="28"/>
        <v>December</v>
      </c>
    </row>
    <row r="152" spans="1:24" ht="43.2" x14ac:dyDescent="0.55000000000000004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21"/>
        <v>0.23163076923076922</v>
      </c>
      <c r="P152" s="9">
        <f t="shared" si="22"/>
        <v>449.43283582089555</v>
      </c>
      <c r="Q152" t="str">
        <f t="shared" si="23"/>
        <v>film &amp; video</v>
      </c>
      <c r="R152" t="str">
        <f t="shared" si="24"/>
        <v>science fiction</v>
      </c>
      <c r="S152" t="str">
        <f t="shared" si="29"/>
        <v>3/26/2015</v>
      </c>
      <c r="T152" t="str">
        <f t="shared" si="25"/>
        <v>2015</v>
      </c>
      <c r="U152" t="str">
        <f t="shared" si="26"/>
        <v>March</v>
      </c>
      <c r="V152" t="str">
        <f t="shared" si="20"/>
        <v>5/25/2015</v>
      </c>
      <c r="W152" t="str">
        <f t="shared" si="27"/>
        <v>2015</v>
      </c>
      <c r="X152" t="str">
        <f t="shared" si="28"/>
        <v>May</v>
      </c>
    </row>
    <row r="153" spans="1:24" ht="43.2" x14ac:dyDescent="0.55000000000000004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21"/>
        <v>5.5999999999999995E-4</v>
      </c>
      <c r="P153" s="9">
        <f t="shared" si="22"/>
        <v>28</v>
      </c>
      <c r="Q153" t="str">
        <f t="shared" si="23"/>
        <v>film &amp; video</v>
      </c>
      <c r="R153" t="str">
        <f t="shared" si="24"/>
        <v>science fiction</v>
      </c>
      <c r="S153" t="str">
        <f t="shared" si="29"/>
        <v>4/19/2015</v>
      </c>
      <c r="T153" t="str">
        <f t="shared" si="25"/>
        <v>2015</v>
      </c>
      <c r="U153" t="str">
        <f t="shared" si="26"/>
        <v>April</v>
      </c>
      <c r="V153" t="str">
        <f t="shared" si="20"/>
        <v>6/18/2015</v>
      </c>
      <c r="W153" t="str">
        <f t="shared" si="27"/>
        <v>2015</v>
      </c>
      <c r="X153" t="str">
        <f t="shared" si="28"/>
        <v>June</v>
      </c>
    </row>
    <row r="154" spans="1:24" ht="28.8" x14ac:dyDescent="0.55000000000000004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21"/>
        <v>7.8947368421052633E-5</v>
      </c>
      <c r="P154" s="9">
        <f t="shared" si="22"/>
        <v>15</v>
      </c>
      <c r="Q154" t="str">
        <f t="shared" si="23"/>
        <v>film &amp; video</v>
      </c>
      <c r="R154" t="str">
        <f t="shared" si="24"/>
        <v>science fiction</v>
      </c>
      <c r="S154" t="str">
        <f t="shared" si="29"/>
        <v>8/23/2014</v>
      </c>
      <c r="T154" t="str">
        <f t="shared" si="25"/>
        <v>2014</v>
      </c>
      <c r="U154" t="str">
        <f t="shared" si="26"/>
        <v>August</v>
      </c>
      <c r="V154" t="str">
        <f t="shared" si="20"/>
        <v>9/22/2014</v>
      </c>
      <c r="W154" t="str">
        <f t="shared" si="27"/>
        <v>2014</v>
      </c>
      <c r="X154" t="str">
        <f t="shared" si="28"/>
        <v>September</v>
      </c>
    </row>
    <row r="155" spans="1:24" ht="43.2" x14ac:dyDescent="0.55000000000000004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21"/>
        <v>7.1799999999999998E-3</v>
      </c>
      <c r="P155" s="9">
        <f t="shared" si="22"/>
        <v>35.9</v>
      </c>
      <c r="Q155" t="str">
        <f t="shared" si="23"/>
        <v>film &amp; video</v>
      </c>
      <c r="R155" t="str">
        <f t="shared" si="24"/>
        <v>science fiction</v>
      </c>
      <c r="S155" t="str">
        <f t="shared" si="29"/>
        <v>10/21/2014</v>
      </c>
      <c r="T155" t="str">
        <f t="shared" si="25"/>
        <v>2014</v>
      </c>
      <c r="U155" t="str">
        <f t="shared" si="26"/>
        <v>October</v>
      </c>
      <c r="V155" t="str">
        <f t="shared" si="20"/>
        <v>12/2/2014</v>
      </c>
      <c r="W155" t="str">
        <f t="shared" si="27"/>
        <v>2014</v>
      </c>
      <c r="X155" t="str">
        <f t="shared" si="28"/>
        <v>December</v>
      </c>
    </row>
    <row r="156" spans="1:24" ht="28.8" x14ac:dyDescent="0.55000000000000004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21"/>
        <v>2.6666666666666668E-2</v>
      </c>
      <c r="P156" s="9">
        <f t="shared" si="22"/>
        <v>13.333333333333334</v>
      </c>
      <c r="Q156" t="str">
        <f t="shared" si="23"/>
        <v>film &amp; video</v>
      </c>
      <c r="R156" t="str">
        <f t="shared" si="24"/>
        <v>science fiction</v>
      </c>
      <c r="S156" t="str">
        <f t="shared" si="29"/>
        <v>4/21/2015</v>
      </c>
      <c r="T156" t="str">
        <f t="shared" si="25"/>
        <v>2015</v>
      </c>
      <c r="U156" t="str">
        <f t="shared" si="26"/>
        <v>April</v>
      </c>
      <c r="V156" t="str">
        <f t="shared" si="20"/>
        <v>6/3/2015</v>
      </c>
      <c r="W156" t="str">
        <f t="shared" si="27"/>
        <v>2015</v>
      </c>
      <c r="X156" t="str">
        <f t="shared" si="28"/>
        <v>June</v>
      </c>
    </row>
    <row r="157" spans="1:24" ht="57.6" x14ac:dyDescent="0.55000000000000004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21"/>
        <v>6.0000000000000002E-5</v>
      </c>
      <c r="P157" s="9">
        <f t="shared" si="22"/>
        <v>20.25</v>
      </c>
      <c r="Q157" t="str">
        <f t="shared" si="23"/>
        <v>film &amp; video</v>
      </c>
      <c r="R157" t="str">
        <f t="shared" si="24"/>
        <v>science fiction</v>
      </c>
      <c r="S157" t="str">
        <f t="shared" si="29"/>
        <v>6/13/2015</v>
      </c>
      <c r="T157" t="str">
        <f t="shared" si="25"/>
        <v>2015</v>
      </c>
      <c r="U157" t="str">
        <f t="shared" si="26"/>
        <v>June</v>
      </c>
      <c r="V157" t="str">
        <f t="shared" si="20"/>
        <v>7/23/2015</v>
      </c>
      <c r="W157" t="str">
        <f t="shared" si="27"/>
        <v>2015</v>
      </c>
      <c r="X157" t="str">
        <f t="shared" si="28"/>
        <v>July</v>
      </c>
    </row>
    <row r="158" spans="1:24" ht="43.2" x14ac:dyDescent="0.55000000000000004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21"/>
        <v>5.0999999999999997E-2</v>
      </c>
      <c r="P158" s="9">
        <f t="shared" si="22"/>
        <v>119</v>
      </c>
      <c r="Q158" t="str">
        <f t="shared" si="23"/>
        <v>film &amp; video</v>
      </c>
      <c r="R158" t="str">
        <f t="shared" si="24"/>
        <v>science fiction</v>
      </c>
      <c r="S158" t="str">
        <f t="shared" si="29"/>
        <v>6/3/2014</v>
      </c>
      <c r="T158" t="str">
        <f t="shared" si="25"/>
        <v>2014</v>
      </c>
      <c r="U158" t="str">
        <f t="shared" si="26"/>
        <v>June</v>
      </c>
      <c r="V158" t="str">
        <f t="shared" si="20"/>
        <v>8/2/2014</v>
      </c>
      <c r="W158" t="str">
        <f t="shared" si="27"/>
        <v>2014</v>
      </c>
      <c r="X158" t="str">
        <f t="shared" si="28"/>
        <v>August</v>
      </c>
    </row>
    <row r="159" spans="1:24" ht="43.2" x14ac:dyDescent="0.55000000000000004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21"/>
        <v>2.671118530884808E-3</v>
      </c>
      <c r="P159" s="9">
        <f t="shared" si="22"/>
        <v>4</v>
      </c>
      <c r="Q159" t="str">
        <f t="shared" si="23"/>
        <v>film &amp; video</v>
      </c>
      <c r="R159" t="str">
        <f t="shared" si="24"/>
        <v>science fiction</v>
      </c>
      <c r="S159" t="str">
        <f t="shared" si="29"/>
        <v>1/27/2016</v>
      </c>
      <c r="T159" t="str">
        <f t="shared" si="25"/>
        <v>2016</v>
      </c>
      <c r="U159" t="str">
        <f t="shared" si="26"/>
        <v>January</v>
      </c>
      <c r="V159" t="str">
        <f t="shared" si="20"/>
        <v>2/26/2016</v>
      </c>
      <c r="W159" t="str">
        <f t="shared" si="27"/>
        <v>2016</v>
      </c>
      <c r="X159" t="str">
        <f t="shared" si="28"/>
        <v>February</v>
      </c>
    </row>
    <row r="160" spans="1:24" ht="43.2" x14ac:dyDescent="0.55000000000000004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 t="shared" si="21"/>
        <v>0</v>
      </c>
      <c r="P160" s="9">
        <f t="shared" si="22"/>
        <v>0</v>
      </c>
      <c r="Q160" t="str">
        <f t="shared" si="23"/>
        <v>film &amp; video</v>
      </c>
      <c r="R160" t="str">
        <f t="shared" si="24"/>
        <v>science fiction</v>
      </c>
      <c r="S160" t="str">
        <f t="shared" si="29"/>
        <v>9/21/2014</v>
      </c>
      <c r="T160" t="str">
        <f t="shared" si="25"/>
        <v>2014</v>
      </c>
      <c r="U160" t="str">
        <f t="shared" si="26"/>
        <v>September</v>
      </c>
      <c r="V160" t="str">
        <f t="shared" si="20"/>
        <v>10/21/2014</v>
      </c>
      <c r="W160" t="str">
        <f t="shared" si="27"/>
        <v>2014</v>
      </c>
      <c r="X160" t="str">
        <f t="shared" si="28"/>
        <v>October</v>
      </c>
    </row>
    <row r="161" spans="1:24" ht="43.2" x14ac:dyDescent="0.55000000000000004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21"/>
        <v>2.0000000000000002E-5</v>
      </c>
      <c r="P161" s="9">
        <f t="shared" si="22"/>
        <v>10</v>
      </c>
      <c r="Q161" t="str">
        <f t="shared" si="23"/>
        <v>film &amp; video</v>
      </c>
      <c r="R161" t="str">
        <f t="shared" si="24"/>
        <v>science fiction</v>
      </c>
      <c r="S161" t="str">
        <f t="shared" si="29"/>
        <v>5/24/2016</v>
      </c>
      <c r="T161" t="str">
        <f t="shared" si="25"/>
        <v>2016</v>
      </c>
      <c r="U161" t="str">
        <f t="shared" si="26"/>
        <v>May</v>
      </c>
      <c r="V161" t="str">
        <f t="shared" si="20"/>
        <v>7/3/2016</v>
      </c>
      <c r="W161" t="str">
        <f t="shared" si="27"/>
        <v>2016</v>
      </c>
      <c r="X161" t="str">
        <f t="shared" si="28"/>
        <v>July</v>
      </c>
    </row>
    <row r="162" spans="1:24" ht="43.2" x14ac:dyDescent="0.55000000000000004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 t="shared" si="21"/>
        <v>0</v>
      </c>
      <c r="P162" s="9">
        <f t="shared" si="22"/>
        <v>0</v>
      </c>
      <c r="Q162" t="str">
        <f t="shared" si="23"/>
        <v>film &amp; video</v>
      </c>
      <c r="R162" t="str">
        <f t="shared" si="24"/>
        <v>drama</v>
      </c>
      <c r="S162" t="str">
        <f t="shared" si="29"/>
        <v>6/16/2015</v>
      </c>
      <c r="T162" t="str">
        <f t="shared" si="25"/>
        <v>2015</v>
      </c>
      <c r="U162" t="str">
        <f t="shared" si="26"/>
        <v>June</v>
      </c>
      <c r="V162" t="str">
        <f t="shared" si="20"/>
        <v>8/15/2015</v>
      </c>
      <c r="W162" t="str">
        <f t="shared" si="27"/>
        <v>2015</v>
      </c>
      <c r="X162" t="str">
        <f t="shared" si="28"/>
        <v>August</v>
      </c>
    </row>
    <row r="163" spans="1:24" ht="43.2" x14ac:dyDescent="0.55000000000000004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21"/>
        <v>1E-4</v>
      </c>
      <c r="P163" s="9">
        <f t="shared" si="22"/>
        <v>5</v>
      </c>
      <c r="Q163" t="str">
        <f t="shared" si="23"/>
        <v>film &amp; video</v>
      </c>
      <c r="R163" t="str">
        <f t="shared" si="24"/>
        <v>drama</v>
      </c>
      <c r="S163" t="str">
        <f t="shared" si="29"/>
        <v>6/2/2014</v>
      </c>
      <c r="T163" t="str">
        <f t="shared" si="25"/>
        <v>2014</v>
      </c>
      <c r="U163" t="str">
        <f t="shared" si="26"/>
        <v>June</v>
      </c>
      <c r="V163" t="str">
        <f t="shared" si="20"/>
        <v>7/2/2014</v>
      </c>
      <c r="W163" t="str">
        <f t="shared" si="27"/>
        <v>2014</v>
      </c>
      <c r="X163" t="str">
        <f t="shared" si="28"/>
        <v>July</v>
      </c>
    </row>
    <row r="164" spans="1:24" ht="43.2" x14ac:dyDescent="0.55000000000000004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21"/>
        <v>0.15535714285714286</v>
      </c>
      <c r="P164" s="9">
        <f t="shared" si="22"/>
        <v>43.5</v>
      </c>
      <c r="Q164" t="str">
        <f t="shared" si="23"/>
        <v>film &amp; video</v>
      </c>
      <c r="R164" t="str">
        <f t="shared" si="24"/>
        <v>drama</v>
      </c>
      <c r="S164" t="str">
        <f t="shared" si="29"/>
        <v>7/14/2014</v>
      </c>
      <c r="T164" t="str">
        <f t="shared" si="25"/>
        <v>2014</v>
      </c>
      <c r="U164" t="str">
        <f t="shared" si="26"/>
        <v>July</v>
      </c>
      <c r="V164" t="str">
        <f t="shared" si="20"/>
        <v>8/16/2014</v>
      </c>
      <c r="W164" t="str">
        <f t="shared" si="27"/>
        <v>2014</v>
      </c>
      <c r="X164" t="str">
        <f t="shared" si="28"/>
        <v>August</v>
      </c>
    </row>
    <row r="165" spans="1:24" ht="57.6" x14ac:dyDescent="0.55000000000000004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 t="shared" si="21"/>
        <v>0</v>
      </c>
      <c r="P165" s="9">
        <f t="shared" si="22"/>
        <v>0</v>
      </c>
      <c r="Q165" t="str">
        <f t="shared" si="23"/>
        <v>film &amp; video</v>
      </c>
      <c r="R165" t="str">
        <f t="shared" si="24"/>
        <v>drama</v>
      </c>
      <c r="S165" t="str">
        <f t="shared" si="29"/>
        <v>8/27/2015</v>
      </c>
      <c r="T165" t="str">
        <f t="shared" si="25"/>
        <v>2015</v>
      </c>
      <c r="U165" t="str">
        <f t="shared" si="26"/>
        <v>August</v>
      </c>
      <c r="V165" t="str">
        <f t="shared" si="20"/>
        <v>9/30/2015</v>
      </c>
      <c r="W165" t="str">
        <f t="shared" si="27"/>
        <v>2015</v>
      </c>
      <c r="X165" t="str">
        <f t="shared" si="28"/>
        <v>September</v>
      </c>
    </row>
    <row r="166" spans="1:24" ht="43.2" x14ac:dyDescent="0.55000000000000004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21"/>
        <v>5.3333333333333332E-3</v>
      </c>
      <c r="P166" s="9">
        <f t="shared" si="22"/>
        <v>91.428571428571431</v>
      </c>
      <c r="Q166" t="str">
        <f t="shared" si="23"/>
        <v>film &amp; video</v>
      </c>
      <c r="R166" t="str">
        <f t="shared" si="24"/>
        <v>drama</v>
      </c>
      <c r="S166" t="str">
        <f t="shared" si="29"/>
        <v>7/21/2014</v>
      </c>
      <c r="T166" t="str">
        <f t="shared" si="25"/>
        <v>2014</v>
      </c>
      <c r="U166" t="str">
        <f t="shared" si="26"/>
        <v>July</v>
      </c>
      <c r="V166" t="str">
        <f t="shared" si="20"/>
        <v>9/19/2014</v>
      </c>
      <c r="W166" t="str">
        <f t="shared" si="27"/>
        <v>2014</v>
      </c>
      <c r="X166" t="str">
        <f t="shared" si="28"/>
        <v>September</v>
      </c>
    </row>
    <row r="167" spans="1:24" ht="28.8" x14ac:dyDescent="0.55000000000000004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 t="shared" si="21"/>
        <v>0</v>
      </c>
      <c r="P167" s="9">
        <f t="shared" si="22"/>
        <v>0</v>
      </c>
      <c r="Q167" t="str">
        <f t="shared" si="23"/>
        <v>film &amp; video</v>
      </c>
      <c r="R167" t="str">
        <f t="shared" si="24"/>
        <v>drama</v>
      </c>
      <c r="S167" t="str">
        <f t="shared" si="29"/>
        <v>12/13/2015</v>
      </c>
      <c r="T167" t="str">
        <f t="shared" si="25"/>
        <v>2015</v>
      </c>
      <c r="U167" t="str">
        <f t="shared" si="26"/>
        <v>December</v>
      </c>
      <c r="V167" t="str">
        <f t="shared" si="20"/>
        <v>1/12/2016</v>
      </c>
      <c r="W167" t="str">
        <f t="shared" si="27"/>
        <v>2016</v>
      </c>
      <c r="X167" t="str">
        <f t="shared" si="28"/>
        <v>January</v>
      </c>
    </row>
    <row r="168" spans="1:24" ht="43.2" x14ac:dyDescent="0.55000000000000004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21"/>
        <v>0.6</v>
      </c>
      <c r="P168" s="9">
        <f t="shared" si="22"/>
        <v>3000</v>
      </c>
      <c r="Q168" t="str">
        <f t="shared" si="23"/>
        <v>film &amp; video</v>
      </c>
      <c r="R168" t="str">
        <f t="shared" si="24"/>
        <v>drama</v>
      </c>
      <c r="S168" t="str">
        <f t="shared" si="29"/>
        <v>12/16/2016</v>
      </c>
      <c r="T168" t="str">
        <f t="shared" si="25"/>
        <v>2016</v>
      </c>
      <c r="U168" t="str">
        <f t="shared" si="26"/>
        <v>December</v>
      </c>
      <c r="V168" t="str">
        <f t="shared" si="20"/>
        <v>1/15/2017</v>
      </c>
      <c r="W168" t="str">
        <f t="shared" si="27"/>
        <v>2017</v>
      </c>
      <c r="X168" t="str">
        <f t="shared" si="28"/>
        <v>January</v>
      </c>
    </row>
    <row r="169" spans="1:24" ht="43.2" x14ac:dyDescent="0.55000000000000004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21"/>
        <v>1E-4</v>
      </c>
      <c r="P169" s="9">
        <f t="shared" si="22"/>
        <v>5.5</v>
      </c>
      <c r="Q169" t="str">
        <f t="shared" si="23"/>
        <v>film &amp; video</v>
      </c>
      <c r="R169" t="str">
        <f t="shared" si="24"/>
        <v>drama</v>
      </c>
      <c r="S169" t="str">
        <f t="shared" si="29"/>
        <v>6/5/2015</v>
      </c>
      <c r="T169" t="str">
        <f t="shared" si="25"/>
        <v>2015</v>
      </c>
      <c r="U169" t="str">
        <f t="shared" si="26"/>
        <v>June</v>
      </c>
      <c r="V169" t="str">
        <f t="shared" si="20"/>
        <v>8/4/2015</v>
      </c>
      <c r="W169" t="str">
        <f t="shared" si="27"/>
        <v>2015</v>
      </c>
      <c r="X169" t="str">
        <f t="shared" si="28"/>
        <v>August</v>
      </c>
    </row>
    <row r="170" spans="1:24" ht="43.2" x14ac:dyDescent="0.55000000000000004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21"/>
        <v>4.0625000000000001E-2</v>
      </c>
      <c r="P170" s="9">
        <f t="shared" si="22"/>
        <v>108.33333333333333</v>
      </c>
      <c r="Q170" t="str">
        <f t="shared" si="23"/>
        <v>film &amp; video</v>
      </c>
      <c r="R170" t="str">
        <f t="shared" si="24"/>
        <v>drama</v>
      </c>
      <c r="S170" t="str">
        <f t="shared" si="29"/>
        <v>2/17/2015</v>
      </c>
      <c r="T170" t="str">
        <f t="shared" si="25"/>
        <v>2015</v>
      </c>
      <c r="U170" t="str">
        <f t="shared" si="26"/>
        <v>February</v>
      </c>
      <c r="V170" t="str">
        <f t="shared" si="20"/>
        <v>3/19/2015</v>
      </c>
      <c r="W170" t="str">
        <f t="shared" si="27"/>
        <v>2015</v>
      </c>
      <c r="X170" t="str">
        <f t="shared" si="28"/>
        <v>March</v>
      </c>
    </row>
    <row r="171" spans="1:24" ht="43.2" x14ac:dyDescent="0.55000000000000004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21"/>
        <v>0.224</v>
      </c>
      <c r="P171" s="9">
        <f t="shared" si="22"/>
        <v>56</v>
      </c>
      <c r="Q171" t="str">
        <f t="shared" si="23"/>
        <v>film &amp; video</v>
      </c>
      <c r="R171" t="str">
        <f t="shared" si="24"/>
        <v>drama</v>
      </c>
      <c r="S171" t="str">
        <f t="shared" si="29"/>
        <v>9/18/2014</v>
      </c>
      <c r="T171" t="str">
        <f t="shared" si="25"/>
        <v>2014</v>
      </c>
      <c r="U171" t="str">
        <f t="shared" si="26"/>
        <v>September</v>
      </c>
      <c r="V171" t="str">
        <f t="shared" si="20"/>
        <v>10/18/2014</v>
      </c>
      <c r="W171" t="str">
        <f t="shared" si="27"/>
        <v>2014</v>
      </c>
      <c r="X171" t="str">
        <f t="shared" si="28"/>
        <v>October</v>
      </c>
    </row>
    <row r="172" spans="1:24" ht="43.2" x14ac:dyDescent="0.55000000000000004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21"/>
        <v>3.2500000000000001E-2</v>
      </c>
      <c r="P172" s="9">
        <f t="shared" si="22"/>
        <v>32.5</v>
      </c>
      <c r="Q172" t="str">
        <f t="shared" si="23"/>
        <v>film &amp; video</v>
      </c>
      <c r="R172" t="str">
        <f t="shared" si="24"/>
        <v>drama</v>
      </c>
      <c r="S172" t="str">
        <f t="shared" si="29"/>
        <v>7/31/2015</v>
      </c>
      <c r="T172" t="str">
        <f t="shared" si="25"/>
        <v>2015</v>
      </c>
      <c r="U172" t="str">
        <f t="shared" si="26"/>
        <v>July</v>
      </c>
      <c r="V172" t="str">
        <f t="shared" si="20"/>
        <v>8/30/2015</v>
      </c>
      <c r="W172" t="str">
        <f t="shared" si="27"/>
        <v>2015</v>
      </c>
      <c r="X172" t="str">
        <f t="shared" si="28"/>
        <v>August</v>
      </c>
    </row>
    <row r="173" spans="1:24" ht="43.2" x14ac:dyDescent="0.55000000000000004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21"/>
        <v>2.0000000000000002E-5</v>
      </c>
      <c r="P173" s="9">
        <f t="shared" si="22"/>
        <v>1</v>
      </c>
      <c r="Q173" t="str">
        <f t="shared" si="23"/>
        <v>film &amp; video</v>
      </c>
      <c r="R173" t="str">
        <f t="shared" si="24"/>
        <v>drama</v>
      </c>
      <c r="S173" t="str">
        <f t="shared" si="29"/>
        <v>6/12/2016</v>
      </c>
      <c r="T173" t="str">
        <f t="shared" si="25"/>
        <v>2016</v>
      </c>
      <c r="U173" t="str">
        <f t="shared" si="26"/>
        <v>June</v>
      </c>
      <c r="V173" t="str">
        <f t="shared" si="20"/>
        <v>8/11/2016</v>
      </c>
      <c r="W173" t="str">
        <f t="shared" si="27"/>
        <v>2016</v>
      </c>
      <c r="X173" t="str">
        <f t="shared" si="28"/>
        <v>August</v>
      </c>
    </row>
    <row r="174" spans="1:24" ht="43.2" x14ac:dyDescent="0.55000000000000004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21"/>
        <v>0</v>
      </c>
      <c r="P174" s="9">
        <f t="shared" si="22"/>
        <v>0</v>
      </c>
      <c r="Q174" t="str">
        <f t="shared" si="23"/>
        <v>film &amp; video</v>
      </c>
      <c r="R174" t="str">
        <f t="shared" si="24"/>
        <v>drama</v>
      </c>
      <c r="S174" t="str">
        <f t="shared" si="29"/>
        <v>2/12/2015</v>
      </c>
      <c r="T174" t="str">
        <f t="shared" si="25"/>
        <v>2015</v>
      </c>
      <c r="U174" t="str">
        <f t="shared" si="26"/>
        <v>February</v>
      </c>
      <c r="V174" t="str">
        <f t="shared" si="20"/>
        <v>3/19/2015</v>
      </c>
      <c r="W174" t="str">
        <f t="shared" si="27"/>
        <v>2015</v>
      </c>
      <c r="X174" t="str">
        <f t="shared" si="28"/>
        <v>March</v>
      </c>
    </row>
    <row r="175" spans="1:24" ht="43.2" x14ac:dyDescent="0.55000000000000004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21"/>
        <v>0</v>
      </c>
      <c r="P175" s="9">
        <f t="shared" si="22"/>
        <v>0</v>
      </c>
      <c r="Q175" t="str">
        <f t="shared" si="23"/>
        <v>film &amp; video</v>
      </c>
      <c r="R175" t="str">
        <f t="shared" si="24"/>
        <v>drama</v>
      </c>
      <c r="S175" t="str">
        <f t="shared" si="29"/>
        <v>1/29/2015</v>
      </c>
      <c r="T175" t="str">
        <f t="shared" si="25"/>
        <v>2015</v>
      </c>
      <c r="U175" t="str">
        <f t="shared" si="26"/>
        <v>January</v>
      </c>
      <c r="V175" t="str">
        <f t="shared" si="20"/>
        <v>2/28/2015</v>
      </c>
      <c r="W175" t="str">
        <f t="shared" si="27"/>
        <v>2015</v>
      </c>
      <c r="X175" t="str">
        <f t="shared" si="28"/>
        <v>February</v>
      </c>
    </row>
    <row r="176" spans="1:24" ht="43.2" x14ac:dyDescent="0.55000000000000004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21"/>
        <v>0</v>
      </c>
      <c r="P176" s="9">
        <f t="shared" si="22"/>
        <v>0</v>
      </c>
      <c r="Q176" t="str">
        <f t="shared" si="23"/>
        <v>film &amp; video</v>
      </c>
      <c r="R176" t="str">
        <f t="shared" si="24"/>
        <v>drama</v>
      </c>
      <c r="S176" t="str">
        <f t="shared" si="29"/>
        <v>3/9/2015</v>
      </c>
      <c r="T176" t="str">
        <f t="shared" si="25"/>
        <v>2015</v>
      </c>
      <c r="U176" t="str">
        <f t="shared" si="26"/>
        <v>March</v>
      </c>
      <c r="V176" t="str">
        <f t="shared" si="20"/>
        <v>5/8/2015</v>
      </c>
      <c r="W176" t="str">
        <f t="shared" si="27"/>
        <v>2015</v>
      </c>
      <c r="X176" t="str">
        <f t="shared" si="28"/>
        <v>May</v>
      </c>
    </row>
    <row r="177" spans="1:24" ht="43.2" x14ac:dyDescent="0.55000000000000004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21"/>
        <v>6.4850000000000005E-2</v>
      </c>
      <c r="P177" s="9">
        <f t="shared" si="22"/>
        <v>49.884615384615387</v>
      </c>
      <c r="Q177" t="str">
        <f t="shared" si="23"/>
        <v>film &amp; video</v>
      </c>
      <c r="R177" t="str">
        <f t="shared" si="24"/>
        <v>drama</v>
      </c>
      <c r="S177" t="str">
        <f t="shared" si="29"/>
        <v>8/4/2014</v>
      </c>
      <c r="T177" t="str">
        <f t="shared" si="25"/>
        <v>2014</v>
      </c>
      <c r="U177" t="str">
        <f t="shared" si="26"/>
        <v>August</v>
      </c>
      <c r="V177" t="str">
        <f t="shared" si="20"/>
        <v>8/29/2014</v>
      </c>
      <c r="W177" t="str">
        <f t="shared" si="27"/>
        <v>2014</v>
      </c>
      <c r="X177" t="str">
        <f t="shared" si="28"/>
        <v>August</v>
      </c>
    </row>
    <row r="178" spans="1:24" ht="43.2" x14ac:dyDescent="0.55000000000000004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 t="shared" si="21"/>
        <v>0</v>
      </c>
      <c r="P178" s="9">
        <f t="shared" si="22"/>
        <v>0</v>
      </c>
      <c r="Q178" t="str">
        <f t="shared" si="23"/>
        <v>film &amp; video</v>
      </c>
      <c r="R178" t="str">
        <f t="shared" si="24"/>
        <v>drama</v>
      </c>
      <c r="S178" t="str">
        <f t="shared" si="29"/>
        <v>7/6/2015</v>
      </c>
      <c r="T178" t="str">
        <f t="shared" si="25"/>
        <v>2015</v>
      </c>
      <c r="U178" t="str">
        <f t="shared" si="26"/>
        <v>July</v>
      </c>
      <c r="V178" t="str">
        <f t="shared" si="20"/>
        <v>8/5/2015</v>
      </c>
      <c r="W178" t="str">
        <f t="shared" si="27"/>
        <v>2015</v>
      </c>
      <c r="X178" t="str">
        <f t="shared" si="28"/>
        <v>August</v>
      </c>
    </row>
    <row r="179" spans="1:24" ht="28.8" x14ac:dyDescent="0.55000000000000004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21"/>
        <v>0.4</v>
      </c>
      <c r="P179" s="9">
        <f t="shared" si="22"/>
        <v>25.714285714285715</v>
      </c>
      <c r="Q179" t="str">
        <f t="shared" si="23"/>
        <v>film &amp; video</v>
      </c>
      <c r="R179" t="str">
        <f t="shared" si="24"/>
        <v>drama</v>
      </c>
      <c r="S179" t="str">
        <f t="shared" si="29"/>
        <v>3/6/2015</v>
      </c>
      <c r="T179" t="str">
        <f t="shared" si="25"/>
        <v>2015</v>
      </c>
      <c r="U179" t="str">
        <f t="shared" si="26"/>
        <v>March</v>
      </c>
      <c r="V179" t="str">
        <f t="shared" si="20"/>
        <v>3/23/2015</v>
      </c>
      <c r="W179" t="str">
        <f t="shared" si="27"/>
        <v>2015</v>
      </c>
      <c r="X179" t="str">
        <f t="shared" si="28"/>
        <v>March</v>
      </c>
    </row>
    <row r="180" spans="1:24" ht="28.8" x14ac:dyDescent="0.55000000000000004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 t="shared" si="21"/>
        <v>0</v>
      </c>
      <c r="P180" s="9">
        <f t="shared" si="22"/>
        <v>0</v>
      </c>
      <c r="Q180" t="str">
        <f t="shared" si="23"/>
        <v>film &amp; video</v>
      </c>
      <c r="R180" t="str">
        <f t="shared" si="24"/>
        <v>drama</v>
      </c>
      <c r="S180" t="str">
        <f t="shared" si="29"/>
        <v>10/27/2015</v>
      </c>
      <c r="T180" t="str">
        <f t="shared" si="25"/>
        <v>2015</v>
      </c>
      <c r="U180" t="str">
        <f t="shared" si="26"/>
        <v>October</v>
      </c>
      <c r="V180" t="str">
        <f t="shared" si="20"/>
        <v>11/26/2015</v>
      </c>
      <c r="W180" t="str">
        <f t="shared" si="27"/>
        <v>2015</v>
      </c>
      <c r="X180" t="str">
        <f t="shared" si="28"/>
        <v>November</v>
      </c>
    </row>
    <row r="181" spans="1:24" ht="28.8" x14ac:dyDescent="0.55000000000000004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21"/>
        <v>0.2</v>
      </c>
      <c r="P181" s="9">
        <f t="shared" si="22"/>
        <v>100</v>
      </c>
      <c r="Q181" t="str">
        <f t="shared" si="23"/>
        <v>film &amp; video</v>
      </c>
      <c r="R181" t="str">
        <f t="shared" si="24"/>
        <v>drama</v>
      </c>
      <c r="S181" t="str">
        <f t="shared" si="29"/>
        <v>2/2/2016</v>
      </c>
      <c r="T181" t="str">
        <f t="shared" si="25"/>
        <v>2016</v>
      </c>
      <c r="U181" t="str">
        <f t="shared" si="26"/>
        <v>February</v>
      </c>
      <c r="V181" t="str">
        <f t="shared" si="20"/>
        <v>3/3/2016</v>
      </c>
      <c r="W181" t="str">
        <f t="shared" si="27"/>
        <v>2016</v>
      </c>
      <c r="X181" t="str">
        <f t="shared" si="28"/>
        <v>March</v>
      </c>
    </row>
    <row r="182" spans="1:24" ht="43.2" x14ac:dyDescent="0.55000000000000004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21"/>
        <v>0.33416666666666667</v>
      </c>
      <c r="P182" s="9">
        <f t="shared" si="22"/>
        <v>30.846153846153847</v>
      </c>
      <c r="Q182" t="str">
        <f t="shared" si="23"/>
        <v>film &amp; video</v>
      </c>
      <c r="R182" t="str">
        <f t="shared" si="24"/>
        <v>drama</v>
      </c>
      <c r="S182" t="str">
        <f t="shared" si="29"/>
        <v>3/4/2015</v>
      </c>
      <c r="T182" t="str">
        <f t="shared" si="25"/>
        <v>2015</v>
      </c>
      <c r="U182" t="str">
        <f t="shared" si="26"/>
        <v>March</v>
      </c>
      <c r="V182" t="str">
        <f t="shared" si="20"/>
        <v>4/13/2015</v>
      </c>
      <c r="W182" t="str">
        <f t="shared" si="27"/>
        <v>2015</v>
      </c>
      <c r="X182" t="str">
        <f t="shared" si="28"/>
        <v>April</v>
      </c>
    </row>
    <row r="183" spans="1:24" ht="43.2" x14ac:dyDescent="0.55000000000000004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21"/>
        <v>0.21092608822670172</v>
      </c>
      <c r="P183" s="9">
        <f t="shared" si="22"/>
        <v>180.5</v>
      </c>
      <c r="Q183" t="str">
        <f t="shared" si="23"/>
        <v>film &amp; video</v>
      </c>
      <c r="R183" t="str">
        <f t="shared" si="24"/>
        <v>drama</v>
      </c>
      <c r="S183" t="str">
        <f t="shared" si="29"/>
        <v>5/23/2015</v>
      </c>
      <c r="T183" t="str">
        <f t="shared" si="25"/>
        <v>2015</v>
      </c>
      <c r="U183" t="str">
        <f t="shared" si="26"/>
        <v>May</v>
      </c>
      <c r="V183" t="str">
        <f t="shared" si="20"/>
        <v>6/22/2015</v>
      </c>
      <c r="W183" t="str">
        <f t="shared" si="27"/>
        <v>2015</v>
      </c>
      <c r="X183" t="str">
        <f t="shared" si="28"/>
        <v>June</v>
      </c>
    </row>
    <row r="184" spans="1:24" ht="43.2" x14ac:dyDescent="0.55000000000000004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 t="shared" si="21"/>
        <v>0</v>
      </c>
      <c r="P184" s="9">
        <f t="shared" si="22"/>
        <v>0</v>
      </c>
      <c r="Q184" t="str">
        <f t="shared" si="23"/>
        <v>film &amp; video</v>
      </c>
      <c r="R184" t="str">
        <f t="shared" si="24"/>
        <v>drama</v>
      </c>
      <c r="S184" t="str">
        <f t="shared" si="29"/>
        <v>12/7/2016</v>
      </c>
      <c r="T184" t="str">
        <f t="shared" si="25"/>
        <v>2016</v>
      </c>
      <c r="U184" t="str">
        <f t="shared" si="26"/>
        <v>December</v>
      </c>
      <c r="V184" t="str">
        <f t="shared" si="20"/>
        <v>1/6/2017</v>
      </c>
      <c r="W184" t="str">
        <f t="shared" si="27"/>
        <v>2017</v>
      </c>
      <c r="X184" t="str">
        <f t="shared" si="28"/>
        <v>January</v>
      </c>
    </row>
    <row r="185" spans="1:24" x14ac:dyDescent="0.55000000000000004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21"/>
        <v>0.35855999999999999</v>
      </c>
      <c r="P185" s="9">
        <f t="shared" si="22"/>
        <v>373.5</v>
      </c>
      <c r="Q185" t="str">
        <f t="shared" si="23"/>
        <v>film &amp; video</v>
      </c>
      <c r="R185" t="str">
        <f t="shared" si="24"/>
        <v>drama</v>
      </c>
      <c r="S185" t="str">
        <f t="shared" si="29"/>
        <v>10/27/2014</v>
      </c>
      <c r="T185" t="str">
        <f t="shared" si="25"/>
        <v>2014</v>
      </c>
      <c r="U185" t="str">
        <f t="shared" si="26"/>
        <v>October</v>
      </c>
      <c r="V185" t="str">
        <f t="shared" si="20"/>
        <v>11/26/2014</v>
      </c>
      <c r="W185" t="str">
        <f t="shared" si="27"/>
        <v>2014</v>
      </c>
      <c r="X185" t="str">
        <f t="shared" si="28"/>
        <v>November</v>
      </c>
    </row>
    <row r="186" spans="1:24" ht="43.2" x14ac:dyDescent="0.55000000000000004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21"/>
        <v>3.4000000000000002E-2</v>
      </c>
      <c r="P186" s="9">
        <f t="shared" si="22"/>
        <v>25.5</v>
      </c>
      <c r="Q186" t="str">
        <f t="shared" si="23"/>
        <v>film &amp; video</v>
      </c>
      <c r="R186" t="str">
        <f t="shared" si="24"/>
        <v>drama</v>
      </c>
      <c r="S186" t="str">
        <f t="shared" si="29"/>
        <v>7/5/2014</v>
      </c>
      <c r="T186" t="str">
        <f t="shared" si="25"/>
        <v>2014</v>
      </c>
      <c r="U186" t="str">
        <f t="shared" si="26"/>
        <v>July</v>
      </c>
      <c r="V186" t="str">
        <f t="shared" si="20"/>
        <v>8/31/2014</v>
      </c>
      <c r="W186" t="str">
        <f t="shared" si="27"/>
        <v>2014</v>
      </c>
      <c r="X186" t="str">
        <f t="shared" si="28"/>
        <v>August</v>
      </c>
    </row>
    <row r="187" spans="1:24" x14ac:dyDescent="0.55000000000000004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21"/>
        <v>5.5E-2</v>
      </c>
      <c r="P187" s="9">
        <f t="shared" si="22"/>
        <v>220</v>
      </c>
      <c r="Q187" t="str">
        <f t="shared" si="23"/>
        <v>film &amp; video</v>
      </c>
      <c r="R187" t="str">
        <f t="shared" si="24"/>
        <v>drama</v>
      </c>
      <c r="S187" t="str">
        <f t="shared" si="29"/>
        <v>7/19/2016</v>
      </c>
      <c r="T187" t="str">
        <f t="shared" si="25"/>
        <v>2016</v>
      </c>
      <c r="U187" t="str">
        <f t="shared" si="26"/>
        <v>July</v>
      </c>
      <c r="V187" t="str">
        <f t="shared" si="20"/>
        <v>8/18/2016</v>
      </c>
      <c r="W187" t="str">
        <f t="shared" si="27"/>
        <v>2016</v>
      </c>
      <c r="X187" t="str">
        <f t="shared" si="28"/>
        <v>August</v>
      </c>
    </row>
    <row r="188" spans="1:24" ht="43.2" x14ac:dyDescent="0.55000000000000004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 t="shared" si="21"/>
        <v>0</v>
      </c>
      <c r="P188" s="9">
        <f t="shared" si="22"/>
        <v>0</v>
      </c>
      <c r="Q188" t="str">
        <f t="shared" si="23"/>
        <v>film &amp; video</v>
      </c>
      <c r="R188" t="str">
        <f t="shared" si="24"/>
        <v>drama</v>
      </c>
      <c r="S188" t="str">
        <f t="shared" si="29"/>
        <v>2/1/2017</v>
      </c>
      <c r="T188" t="str">
        <f t="shared" si="25"/>
        <v>2017</v>
      </c>
      <c r="U188" t="str">
        <f t="shared" si="26"/>
        <v>February</v>
      </c>
      <c r="V188" t="str">
        <f t="shared" si="20"/>
        <v>3/3/2017</v>
      </c>
      <c r="W188" t="str">
        <f t="shared" si="27"/>
        <v>2017</v>
      </c>
      <c r="X188" t="str">
        <f t="shared" si="28"/>
        <v>March</v>
      </c>
    </row>
    <row r="189" spans="1:24" ht="28.8" x14ac:dyDescent="0.55000000000000004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21"/>
        <v>0.16</v>
      </c>
      <c r="P189" s="9">
        <f t="shared" si="22"/>
        <v>160</v>
      </c>
      <c r="Q189" t="str">
        <f t="shared" si="23"/>
        <v>film &amp; video</v>
      </c>
      <c r="R189" t="str">
        <f t="shared" si="24"/>
        <v>drama</v>
      </c>
      <c r="S189" t="str">
        <f t="shared" si="29"/>
        <v>6/27/2015</v>
      </c>
      <c r="T189" t="str">
        <f t="shared" si="25"/>
        <v>2015</v>
      </c>
      <c r="U189" t="str">
        <f t="shared" si="26"/>
        <v>June</v>
      </c>
      <c r="V189" t="str">
        <f t="shared" si="20"/>
        <v>7/21/2015</v>
      </c>
      <c r="W189" t="str">
        <f t="shared" si="27"/>
        <v>2015</v>
      </c>
      <c r="X189" t="str">
        <f t="shared" si="28"/>
        <v>July</v>
      </c>
    </row>
    <row r="190" spans="1:24" ht="43.2" x14ac:dyDescent="0.55000000000000004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 t="shared" si="21"/>
        <v>0</v>
      </c>
      <c r="P190" s="9">
        <f t="shared" si="22"/>
        <v>0</v>
      </c>
      <c r="Q190" t="str">
        <f t="shared" si="23"/>
        <v>film &amp; video</v>
      </c>
      <c r="R190" t="str">
        <f t="shared" si="24"/>
        <v>drama</v>
      </c>
      <c r="S190" t="str">
        <f t="shared" si="29"/>
        <v>8/5/2014</v>
      </c>
      <c r="T190" t="str">
        <f t="shared" si="25"/>
        <v>2014</v>
      </c>
      <c r="U190" t="str">
        <f t="shared" si="26"/>
        <v>August</v>
      </c>
      <c r="V190" t="str">
        <f t="shared" si="20"/>
        <v>9/4/2014</v>
      </c>
      <c r="W190" t="str">
        <f t="shared" si="27"/>
        <v>2014</v>
      </c>
      <c r="X190" t="str">
        <f t="shared" si="28"/>
        <v>September</v>
      </c>
    </row>
    <row r="191" spans="1:24" ht="43.2" x14ac:dyDescent="0.55000000000000004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21"/>
        <v>6.8999999999999997E-4</v>
      </c>
      <c r="P191" s="9">
        <f t="shared" si="22"/>
        <v>69</v>
      </c>
      <c r="Q191" t="str">
        <f t="shared" si="23"/>
        <v>film &amp; video</v>
      </c>
      <c r="R191" t="str">
        <f t="shared" si="24"/>
        <v>drama</v>
      </c>
      <c r="S191" t="str">
        <f t="shared" si="29"/>
        <v>7/5/2016</v>
      </c>
      <c r="T191" t="str">
        <f t="shared" si="25"/>
        <v>2016</v>
      </c>
      <c r="U191" t="str">
        <f t="shared" si="26"/>
        <v>July</v>
      </c>
      <c r="V191" t="str">
        <f t="shared" si="20"/>
        <v>9/3/2016</v>
      </c>
      <c r="W191" t="str">
        <f t="shared" si="27"/>
        <v>2016</v>
      </c>
      <c r="X191" t="str">
        <f t="shared" si="28"/>
        <v>September</v>
      </c>
    </row>
    <row r="192" spans="1:24" x14ac:dyDescent="0.55000000000000004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21"/>
        <v>4.1666666666666666E-3</v>
      </c>
      <c r="P192" s="9">
        <f t="shared" si="22"/>
        <v>50</v>
      </c>
      <c r="Q192" t="str">
        <f t="shared" si="23"/>
        <v>film &amp; video</v>
      </c>
      <c r="R192" t="str">
        <f t="shared" si="24"/>
        <v>drama</v>
      </c>
      <c r="S192" t="str">
        <f t="shared" si="29"/>
        <v>6/6/2016</v>
      </c>
      <c r="T192" t="str">
        <f t="shared" si="25"/>
        <v>2016</v>
      </c>
      <c r="U192" t="str">
        <f t="shared" si="26"/>
        <v>June</v>
      </c>
      <c r="V192" t="str">
        <f t="shared" si="20"/>
        <v>6/16/2016</v>
      </c>
      <c r="W192" t="str">
        <f t="shared" si="27"/>
        <v>2016</v>
      </c>
      <c r="X192" t="str">
        <f t="shared" si="28"/>
        <v>June</v>
      </c>
    </row>
    <row r="193" spans="1:24" ht="43.2" x14ac:dyDescent="0.55000000000000004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21"/>
        <v>0.05</v>
      </c>
      <c r="P193" s="9">
        <f t="shared" si="22"/>
        <v>83.333333333333329</v>
      </c>
      <c r="Q193" t="str">
        <f t="shared" si="23"/>
        <v>film &amp; video</v>
      </c>
      <c r="R193" t="str">
        <f t="shared" si="24"/>
        <v>drama</v>
      </c>
      <c r="S193" t="str">
        <f t="shared" si="29"/>
        <v>8/23/2015</v>
      </c>
      <c r="T193" t="str">
        <f t="shared" si="25"/>
        <v>2015</v>
      </c>
      <c r="U193" t="str">
        <f t="shared" si="26"/>
        <v>August</v>
      </c>
      <c r="V193" t="str">
        <f t="shared" si="20"/>
        <v>10/2/2015</v>
      </c>
      <c r="W193" t="str">
        <f t="shared" si="27"/>
        <v>2015</v>
      </c>
      <c r="X193" t="str">
        <f t="shared" si="28"/>
        <v>October</v>
      </c>
    </row>
    <row r="194" spans="1:24" ht="43.2" x14ac:dyDescent="0.55000000000000004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si="21"/>
        <v>1.7E-5</v>
      </c>
      <c r="P194" s="9">
        <f t="shared" si="22"/>
        <v>5.666666666666667</v>
      </c>
      <c r="Q194" t="str">
        <f t="shared" si="23"/>
        <v>film &amp; video</v>
      </c>
      <c r="R194" t="str">
        <f t="shared" si="24"/>
        <v>drama</v>
      </c>
      <c r="S194" t="str">
        <f t="shared" si="29"/>
        <v>9/17/2014</v>
      </c>
      <c r="T194" t="str">
        <f t="shared" si="25"/>
        <v>2014</v>
      </c>
      <c r="U194" t="str">
        <f t="shared" si="26"/>
        <v>September</v>
      </c>
      <c r="V194" t="str">
        <f t="shared" ref="V194:V257" si="30">TEXT((I194/86400)+25569+(-5/24),"m/d/yyyy")</f>
        <v>10/17/2014</v>
      </c>
      <c r="W194" t="str">
        <f t="shared" si="27"/>
        <v>2014</v>
      </c>
      <c r="X194" t="str">
        <f t="shared" si="28"/>
        <v>October</v>
      </c>
    </row>
    <row r="195" spans="1:24" ht="43.2" x14ac:dyDescent="0.55000000000000004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 t="shared" ref="O195:O258" si="31">E195/D195</f>
        <v>0</v>
      </c>
      <c r="P195" s="9">
        <f t="shared" ref="P195:P258" si="32">IF(L195&lt;&gt;0, E195/L195, 0)</f>
        <v>0</v>
      </c>
      <c r="Q195" t="str">
        <f t="shared" ref="Q195:Q258" si="33">LEFT(N195, SEARCH("/",N195,1)-1)</f>
        <v>film &amp; video</v>
      </c>
      <c r="R195" t="str">
        <f t="shared" ref="R195:R258" si="34">RIGHT(N195,LEN(N195)-FIND("/",N195))</f>
        <v>drama</v>
      </c>
      <c r="S195" t="str">
        <f t="shared" si="29"/>
        <v>9/29/2014</v>
      </c>
      <c r="T195" t="str">
        <f t="shared" ref="T195:T258" si="35">TEXT((J195/86400)+25569+(-5/24),"yyyy")</f>
        <v>2014</v>
      </c>
      <c r="U195" t="str">
        <f t="shared" ref="U195:U258" si="36">TEXT((J195/86400)+25569+(-5/24),"mmmm")</f>
        <v>September</v>
      </c>
      <c r="V195" t="str">
        <f t="shared" si="30"/>
        <v>11/28/2014</v>
      </c>
      <c r="W195" t="str">
        <f t="shared" ref="W195:W258" si="37">TEXT((I195/86400)+25569+(-5/24),"yyyy")</f>
        <v>2014</v>
      </c>
      <c r="X195" t="str">
        <f t="shared" ref="X195:X258" si="38">TEXT((I195/86400)+25569+(-5/24),"mmmm")</f>
        <v>November</v>
      </c>
    </row>
    <row r="196" spans="1:24" ht="43.2" x14ac:dyDescent="0.55000000000000004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si="31"/>
        <v>1.1999999999999999E-3</v>
      </c>
      <c r="P196" s="9">
        <f t="shared" si="32"/>
        <v>1</v>
      </c>
      <c r="Q196" t="str">
        <f t="shared" si="33"/>
        <v>film &amp; video</v>
      </c>
      <c r="R196" t="str">
        <f t="shared" si="34"/>
        <v>drama</v>
      </c>
      <c r="S196" t="str">
        <f t="shared" ref="S196:S259" si="39">TEXT((J196/86400)+25569+(-5/24),"m/d/yyyy")</f>
        <v>1/6/2016</v>
      </c>
      <c r="T196" t="str">
        <f t="shared" si="35"/>
        <v>2016</v>
      </c>
      <c r="U196" t="str">
        <f t="shared" si="36"/>
        <v>January</v>
      </c>
      <c r="V196" t="str">
        <f t="shared" si="30"/>
        <v>3/6/2016</v>
      </c>
      <c r="W196" t="str">
        <f t="shared" si="37"/>
        <v>2016</v>
      </c>
      <c r="X196" t="str">
        <f t="shared" si="38"/>
        <v>March</v>
      </c>
    </row>
    <row r="197" spans="1:24" ht="43.2" x14ac:dyDescent="0.55000000000000004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 t="shared" si="31"/>
        <v>0</v>
      </c>
      <c r="P197" s="9">
        <f t="shared" si="32"/>
        <v>0</v>
      </c>
      <c r="Q197" t="str">
        <f t="shared" si="33"/>
        <v>film &amp; video</v>
      </c>
      <c r="R197" t="str">
        <f t="shared" si="34"/>
        <v>drama</v>
      </c>
      <c r="S197" t="str">
        <f t="shared" si="39"/>
        <v>5/11/2015</v>
      </c>
      <c r="T197" t="str">
        <f t="shared" si="35"/>
        <v>2015</v>
      </c>
      <c r="U197" t="str">
        <f t="shared" si="36"/>
        <v>May</v>
      </c>
      <c r="V197" t="str">
        <f t="shared" si="30"/>
        <v>7/10/2015</v>
      </c>
      <c r="W197" t="str">
        <f t="shared" si="37"/>
        <v>2015</v>
      </c>
      <c r="X197" t="str">
        <f t="shared" si="38"/>
        <v>July</v>
      </c>
    </row>
    <row r="198" spans="1:24" ht="43.2" x14ac:dyDescent="0.55000000000000004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31"/>
        <v>0.41857142857142859</v>
      </c>
      <c r="P198" s="9">
        <f t="shared" si="32"/>
        <v>77.10526315789474</v>
      </c>
      <c r="Q198" t="str">
        <f t="shared" si="33"/>
        <v>film &amp; video</v>
      </c>
      <c r="R198" t="str">
        <f t="shared" si="34"/>
        <v>drama</v>
      </c>
      <c r="S198" t="str">
        <f t="shared" si="39"/>
        <v>9/12/2015</v>
      </c>
      <c r="T198" t="str">
        <f t="shared" si="35"/>
        <v>2015</v>
      </c>
      <c r="U198" t="str">
        <f t="shared" si="36"/>
        <v>September</v>
      </c>
      <c r="V198" t="str">
        <f t="shared" si="30"/>
        <v>10/10/2015</v>
      </c>
      <c r="W198" t="str">
        <f t="shared" si="37"/>
        <v>2015</v>
      </c>
      <c r="X198" t="str">
        <f t="shared" si="38"/>
        <v>October</v>
      </c>
    </row>
    <row r="199" spans="1:24" ht="43.2" x14ac:dyDescent="0.55000000000000004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31"/>
        <v>0.1048</v>
      </c>
      <c r="P199" s="9">
        <f t="shared" si="32"/>
        <v>32.75</v>
      </c>
      <c r="Q199" t="str">
        <f t="shared" si="33"/>
        <v>film &amp; video</v>
      </c>
      <c r="R199" t="str">
        <f t="shared" si="34"/>
        <v>drama</v>
      </c>
      <c r="S199" t="str">
        <f t="shared" si="39"/>
        <v>1/6/2017</v>
      </c>
      <c r="T199" t="str">
        <f t="shared" si="35"/>
        <v>2017</v>
      </c>
      <c r="U199" t="str">
        <f t="shared" si="36"/>
        <v>January</v>
      </c>
      <c r="V199" t="str">
        <f t="shared" si="30"/>
        <v>2/17/2017</v>
      </c>
      <c r="W199" t="str">
        <f t="shared" si="37"/>
        <v>2017</v>
      </c>
      <c r="X199" t="str">
        <f t="shared" si="38"/>
        <v>February</v>
      </c>
    </row>
    <row r="200" spans="1:24" ht="43.2" x14ac:dyDescent="0.55000000000000004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31"/>
        <v>1.116E-2</v>
      </c>
      <c r="P200" s="9">
        <f t="shared" si="32"/>
        <v>46.5</v>
      </c>
      <c r="Q200" t="str">
        <f t="shared" si="33"/>
        <v>film &amp; video</v>
      </c>
      <c r="R200" t="str">
        <f t="shared" si="34"/>
        <v>drama</v>
      </c>
      <c r="S200" t="str">
        <f t="shared" si="39"/>
        <v>9/5/2014</v>
      </c>
      <c r="T200" t="str">
        <f t="shared" si="35"/>
        <v>2014</v>
      </c>
      <c r="U200" t="str">
        <f t="shared" si="36"/>
        <v>September</v>
      </c>
      <c r="V200" t="str">
        <f t="shared" si="30"/>
        <v>10/5/2014</v>
      </c>
      <c r="W200" t="str">
        <f t="shared" si="37"/>
        <v>2014</v>
      </c>
      <c r="X200" t="str">
        <f t="shared" si="38"/>
        <v>October</v>
      </c>
    </row>
    <row r="201" spans="1:24" ht="43.2" x14ac:dyDescent="0.55000000000000004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 t="shared" si="31"/>
        <v>0</v>
      </c>
      <c r="P201" s="9">
        <f t="shared" si="32"/>
        <v>0</v>
      </c>
      <c r="Q201" t="str">
        <f t="shared" si="33"/>
        <v>film &amp; video</v>
      </c>
      <c r="R201" t="str">
        <f t="shared" si="34"/>
        <v>drama</v>
      </c>
      <c r="S201" t="str">
        <f t="shared" si="39"/>
        <v>8/1/2016</v>
      </c>
      <c r="T201" t="str">
        <f t="shared" si="35"/>
        <v>2016</v>
      </c>
      <c r="U201" t="str">
        <f t="shared" si="36"/>
        <v>August</v>
      </c>
      <c r="V201" t="str">
        <f t="shared" si="30"/>
        <v>8/31/2016</v>
      </c>
      <c r="W201" t="str">
        <f t="shared" si="37"/>
        <v>2016</v>
      </c>
      <c r="X201" t="str">
        <f t="shared" si="38"/>
        <v>August</v>
      </c>
    </row>
    <row r="202" spans="1:24" ht="28.8" x14ac:dyDescent="0.55000000000000004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si="31"/>
        <v>0.26192500000000002</v>
      </c>
      <c r="P202" s="9">
        <f t="shared" si="32"/>
        <v>87.308333333333337</v>
      </c>
      <c r="Q202" t="str">
        <f t="shared" si="33"/>
        <v>film &amp; video</v>
      </c>
      <c r="R202" t="str">
        <f t="shared" si="34"/>
        <v>drama</v>
      </c>
      <c r="S202" t="str">
        <f t="shared" si="39"/>
        <v>8/15/2014</v>
      </c>
      <c r="T202" t="str">
        <f t="shared" si="35"/>
        <v>2014</v>
      </c>
      <c r="U202" t="str">
        <f t="shared" si="36"/>
        <v>August</v>
      </c>
      <c r="V202" t="str">
        <f t="shared" si="30"/>
        <v>9/14/2014</v>
      </c>
      <c r="W202" t="str">
        <f t="shared" si="37"/>
        <v>2014</v>
      </c>
      <c r="X202" t="str">
        <f t="shared" si="38"/>
        <v>September</v>
      </c>
    </row>
    <row r="203" spans="1:24" ht="43.2" x14ac:dyDescent="0.55000000000000004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31"/>
        <v>0.58461538461538465</v>
      </c>
      <c r="P203" s="9">
        <f t="shared" si="32"/>
        <v>54.285714285714285</v>
      </c>
      <c r="Q203" t="str">
        <f t="shared" si="33"/>
        <v>film &amp; video</v>
      </c>
      <c r="R203" t="str">
        <f t="shared" si="34"/>
        <v>drama</v>
      </c>
      <c r="S203" t="str">
        <f t="shared" si="39"/>
        <v>1/19/2015</v>
      </c>
      <c r="T203" t="str">
        <f t="shared" si="35"/>
        <v>2015</v>
      </c>
      <c r="U203" t="str">
        <f t="shared" si="36"/>
        <v>January</v>
      </c>
      <c r="V203" t="str">
        <f t="shared" si="30"/>
        <v>2/8/2015</v>
      </c>
      <c r="W203" t="str">
        <f t="shared" si="37"/>
        <v>2015</v>
      </c>
      <c r="X203" t="str">
        <f t="shared" si="38"/>
        <v>February</v>
      </c>
    </row>
    <row r="204" spans="1:24" x14ac:dyDescent="0.55000000000000004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 t="shared" si="31"/>
        <v>0</v>
      </c>
      <c r="P204" s="9">
        <f t="shared" si="32"/>
        <v>0</v>
      </c>
      <c r="Q204" t="str">
        <f t="shared" si="33"/>
        <v>film &amp; video</v>
      </c>
      <c r="R204" t="str">
        <f t="shared" si="34"/>
        <v>drama</v>
      </c>
      <c r="S204" t="str">
        <f t="shared" si="39"/>
        <v>9/8/2015</v>
      </c>
      <c r="T204" t="str">
        <f t="shared" si="35"/>
        <v>2015</v>
      </c>
      <c r="U204" t="str">
        <f t="shared" si="36"/>
        <v>September</v>
      </c>
      <c r="V204" t="str">
        <f t="shared" si="30"/>
        <v>10/8/2015</v>
      </c>
      <c r="W204" t="str">
        <f t="shared" si="37"/>
        <v>2015</v>
      </c>
      <c r="X204" t="str">
        <f t="shared" si="38"/>
        <v>October</v>
      </c>
    </row>
    <row r="205" spans="1:24" ht="43.2" x14ac:dyDescent="0.55000000000000004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31"/>
        <v>0.2984</v>
      </c>
      <c r="P205" s="9">
        <f t="shared" si="32"/>
        <v>93.25</v>
      </c>
      <c r="Q205" t="str">
        <f t="shared" si="33"/>
        <v>film &amp; video</v>
      </c>
      <c r="R205" t="str">
        <f t="shared" si="34"/>
        <v>drama</v>
      </c>
      <c r="S205" t="str">
        <f t="shared" si="39"/>
        <v>11/30/2014</v>
      </c>
      <c r="T205" t="str">
        <f t="shared" si="35"/>
        <v>2014</v>
      </c>
      <c r="U205" t="str">
        <f t="shared" si="36"/>
        <v>November</v>
      </c>
      <c r="V205" t="str">
        <f t="shared" si="30"/>
        <v>1/29/2015</v>
      </c>
      <c r="W205" t="str">
        <f t="shared" si="37"/>
        <v>2015</v>
      </c>
      <c r="X205" t="str">
        <f t="shared" si="38"/>
        <v>January</v>
      </c>
    </row>
    <row r="206" spans="1:24" ht="43.2" x14ac:dyDescent="0.55000000000000004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31"/>
        <v>0.50721666666666665</v>
      </c>
      <c r="P206" s="9">
        <f t="shared" si="32"/>
        <v>117.68368136117556</v>
      </c>
      <c r="Q206" t="str">
        <f t="shared" si="33"/>
        <v>film &amp; video</v>
      </c>
      <c r="R206" t="str">
        <f t="shared" si="34"/>
        <v>drama</v>
      </c>
      <c r="S206" t="str">
        <f t="shared" si="39"/>
        <v>7/5/2016</v>
      </c>
      <c r="T206" t="str">
        <f t="shared" si="35"/>
        <v>2016</v>
      </c>
      <c r="U206" t="str">
        <f t="shared" si="36"/>
        <v>July</v>
      </c>
      <c r="V206" t="str">
        <f t="shared" si="30"/>
        <v>8/4/2016</v>
      </c>
      <c r="W206" t="str">
        <f t="shared" si="37"/>
        <v>2016</v>
      </c>
      <c r="X206" t="str">
        <f t="shared" si="38"/>
        <v>August</v>
      </c>
    </row>
    <row r="207" spans="1:24" ht="43.2" x14ac:dyDescent="0.55000000000000004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31"/>
        <v>0.16250000000000001</v>
      </c>
      <c r="P207" s="9">
        <f t="shared" si="32"/>
        <v>76.470588235294116</v>
      </c>
      <c r="Q207" t="str">
        <f t="shared" si="33"/>
        <v>film &amp; video</v>
      </c>
      <c r="R207" t="str">
        <f t="shared" si="34"/>
        <v>drama</v>
      </c>
      <c r="S207" t="str">
        <f t="shared" si="39"/>
        <v>9/1/2015</v>
      </c>
      <c r="T207" t="str">
        <f t="shared" si="35"/>
        <v>2015</v>
      </c>
      <c r="U207" t="str">
        <f t="shared" si="36"/>
        <v>September</v>
      </c>
      <c r="V207" t="str">
        <f t="shared" si="30"/>
        <v>10/6/2015</v>
      </c>
      <c r="W207" t="str">
        <f t="shared" si="37"/>
        <v>2015</v>
      </c>
      <c r="X207" t="str">
        <f t="shared" si="38"/>
        <v>October</v>
      </c>
    </row>
    <row r="208" spans="1:24" ht="43.2" x14ac:dyDescent="0.55000000000000004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 t="shared" si="31"/>
        <v>0</v>
      </c>
      <c r="P208" s="9">
        <f t="shared" si="32"/>
        <v>0</v>
      </c>
      <c r="Q208" t="str">
        <f t="shared" si="33"/>
        <v>film &amp; video</v>
      </c>
      <c r="R208" t="str">
        <f t="shared" si="34"/>
        <v>drama</v>
      </c>
      <c r="S208" t="str">
        <f t="shared" si="39"/>
        <v>7/15/2016</v>
      </c>
      <c r="T208" t="str">
        <f t="shared" si="35"/>
        <v>2016</v>
      </c>
      <c r="U208" t="str">
        <f t="shared" si="36"/>
        <v>July</v>
      </c>
      <c r="V208" t="str">
        <f t="shared" si="30"/>
        <v>8/5/2016</v>
      </c>
      <c r="W208" t="str">
        <f t="shared" si="37"/>
        <v>2016</v>
      </c>
      <c r="X208" t="str">
        <f t="shared" si="38"/>
        <v>August</v>
      </c>
    </row>
    <row r="209" spans="1:24" ht="43.2" x14ac:dyDescent="0.55000000000000004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31"/>
        <v>0.15214285714285714</v>
      </c>
      <c r="P209" s="9">
        <f t="shared" si="32"/>
        <v>163.84615384615384</v>
      </c>
      <c r="Q209" t="str">
        <f t="shared" si="33"/>
        <v>film &amp; video</v>
      </c>
      <c r="R209" t="str">
        <f t="shared" si="34"/>
        <v>drama</v>
      </c>
      <c r="S209" t="str">
        <f t="shared" si="39"/>
        <v>12/4/2014</v>
      </c>
      <c r="T209" t="str">
        <f t="shared" si="35"/>
        <v>2014</v>
      </c>
      <c r="U209" t="str">
        <f t="shared" si="36"/>
        <v>December</v>
      </c>
      <c r="V209" t="str">
        <f t="shared" si="30"/>
        <v>1/3/2015</v>
      </c>
      <c r="W209" t="str">
        <f t="shared" si="37"/>
        <v>2015</v>
      </c>
      <c r="X209" t="str">
        <f t="shared" si="38"/>
        <v>January</v>
      </c>
    </row>
    <row r="210" spans="1:24" ht="43.2" x14ac:dyDescent="0.55000000000000004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si="31"/>
        <v>0</v>
      </c>
      <c r="P210" s="9">
        <f t="shared" si="32"/>
        <v>0</v>
      </c>
      <c r="Q210" t="str">
        <f t="shared" si="33"/>
        <v>film &amp; video</v>
      </c>
      <c r="R210" t="str">
        <f t="shared" si="34"/>
        <v>drama</v>
      </c>
      <c r="S210" t="str">
        <f t="shared" si="39"/>
        <v>11/16/2014</v>
      </c>
      <c r="T210" t="str">
        <f t="shared" si="35"/>
        <v>2014</v>
      </c>
      <c r="U210" t="str">
        <f t="shared" si="36"/>
        <v>November</v>
      </c>
      <c r="V210" t="str">
        <f t="shared" si="30"/>
        <v>12/16/2014</v>
      </c>
      <c r="W210" t="str">
        <f t="shared" si="37"/>
        <v>2014</v>
      </c>
      <c r="X210" t="str">
        <f t="shared" si="38"/>
        <v>December</v>
      </c>
    </row>
    <row r="211" spans="1:24" ht="43.2" x14ac:dyDescent="0.55000000000000004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31"/>
        <v>0</v>
      </c>
      <c r="P211" s="9">
        <f t="shared" si="32"/>
        <v>0</v>
      </c>
      <c r="Q211" t="str">
        <f t="shared" si="33"/>
        <v>film &amp; video</v>
      </c>
      <c r="R211" t="str">
        <f t="shared" si="34"/>
        <v>drama</v>
      </c>
      <c r="S211" t="str">
        <f t="shared" si="39"/>
        <v>6/10/2015</v>
      </c>
      <c r="T211" t="str">
        <f t="shared" si="35"/>
        <v>2015</v>
      </c>
      <c r="U211" t="str">
        <f t="shared" si="36"/>
        <v>June</v>
      </c>
      <c r="V211" t="str">
        <f t="shared" si="30"/>
        <v>7/10/2015</v>
      </c>
      <c r="W211" t="str">
        <f t="shared" si="37"/>
        <v>2015</v>
      </c>
      <c r="X211" t="str">
        <f t="shared" si="38"/>
        <v>July</v>
      </c>
    </row>
    <row r="212" spans="1:24" ht="43.2" x14ac:dyDescent="0.55000000000000004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si="31"/>
        <v>0.2525</v>
      </c>
      <c r="P212" s="9">
        <f t="shared" si="32"/>
        <v>91.818181818181813</v>
      </c>
      <c r="Q212" t="str">
        <f t="shared" si="33"/>
        <v>film &amp; video</v>
      </c>
      <c r="R212" t="str">
        <f t="shared" si="34"/>
        <v>drama</v>
      </c>
      <c r="S212" t="str">
        <f t="shared" si="39"/>
        <v>9/1/2015</v>
      </c>
      <c r="T212" t="str">
        <f t="shared" si="35"/>
        <v>2015</v>
      </c>
      <c r="U212" t="str">
        <f t="shared" si="36"/>
        <v>September</v>
      </c>
      <c r="V212" t="str">
        <f t="shared" si="30"/>
        <v>10/1/2015</v>
      </c>
      <c r="W212" t="str">
        <f t="shared" si="37"/>
        <v>2015</v>
      </c>
      <c r="X212" t="str">
        <f t="shared" si="38"/>
        <v>October</v>
      </c>
    </row>
    <row r="213" spans="1:24" ht="43.2" x14ac:dyDescent="0.55000000000000004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31"/>
        <v>0.44600000000000001</v>
      </c>
      <c r="P213" s="9">
        <f t="shared" si="32"/>
        <v>185.83333333333334</v>
      </c>
      <c r="Q213" t="str">
        <f t="shared" si="33"/>
        <v>film &amp; video</v>
      </c>
      <c r="R213" t="str">
        <f t="shared" si="34"/>
        <v>drama</v>
      </c>
      <c r="S213" t="str">
        <f t="shared" si="39"/>
        <v>8/19/2015</v>
      </c>
      <c r="T213" t="str">
        <f t="shared" si="35"/>
        <v>2015</v>
      </c>
      <c r="U213" t="str">
        <f t="shared" si="36"/>
        <v>August</v>
      </c>
      <c r="V213" t="str">
        <f t="shared" si="30"/>
        <v>9/18/2015</v>
      </c>
      <c r="W213" t="str">
        <f t="shared" si="37"/>
        <v>2015</v>
      </c>
      <c r="X213" t="str">
        <f t="shared" si="38"/>
        <v>September</v>
      </c>
    </row>
    <row r="214" spans="1:24" ht="28.8" x14ac:dyDescent="0.55000000000000004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31"/>
        <v>1.5873015873015873E-4</v>
      </c>
      <c r="P214" s="9">
        <f t="shared" si="32"/>
        <v>1</v>
      </c>
      <c r="Q214" t="str">
        <f t="shared" si="33"/>
        <v>film &amp; video</v>
      </c>
      <c r="R214" t="str">
        <f t="shared" si="34"/>
        <v>drama</v>
      </c>
      <c r="S214" t="str">
        <f t="shared" si="39"/>
        <v>2/16/2016</v>
      </c>
      <c r="T214" t="str">
        <f t="shared" si="35"/>
        <v>2016</v>
      </c>
      <c r="U214" t="str">
        <f t="shared" si="36"/>
        <v>February</v>
      </c>
      <c r="V214" t="str">
        <f t="shared" si="30"/>
        <v>4/16/2016</v>
      </c>
      <c r="W214" t="str">
        <f t="shared" si="37"/>
        <v>2016</v>
      </c>
      <c r="X214" t="str">
        <f t="shared" si="38"/>
        <v>April</v>
      </c>
    </row>
    <row r="215" spans="1:24" ht="43.2" x14ac:dyDescent="0.55000000000000004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31"/>
        <v>4.0000000000000002E-4</v>
      </c>
      <c r="P215" s="9">
        <f t="shared" si="32"/>
        <v>20</v>
      </c>
      <c r="Q215" t="str">
        <f t="shared" si="33"/>
        <v>film &amp; video</v>
      </c>
      <c r="R215" t="str">
        <f t="shared" si="34"/>
        <v>drama</v>
      </c>
      <c r="S215" t="str">
        <f t="shared" si="39"/>
        <v>7/17/2015</v>
      </c>
      <c r="T215" t="str">
        <f t="shared" si="35"/>
        <v>2015</v>
      </c>
      <c r="U215" t="str">
        <f t="shared" si="36"/>
        <v>July</v>
      </c>
      <c r="V215" t="str">
        <f t="shared" si="30"/>
        <v>8/16/2015</v>
      </c>
      <c r="W215" t="str">
        <f t="shared" si="37"/>
        <v>2015</v>
      </c>
      <c r="X215" t="str">
        <f t="shared" si="38"/>
        <v>August</v>
      </c>
    </row>
    <row r="216" spans="1:24" ht="43.2" x14ac:dyDescent="0.55000000000000004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31"/>
        <v>8.0000000000000007E-5</v>
      </c>
      <c r="P216" s="9">
        <f t="shared" si="32"/>
        <v>1</v>
      </c>
      <c r="Q216" t="str">
        <f t="shared" si="33"/>
        <v>film &amp; video</v>
      </c>
      <c r="R216" t="str">
        <f t="shared" si="34"/>
        <v>drama</v>
      </c>
      <c r="S216" t="str">
        <f t="shared" si="39"/>
        <v>1/5/2015</v>
      </c>
      <c r="T216" t="str">
        <f t="shared" si="35"/>
        <v>2015</v>
      </c>
      <c r="U216" t="str">
        <f t="shared" si="36"/>
        <v>January</v>
      </c>
      <c r="V216" t="str">
        <f t="shared" si="30"/>
        <v>3/6/2015</v>
      </c>
      <c r="W216" t="str">
        <f t="shared" si="37"/>
        <v>2015</v>
      </c>
      <c r="X216" t="str">
        <f t="shared" si="38"/>
        <v>March</v>
      </c>
    </row>
    <row r="217" spans="1:24" ht="43.2" x14ac:dyDescent="0.55000000000000004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31"/>
        <v>2.2727272727272726E-3</v>
      </c>
      <c r="P217" s="9">
        <f t="shared" si="32"/>
        <v>10</v>
      </c>
      <c r="Q217" t="str">
        <f t="shared" si="33"/>
        <v>film &amp; video</v>
      </c>
      <c r="R217" t="str">
        <f t="shared" si="34"/>
        <v>drama</v>
      </c>
      <c r="S217" t="str">
        <f t="shared" si="39"/>
        <v>1/6/2016</v>
      </c>
      <c r="T217" t="str">
        <f t="shared" si="35"/>
        <v>2016</v>
      </c>
      <c r="U217" t="str">
        <f t="shared" si="36"/>
        <v>January</v>
      </c>
      <c r="V217" t="str">
        <f t="shared" si="30"/>
        <v>2/17/2016</v>
      </c>
      <c r="W217" t="str">
        <f t="shared" si="37"/>
        <v>2016</v>
      </c>
      <c r="X217" t="str">
        <f t="shared" si="38"/>
        <v>February</v>
      </c>
    </row>
    <row r="218" spans="1:24" ht="43.2" x14ac:dyDescent="0.55000000000000004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31"/>
        <v>0.55698440000000005</v>
      </c>
      <c r="P218" s="9">
        <f t="shared" si="32"/>
        <v>331.53833333333336</v>
      </c>
      <c r="Q218" t="str">
        <f t="shared" si="33"/>
        <v>film &amp; video</v>
      </c>
      <c r="R218" t="str">
        <f t="shared" si="34"/>
        <v>drama</v>
      </c>
      <c r="S218" t="str">
        <f t="shared" si="39"/>
        <v>3/3/2015</v>
      </c>
      <c r="T218" t="str">
        <f t="shared" si="35"/>
        <v>2015</v>
      </c>
      <c r="U218" t="str">
        <f t="shared" si="36"/>
        <v>March</v>
      </c>
      <c r="V218" t="str">
        <f t="shared" si="30"/>
        <v>4/22/2015</v>
      </c>
      <c r="W218" t="str">
        <f t="shared" si="37"/>
        <v>2015</v>
      </c>
      <c r="X218" t="str">
        <f t="shared" si="38"/>
        <v>April</v>
      </c>
    </row>
    <row r="219" spans="1:24" x14ac:dyDescent="0.55000000000000004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31"/>
        <v>0.11942999999999999</v>
      </c>
      <c r="P219" s="9">
        <f t="shared" si="32"/>
        <v>314.28947368421052</v>
      </c>
      <c r="Q219" t="str">
        <f t="shared" si="33"/>
        <v>film &amp; video</v>
      </c>
      <c r="R219" t="str">
        <f t="shared" si="34"/>
        <v>drama</v>
      </c>
      <c r="S219" t="str">
        <f t="shared" si="39"/>
        <v>11/27/2014</v>
      </c>
      <c r="T219" t="str">
        <f t="shared" si="35"/>
        <v>2014</v>
      </c>
      <c r="U219" t="str">
        <f t="shared" si="36"/>
        <v>November</v>
      </c>
      <c r="V219" t="str">
        <f t="shared" si="30"/>
        <v>12/28/2014</v>
      </c>
      <c r="W219" t="str">
        <f t="shared" si="37"/>
        <v>2014</v>
      </c>
      <c r="X219" t="str">
        <f t="shared" si="38"/>
        <v>December</v>
      </c>
    </row>
    <row r="220" spans="1:24" ht="43.2" x14ac:dyDescent="0.55000000000000004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31"/>
        <v>0.02</v>
      </c>
      <c r="P220" s="9">
        <f t="shared" si="32"/>
        <v>100</v>
      </c>
      <c r="Q220" t="str">
        <f t="shared" si="33"/>
        <v>film &amp; video</v>
      </c>
      <c r="R220" t="str">
        <f t="shared" si="34"/>
        <v>drama</v>
      </c>
      <c r="S220" t="str">
        <f t="shared" si="39"/>
        <v>3/16/2015</v>
      </c>
      <c r="T220" t="str">
        <f t="shared" si="35"/>
        <v>2015</v>
      </c>
      <c r="U220" t="str">
        <f t="shared" si="36"/>
        <v>March</v>
      </c>
      <c r="V220" t="str">
        <f t="shared" si="30"/>
        <v>5/15/2015</v>
      </c>
      <c r="W220" t="str">
        <f t="shared" si="37"/>
        <v>2015</v>
      </c>
      <c r="X220" t="str">
        <f t="shared" si="38"/>
        <v>May</v>
      </c>
    </row>
    <row r="221" spans="1:24" ht="28.8" x14ac:dyDescent="0.55000000000000004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31"/>
        <v>0.17630000000000001</v>
      </c>
      <c r="P221" s="9">
        <f t="shared" si="32"/>
        <v>115.98684210526316</v>
      </c>
      <c r="Q221" t="str">
        <f t="shared" si="33"/>
        <v>film &amp; video</v>
      </c>
      <c r="R221" t="str">
        <f t="shared" si="34"/>
        <v>drama</v>
      </c>
      <c r="S221" t="str">
        <f t="shared" si="39"/>
        <v>2/29/2016</v>
      </c>
      <c r="T221" t="str">
        <f t="shared" si="35"/>
        <v>2016</v>
      </c>
      <c r="U221" t="str">
        <f t="shared" si="36"/>
        <v>February</v>
      </c>
      <c r="V221" t="str">
        <f t="shared" si="30"/>
        <v>4/1/2016</v>
      </c>
      <c r="W221" t="str">
        <f t="shared" si="37"/>
        <v>2016</v>
      </c>
      <c r="X221" t="str">
        <f t="shared" si="38"/>
        <v>April</v>
      </c>
    </row>
    <row r="222" spans="1:24" ht="43.2" x14ac:dyDescent="0.55000000000000004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31"/>
        <v>7.1999999999999998E-3</v>
      </c>
      <c r="P222" s="9">
        <f t="shared" si="32"/>
        <v>120</v>
      </c>
      <c r="Q222" t="str">
        <f t="shared" si="33"/>
        <v>film &amp; video</v>
      </c>
      <c r="R222" t="str">
        <f t="shared" si="34"/>
        <v>drama</v>
      </c>
      <c r="S222" t="str">
        <f t="shared" si="39"/>
        <v>7/10/2015</v>
      </c>
      <c r="T222" t="str">
        <f t="shared" si="35"/>
        <v>2015</v>
      </c>
      <c r="U222" t="str">
        <f t="shared" si="36"/>
        <v>July</v>
      </c>
      <c r="V222" t="str">
        <f t="shared" si="30"/>
        <v>8/20/2015</v>
      </c>
      <c r="W222" t="str">
        <f t="shared" si="37"/>
        <v>2015</v>
      </c>
      <c r="X222" t="str">
        <f t="shared" si="38"/>
        <v>August</v>
      </c>
    </row>
    <row r="223" spans="1:24" x14ac:dyDescent="0.55000000000000004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 t="shared" si="31"/>
        <v>0</v>
      </c>
      <c r="P223" s="9">
        <f t="shared" si="32"/>
        <v>0</v>
      </c>
      <c r="Q223" t="str">
        <f t="shared" si="33"/>
        <v>film &amp; video</v>
      </c>
      <c r="R223" t="str">
        <f t="shared" si="34"/>
        <v>drama</v>
      </c>
      <c r="S223" t="str">
        <f t="shared" si="39"/>
        <v>1/27/2015</v>
      </c>
      <c r="T223" t="str">
        <f t="shared" si="35"/>
        <v>2015</v>
      </c>
      <c r="U223" t="str">
        <f t="shared" si="36"/>
        <v>January</v>
      </c>
      <c r="V223" t="str">
        <f t="shared" si="30"/>
        <v>3/28/2015</v>
      </c>
      <c r="W223" t="str">
        <f t="shared" si="37"/>
        <v>2015</v>
      </c>
      <c r="X223" t="str">
        <f t="shared" si="38"/>
        <v>March</v>
      </c>
    </row>
    <row r="224" spans="1:24" ht="43.2" x14ac:dyDescent="0.55000000000000004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31"/>
        <v>0.13</v>
      </c>
      <c r="P224" s="9">
        <f t="shared" si="32"/>
        <v>65</v>
      </c>
      <c r="Q224" t="str">
        <f t="shared" si="33"/>
        <v>film &amp; video</v>
      </c>
      <c r="R224" t="str">
        <f t="shared" si="34"/>
        <v>drama</v>
      </c>
      <c r="S224" t="str">
        <f t="shared" si="39"/>
        <v>1/27/2015</v>
      </c>
      <c r="T224" t="str">
        <f t="shared" si="35"/>
        <v>2015</v>
      </c>
      <c r="U224" t="str">
        <f t="shared" si="36"/>
        <v>January</v>
      </c>
      <c r="V224" t="str">
        <f t="shared" si="30"/>
        <v>3/26/2015</v>
      </c>
      <c r="W224" t="str">
        <f t="shared" si="37"/>
        <v>2015</v>
      </c>
      <c r="X224" t="str">
        <f t="shared" si="38"/>
        <v>March</v>
      </c>
    </row>
    <row r="225" spans="1:24" ht="43.2" x14ac:dyDescent="0.55000000000000004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si="31"/>
        <v>0</v>
      </c>
      <c r="P225" s="9">
        <f t="shared" si="32"/>
        <v>0</v>
      </c>
      <c r="Q225" t="str">
        <f t="shared" si="33"/>
        <v>film &amp; video</v>
      </c>
      <c r="R225" t="str">
        <f t="shared" si="34"/>
        <v>drama</v>
      </c>
      <c r="S225" t="str">
        <f t="shared" si="39"/>
        <v>4/21/2016</v>
      </c>
      <c r="T225" t="str">
        <f t="shared" si="35"/>
        <v>2016</v>
      </c>
      <c r="U225" t="str">
        <f t="shared" si="36"/>
        <v>April</v>
      </c>
      <c r="V225" t="str">
        <f t="shared" si="30"/>
        <v>5/21/2016</v>
      </c>
      <c r="W225" t="str">
        <f t="shared" si="37"/>
        <v>2016</v>
      </c>
      <c r="X225" t="str">
        <f t="shared" si="38"/>
        <v>May</v>
      </c>
    </row>
    <row r="226" spans="1:24" ht="43.2" x14ac:dyDescent="0.55000000000000004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31"/>
        <v>0</v>
      </c>
      <c r="P226" s="9">
        <f t="shared" si="32"/>
        <v>0</v>
      </c>
      <c r="Q226" t="str">
        <f t="shared" si="33"/>
        <v>film &amp; video</v>
      </c>
      <c r="R226" t="str">
        <f t="shared" si="34"/>
        <v>drama</v>
      </c>
      <c r="S226" t="str">
        <f t="shared" si="39"/>
        <v>5/11/2015</v>
      </c>
      <c r="T226" t="str">
        <f t="shared" si="35"/>
        <v>2015</v>
      </c>
      <c r="U226" t="str">
        <f t="shared" si="36"/>
        <v>May</v>
      </c>
      <c r="V226" t="str">
        <f t="shared" si="30"/>
        <v>7/10/2015</v>
      </c>
      <c r="W226" t="str">
        <f t="shared" si="37"/>
        <v>2015</v>
      </c>
      <c r="X226" t="str">
        <f t="shared" si="38"/>
        <v>July</v>
      </c>
    </row>
    <row r="227" spans="1:24" ht="43.2" x14ac:dyDescent="0.55000000000000004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31"/>
        <v>0</v>
      </c>
      <c r="P227" s="9">
        <f t="shared" si="32"/>
        <v>0</v>
      </c>
      <c r="Q227" t="str">
        <f t="shared" si="33"/>
        <v>film &amp; video</v>
      </c>
      <c r="R227" t="str">
        <f t="shared" si="34"/>
        <v>drama</v>
      </c>
      <c r="S227" t="str">
        <f t="shared" si="39"/>
        <v>3/9/2016</v>
      </c>
      <c r="T227" t="str">
        <f t="shared" si="35"/>
        <v>2016</v>
      </c>
      <c r="U227" t="str">
        <f t="shared" si="36"/>
        <v>March</v>
      </c>
      <c r="V227" t="str">
        <f t="shared" si="30"/>
        <v>4/8/2016</v>
      </c>
      <c r="W227" t="str">
        <f t="shared" si="37"/>
        <v>2016</v>
      </c>
      <c r="X227" t="str">
        <f t="shared" si="38"/>
        <v>April</v>
      </c>
    </row>
    <row r="228" spans="1:24" ht="43.2" x14ac:dyDescent="0.55000000000000004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31"/>
        <v>8.6206896551724137E-3</v>
      </c>
      <c r="P228" s="9">
        <f t="shared" si="32"/>
        <v>125</v>
      </c>
      <c r="Q228" t="str">
        <f t="shared" si="33"/>
        <v>film &amp; video</v>
      </c>
      <c r="R228" t="str">
        <f t="shared" si="34"/>
        <v>drama</v>
      </c>
      <c r="S228" t="str">
        <f t="shared" si="39"/>
        <v>4/12/2015</v>
      </c>
      <c r="T228" t="str">
        <f t="shared" si="35"/>
        <v>2015</v>
      </c>
      <c r="U228" t="str">
        <f t="shared" si="36"/>
        <v>April</v>
      </c>
      <c r="V228" t="str">
        <f t="shared" si="30"/>
        <v>5/31/2015</v>
      </c>
      <c r="W228" t="str">
        <f t="shared" si="37"/>
        <v>2015</v>
      </c>
      <c r="X228" t="str">
        <f t="shared" si="38"/>
        <v>May</v>
      </c>
    </row>
    <row r="229" spans="1:24" ht="43.2" x14ac:dyDescent="0.55000000000000004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si="31"/>
        <v>0</v>
      </c>
      <c r="P229" s="9">
        <f t="shared" si="32"/>
        <v>0</v>
      </c>
      <c r="Q229" t="str">
        <f t="shared" si="33"/>
        <v>film &amp; video</v>
      </c>
      <c r="R229" t="str">
        <f t="shared" si="34"/>
        <v>drama</v>
      </c>
      <c r="S229" t="str">
        <f t="shared" si="39"/>
        <v>6/9/2015</v>
      </c>
      <c r="T229" t="str">
        <f t="shared" si="35"/>
        <v>2015</v>
      </c>
      <c r="U229" t="str">
        <f t="shared" si="36"/>
        <v>June</v>
      </c>
      <c r="V229" t="str">
        <f t="shared" si="30"/>
        <v>7/9/2015</v>
      </c>
      <c r="W229" t="str">
        <f t="shared" si="37"/>
        <v>2015</v>
      </c>
      <c r="X229" t="str">
        <f t="shared" si="38"/>
        <v>July</v>
      </c>
    </row>
    <row r="230" spans="1:24" ht="28.8" x14ac:dyDescent="0.55000000000000004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31"/>
        <v>0</v>
      </c>
      <c r="P230" s="9">
        <f t="shared" si="32"/>
        <v>0</v>
      </c>
      <c r="Q230" t="str">
        <f t="shared" si="33"/>
        <v>film &amp; video</v>
      </c>
      <c r="R230" t="str">
        <f t="shared" si="34"/>
        <v>drama</v>
      </c>
      <c r="S230" t="str">
        <f t="shared" si="39"/>
        <v>4/2/2015</v>
      </c>
      <c r="T230" t="str">
        <f t="shared" si="35"/>
        <v>2015</v>
      </c>
      <c r="U230" t="str">
        <f t="shared" si="36"/>
        <v>April</v>
      </c>
      <c r="V230" t="str">
        <f t="shared" si="30"/>
        <v>6/1/2015</v>
      </c>
      <c r="W230" t="str">
        <f t="shared" si="37"/>
        <v>2015</v>
      </c>
      <c r="X230" t="str">
        <f t="shared" si="38"/>
        <v>June</v>
      </c>
    </row>
    <row r="231" spans="1:24" ht="43.2" x14ac:dyDescent="0.55000000000000004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31"/>
        <v>0</v>
      </c>
      <c r="P231" s="9">
        <f t="shared" si="32"/>
        <v>0</v>
      </c>
      <c r="Q231" t="str">
        <f t="shared" si="33"/>
        <v>film &amp; video</v>
      </c>
      <c r="R231" t="str">
        <f t="shared" si="34"/>
        <v>drama</v>
      </c>
      <c r="S231" t="str">
        <f t="shared" si="39"/>
        <v>1/14/2016</v>
      </c>
      <c r="T231" t="str">
        <f t="shared" si="35"/>
        <v>2016</v>
      </c>
      <c r="U231" t="str">
        <f t="shared" si="36"/>
        <v>January</v>
      </c>
      <c r="V231" t="str">
        <f t="shared" si="30"/>
        <v>2/13/2016</v>
      </c>
      <c r="W231" t="str">
        <f t="shared" si="37"/>
        <v>2016</v>
      </c>
      <c r="X231" t="str">
        <f t="shared" si="38"/>
        <v>February</v>
      </c>
    </row>
    <row r="232" spans="1:24" ht="43.2" x14ac:dyDescent="0.55000000000000004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31"/>
        <v>4.0000000000000001E-3</v>
      </c>
      <c r="P232" s="9">
        <f t="shared" si="32"/>
        <v>30</v>
      </c>
      <c r="Q232" t="str">
        <f t="shared" si="33"/>
        <v>film &amp; video</v>
      </c>
      <c r="R232" t="str">
        <f t="shared" si="34"/>
        <v>drama</v>
      </c>
      <c r="S232" t="str">
        <f t="shared" si="39"/>
        <v>5/5/2015</v>
      </c>
      <c r="T232" t="str">
        <f t="shared" si="35"/>
        <v>2015</v>
      </c>
      <c r="U232" t="str">
        <f t="shared" si="36"/>
        <v>May</v>
      </c>
      <c r="V232" t="str">
        <f t="shared" si="30"/>
        <v>6/4/2015</v>
      </c>
      <c r="W232" t="str">
        <f t="shared" si="37"/>
        <v>2015</v>
      </c>
      <c r="X232" t="str">
        <f t="shared" si="38"/>
        <v>June</v>
      </c>
    </row>
    <row r="233" spans="1:24" ht="43.2" x14ac:dyDescent="0.55000000000000004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 t="shared" si="31"/>
        <v>0</v>
      </c>
      <c r="P233" s="9">
        <f t="shared" si="32"/>
        <v>0</v>
      </c>
      <c r="Q233" t="str">
        <f t="shared" si="33"/>
        <v>film &amp; video</v>
      </c>
      <c r="R233" t="str">
        <f t="shared" si="34"/>
        <v>drama</v>
      </c>
      <c r="S233" t="str">
        <f t="shared" si="39"/>
        <v>12/3/2015</v>
      </c>
      <c r="T233" t="str">
        <f t="shared" si="35"/>
        <v>2015</v>
      </c>
      <c r="U233" t="str">
        <f t="shared" si="36"/>
        <v>December</v>
      </c>
      <c r="V233" t="str">
        <f t="shared" si="30"/>
        <v>1/2/2016</v>
      </c>
      <c r="W233" t="str">
        <f t="shared" si="37"/>
        <v>2016</v>
      </c>
      <c r="X233" t="str">
        <f t="shared" si="38"/>
        <v>January</v>
      </c>
    </row>
    <row r="234" spans="1:24" ht="43.2" x14ac:dyDescent="0.55000000000000004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31"/>
        <v>2.75E-2</v>
      </c>
      <c r="P234" s="9">
        <f t="shared" si="32"/>
        <v>15.714285714285714</v>
      </c>
      <c r="Q234" t="str">
        <f t="shared" si="33"/>
        <v>film &amp; video</v>
      </c>
      <c r="R234" t="str">
        <f t="shared" si="34"/>
        <v>drama</v>
      </c>
      <c r="S234" t="str">
        <f t="shared" si="39"/>
        <v>1/28/2015</v>
      </c>
      <c r="T234" t="str">
        <f t="shared" si="35"/>
        <v>2015</v>
      </c>
      <c r="U234" t="str">
        <f t="shared" si="36"/>
        <v>January</v>
      </c>
      <c r="V234" t="str">
        <f t="shared" si="30"/>
        <v>2/27/2015</v>
      </c>
      <c r="W234" t="str">
        <f t="shared" si="37"/>
        <v>2015</v>
      </c>
      <c r="X234" t="str">
        <f t="shared" si="38"/>
        <v>February</v>
      </c>
    </row>
    <row r="235" spans="1:24" ht="43.2" x14ac:dyDescent="0.55000000000000004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 t="shared" si="31"/>
        <v>0</v>
      </c>
      <c r="P235" s="9">
        <f t="shared" si="32"/>
        <v>0</v>
      </c>
      <c r="Q235" t="str">
        <f t="shared" si="33"/>
        <v>film &amp; video</v>
      </c>
      <c r="R235" t="str">
        <f t="shared" si="34"/>
        <v>drama</v>
      </c>
      <c r="S235" t="str">
        <f t="shared" si="39"/>
        <v>8/30/2016</v>
      </c>
      <c r="T235" t="str">
        <f t="shared" si="35"/>
        <v>2016</v>
      </c>
      <c r="U235" t="str">
        <f t="shared" si="36"/>
        <v>August</v>
      </c>
      <c r="V235" t="str">
        <f t="shared" si="30"/>
        <v>9/29/2016</v>
      </c>
      <c r="W235" t="str">
        <f t="shared" si="37"/>
        <v>2016</v>
      </c>
      <c r="X235" t="str">
        <f t="shared" si="38"/>
        <v>September</v>
      </c>
    </row>
    <row r="236" spans="1:24" ht="43.2" x14ac:dyDescent="0.55000000000000004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31"/>
        <v>0.40100000000000002</v>
      </c>
      <c r="P236" s="9">
        <f t="shared" si="32"/>
        <v>80.2</v>
      </c>
      <c r="Q236" t="str">
        <f t="shared" si="33"/>
        <v>film &amp; video</v>
      </c>
      <c r="R236" t="str">
        <f t="shared" si="34"/>
        <v>drama</v>
      </c>
      <c r="S236" t="str">
        <f t="shared" si="39"/>
        <v>5/11/2015</v>
      </c>
      <c r="T236" t="str">
        <f t="shared" si="35"/>
        <v>2015</v>
      </c>
      <c r="U236" t="str">
        <f t="shared" si="36"/>
        <v>May</v>
      </c>
      <c r="V236" t="str">
        <f t="shared" si="30"/>
        <v>6/20/2015</v>
      </c>
      <c r="W236" t="str">
        <f t="shared" si="37"/>
        <v>2015</v>
      </c>
      <c r="X236" t="str">
        <f t="shared" si="38"/>
        <v>June</v>
      </c>
    </row>
    <row r="237" spans="1:24" ht="43.2" x14ac:dyDescent="0.55000000000000004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si="31"/>
        <v>0</v>
      </c>
      <c r="P237" s="9">
        <f t="shared" si="32"/>
        <v>0</v>
      </c>
      <c r="Q237" t="str">
        <f t="shared" si="33"/>
        <v>film &amp; video</v>
      </c>
      <c r="R237" t="str">
        <f t="shared" si="34"/>
        <v>drama</v>
      </c>
      <c r="S237" t="str">
        <f t="shared" si="39"/>
        <v>6/9/2015</v>
      </c>
      <c r="T237" t="str">
        <f t="shared" si="35"/>
        <v>2015</v>
      </c>
      <c r="U237" t="str">
        <f t="shared" si="36"/>
        <v>June</v>
      </c>
      <c r="V237" t="str">
        <f t="shared" si="30"/>
        <v>7/9/2015</v>
      </c>
      <c r="W237" t="str">
        <f t="shared" si="37"/>
        <v>2015</v>
      </c>
      <c r="X237" t="str">
        <f t="shared" si="38"/>
        <v>July</v>
      </c>
    </row>
    <row r="238" spans="1:24" ht="43.2" x14ac:dyDescent="0.55000000000000004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31"/>
        <v>0</v>
      </c>
      <c r="P238" s="9">
        <f t="shared" si="32"/>
        <v>0</v>
      </c>
      <c r="Q238" t="str">
        <f t="shared" si="33"/>
        <v>film &amp; video</v>
      </c>
      <c r="R238" t="str">
        <f t="shared" si="34"/>
        <v>drama</v>
      </c>
      <c r="S238" t="str">
        <f t="shared" si="39"/>
        <v>11/12/2015</v>
      </c>
      <c r="T238" t="str">
        <f t="shared" si="35"/>
        <v>2015</v>
      </c>
      <c r="U238" t="str">
        <f t="shared" si="36"/>
        <v>November</v>
      </c>
      <c r="V238" t="str">
        <f t="shared" si="30"/>
        <v>1/4/2016</v>
      </c>
      <c r="W238" t="str">
        <f t="shared" si="37"/>
        <v>2016</v>
      </c>
      <c r="X238" t="str">
        <f t="shared" si="38"/>
        <v>January</v>
      </c>
    </row>
    <row r="239" spans="1:24" x14ac:dyDescent="0.55000000000000004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31"/>
        <v>3.3333333333333335E-3</v>
      </c>
      <c r="P239" s="9">
        <f t="shared" si="32"/>
        <v>50</v>
      </c>
      <c r="Q239" t="str">
        <f t="shared" si="33"/>
        <v>film &amp; video</v>
      </c>
      <c r="R239" t="str">
        <f t="shared" si="34"/>
        <v>drama</v>
      </c>
      <c r="S239" t="str">
        <f t="shared" si="39"/>
        <v>1/8/2016</v>
      </c>
      <c r="T239" t="str">
        <f t="shared" si="35"/>
        <v>2016</v>
      </c>
      <c r="U239" t="str">
        <f t="shared" si="36"/>
        <v>January</v>
      </c>
      <c r="V239" t="str">
        <f t="shared" si="30"/>
        <v>3/8/2016</v>
      </c>
      <c r="W239" t="str">
        <f t="shared" si="37"/>
        <v>2016</v>
      </c>
      <c r="X239" t="str">
        <f t="shared" si="38"/>
        <v>March</v>
      </c>
    </row>
    <row r="240" spans="1:24" ht="43.2" x14ac:dyDescent="0.55000000000000004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 t="shared" si="31"/>
        <v>0</v>
      </c>
      <c r="P240" s="9">
        <f t="shared" si="32"/>
        <v>0</v>
      </c>
      <c r="Q240" t="str">
        <f t="shared" si="33"/>
        <v>film &amp; video</v>
      </c>
      <c r="R240" t="str">
        <f t="shared" si="34"/>
        <v>drama</v>
      </c>
      <c r="S240" t="str">
        <f t="shared" si="39"/>
        <v>12/9/2016</v>
      </c>
      <c r="T240" t="str">
        <f t="shared" si="35"/>
        <v>2016</v>
      </c>
      <c r="U240" t="str">
        <f t="shared" si="36"/>
        <v>December</v>
      </c>
      <c r="V240" t="str">
        <f t="shared" si="30"/>
        <v>12/30/2016</v>
      </c>
      <c r="W240" t="str">
        <f t="shared" si="37"/>
        <v>2016</v>
      </c>
      <c r="X240" t="str">
        <f t="shared" si="38"/>
        <v>December</v>
      </c>
    </row>
    <row r="241" spans="1:24" ht="43.2" x14ac:dyDescent="0.55000000000000004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31"/>
        <v>0.25</v>
      </c>
      <c r="P241" s="9">
        <f t="shared" si="32"/>
        <v>50</v>
      </c>
      <c r="Q241" t="str">
        <f t="shared" si="33"/>
        <v>film &amp; video</v>
      </c>
      <c r="R241" t="str">
        <f t="shared" si="34"/>
        <v>drama</v>
      </c>
      <c r="S241" t="str">
        <f t="shared" si="39"/>
        <v>10/19/2015</v>
      </c>
      <c r="T241" t="str">
        <f t="shared" si="35"/>
        <v>2015</v>
      </c>
      <c r="U241" t="str">
        <f t="shared" si="36"/>
        <v>October</v>
      </c>
      <c r="V241" t="str">
        <f t="shared" si="30"/>
        <v>11/8/2015</v>
      </c>
      <c r="W241" t="str">
        <f t="shared" si="37"/>
        <v>2015</v>
      </c>
      <c r="X241" t="str">
        <f t="shared" si="38"/>
        <v>November</v>
      </c>
    </row>
    <row r="242" spans="1:24" ht="43.2" x14ac:dyDescent="0.55000000000000004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31"/>
        <v>1.0763413333333334</v>
      </c>
      <c r="P242" s="9">
        <f t="shared" si="32"/>
        <v>117.84759124087591</v>
      </c>
      <c r="Q242" t="str">
        <f t="shared" si="33"/>
        <v>film &amp; video</v>
      </c>
      <c r="R242" t="str">
        <f t="shared" si="34"/>
        <v>documentary</v>
      </c>
      <c r="S242" t="str">
        <f t="shared" si="39"/>
        <v>3/21/2013</v>
      </c>
      <c r="T242" t="str">
        <f t="shared" si="35"/>
        <v>2013</v>
      </c>
      <c r="U242" t="str">
        <f t="shared" si="36"/>
        <v>March</v>
      </c>
      <c r="V242" t="str">
        <f t="shared" si="30"/>
        <v>5/5/2013</v>
      </c>
      <c r="W242" t="str">
        <f t="shared" si="37"/>
        <v>2013</v>
      </c>
      <c r="X242" t="str">
        <f t="shared" si="38"/>
        <v>May</v>
      </c>
    </row>
    <row r="243" spans="1:24" ht="43.2" x14ac:dyDescent="0.55000000000000004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31"/>
        <v>1.1263736263736264</v>
      </c>
      <c r="P243" s="9">
        <f t="shared" si="32"/>
        <v>109.04255319148936</v>
      </c>
      <c r="Q243" t="str">
        <f t="shared" si="33"/>
        <v>film &amp; video</v>
      </c>
      <c r="R243" t="str">
        <f t="shared" si="34"/>
        <v>documentary</v>
      </c>
      <c r="S243" t="str">
        <f t="shared" si="39"/>
        <v>11/6/2014</v>
      </c>
      <c r="T243" t="str">
        <f t="shared" si="35"/>
        <v>2014</v>
      </c>
      <c r="U243" t="str">
        <f t="shared" si="36"/>
        <v>November</v>
      </c>
      <c r="V243" t="str">
        <f t="shared" si="30"/>
        <v>12/21/2014</v>
      </c>
      <c r="W243" t="str">
        <f t="shared" si="37"/>
        <v>2014</v>
      </c>
      <c r="X243" t="str">
        <f t="shared" si="38"/>
        <v>December</v>
      </c>
    </row>
    <row r="244" spans="1:24" ht="43.2" x14ac:dyDescent="0.55000000000000004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31"/>
        <v>1.1346153846153846</v>
      </c>
      <c r="P244" s="9">
        <f t="shared" si="32"/>
        <v>73.019801980198025</v>
      </c>
      <c r="Q244" t="str">
        <f t="shared" si="33"/>
        <v>film &amp; video</v>
      </c>
      <c r="R244" t="str">
        <f t="shared" si="34"/>
        <v>documentary</v>
      </c>
      <c r="S244" t="str">
        <f t="shared" si="39"/>
        <v>11/15/2011</v>
      </c>
      <c r="T244" t="str">
        <f t="shared" si="35"/>
        <v>2011</v>
      </c>
      <c r="U244" t="str">
        <f t="shared" si="36"/>
        <v>November</v>
      </c>
      <c r="V244" t="str">
        <f t="shared" si="30"/>
        <v>12/20/2011</v>
      </c>
      <c r="W244" t="str">
        <f t="shared" si="37"/>
        <v>2011</v>
      </c>
      <c r="X244" t="str">
        <f t="shared" si="38"/>
        <v>December</v>
      </c>
    </row>
    <row r="245" spans="1:24" ht="43.2" x14ac:dyDescent="0.55000000000000004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31"/>
        <v>1.0259199999999999</v>
      </c>
      <c r="P245" s="9">
        <f t="shared" si="32"/>
        <v>78.195121951219505</v>
      </c>
      <c r="Q245" t="str">
        <f t="shared" si="33"/>
        <v>film &amp; video</v>
      </c>
      <c r="R245" t="str">
        <f t="shared" si="34"/>
        <v>documentary</v>
      </c>
      <c r="S245" t="str">
        <f t="shared" si="39"/>
        <v>1/22/2014</v>
      </c>
      <c r="T245" t="str">
        <f t="shared" si="35"/>
        <v>2014</v>
      </c>
      <c r="U245" t="str">
        <f t="shared" si="36"/>
        <v>January</v>
      </c>
      <c r="V245" t="str">
        <f t="shared" si="30"/>
        <v>2/21/2014</v>
      </c>
      <c r="W245" t="str">
        <f t="shared" si="37"/>
        <v>2014</v>
      </c>
      <c r="X245" t="str">
        <f t="shared" si="38"/>
        <v>February</v>
      </c>
    </row>
    <row r="246" spans="1:24" ht="57.6" x14ac:dyDescent="0.55000000000000004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31"/>
        <v>1.1375714285714287</v>
      </c>
      <c r="P246" s="9">
        <f t="shared" si="32"/>
        <v>47.398809523809526</v>
      </c>
      <c r="Q246" t="str">
        <f t="shared" si="33"/>
        <v>film &amp; video</v>
      </c>
      <c r="R246" t="str">
        <f t="shared" si="34"/>
        <v>documentary</v>
      </c>
      <c r="S246" t="str">
        <f t="shared" si="39"/>
        <v>2/4/2010</v>
      </c>
      <c r="T246" t="str">
        <f t="shared" si="35"/>
        <v>2010</v>
      </c>
      <c r="U246" t="str">
        <f t="shared" si="36"/>
        <v>February</v>
      </c>
      <c r="V246" t="str">
        <f t="shared" si="30"/>
        <v>3/16/2010</v>
      </c>
      <c r="W246" t="str">
        <f t="shared" si="37"/>
        <v>2010</v>
      </c>
      <c r="X246" t="str">
        <f t="shared" si="38"/>
        <v>March</v>
      </c>
    </row>
    <row r="247" spans="1:24" ht="43.2" x14ac:dyDescent="0.55000000000000004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31"/>
        <v>1.0371999999999999</v>
      </c>
      <c r="P247" s="9">
        <f t="shared" si="32"/>
        <v>54.020833333333336</v>
      </c>
      <c r="Q247" t="str">
        <f t="shared" si="33"/>
        <v>film &amp; video</v>
      </c>
      <c r="R247" t="str">
        <f t="shared" si="34"/>
        <v>documentary</v>
      </c>
      <c r="S247" t="str">
        <f t="shared" si="39"/>
        <v>7/16/2012</v>
      </c>
      <c r="T247" t="str">
        <f t="shared" si="35"/>
        <v>2012</v>
      </c>
      <c r="U247" t="str">
        <f t="shared" si="36"/>
        <v>July</v>
      </c>
      <c r="V247" t="str">
        <f t="shared" si="30"/>
        <v>8/15/2012</v>
      </c>
      <c r="W247" t="str">
        <f t="shared" si="37"/>
        <v>2012</v>
      </c>
      <c r="X247" t="str">
        <f t="shared" si="38"/>
        <v>August</v>
      </c>
    </row>
    <row r="248" spans="1:24" ht="43.2" x14ac:dyDescent="0.55000000000000004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31"/>
        <v>3.0546000000000002</v>
      </c>
      <c r="P248" s="9">
        <f t="shared" si="32"/>
        <v>68.488789237668158</v>
      </c>
      <c r="Q248" t="str">
        <f t="shared" si="33"/>
        <v>film &amp; video</v>
      </c>
      <c r="R248" t="str">
        <f t="shared" si="34"/>
        <v>documentary</v>
      </c>
      <c r="S248" t="str">
        <f t="shared" si="39"/>
        <v>10/29/2010</v>
      </c>
      <c r="T248" t="str">
        <f t="shared" si="35"/>
        <v>2010</v>
      </c>
      <c r="U248" t="str">
        <f t="shared" si="36"/>
        <v>October</v>
      </c>
      <c r="V248" t="str">
        <f t="shared" si="30"/>
        <v>12/18/2010</v>
      </c>
      <c r="W248" t="str">
        <f t="shared" si="37"/>
        <v>2010</v>
      </c>
      <c r="X248" t="str">
        <f t="shared" si="38"/>
        <v>December</v>
      </c>
    </row>
    <row r="249" spans="1:24" ht="57.6" x14ac:dyDescent="0.55000000000000004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31"/>
        <v>1.341</v>
      </c>
      <c r="P249" s="9">
        <f t="shared" si="32"/>
        <v>108.14516129032258</v>
      </c>
      <c r="Q249" t="str">
        <f t="shared" si="33"/>
        <v>film &amp; video</v>
      </c>
      <c r="R249" t="str">
        <f t="shared" si="34"/>
        <v>documentary</v>
      </c>
      <c r="S249" t="str">
        <f t="shared" si="39"/>
        <v>9/9/2010</v>
      </c>
      <c r="T249" t="str">
        <f t="shared" si="35"/>
        <v>2010</v>
      </c>
      <c r="U249" t="str">
        <f t="shared" si="36"/>
        <v>September</v>
      </c>
      <c r="V249" t="str">
        <f t="shared" si="30"/>
        <v>10/15/2010</v>
      </c>
      <c r="W249" t="str">
        <f t="shared" si="37"/>
        <v>2010</v>
      </c>
      <c r="X249" t="str">
        <f t="shared" si="38"/>
        <v>October</v>
      </c>
    </row>
    <row r="250" spans="1:24" ht="43.2" x14ac:dyDescent="0.55000000000000004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31"/>
        <v>1.0133294117647058</v>
      </c>
      <c r="P250" s="9">
        <f t="shared" si="32"/>
        <v>589.95205479452056</v>
      </c>
      <c r="Q250" t="str">
        <f t="shared" si="33"/>
        <v>film &amp; video</v>
      </c>
      <c r="R250" t="str">
        <f t="shared" si="34"/>
        <v>documentary</v>
      </c>
      <c r="S250" t="str">
        <f t="shared" si="39"/>
        <v>11/23/2011</v>
      </c>
      <c r="T250" t="str">
        <f t="shared" si="35"/>
        <v>2011</v>
      </c>
      <c r="U250" t="str">
        <f t="shared" si="36"/>
        <v>November</v>
      </c>
      <c r="V250" t="str">
        <f t="shared" si="30"/>
        <v>1/7/2012</v>
      </c>
      <c r="W250" t="str">
        <f t="shared" si="37"/>
        <v>2012</v>
      </c>
      <c r="X250" t="str">
        <f t="shared" si="38"/>
        <v>January</v>
      </c>
    </row>
    <row r="251" spans="1:24" ht="57.6" x14ac:dyDescent="0.55000000000000004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31"/>
        <v>1.1292</v>
      </c>
      <c r="P251" s="9">
        <f t="shared" si="32"/>
        <v>48.051063829787232</v>
      </c>
      <c r="Q251" t="str">
        <f t="shared" si="33"/>
        <v>film &amp; video</v>
      </c>
      <c r="R251" t="str">
        <f t="shared" si="34"/>
        <v>documentary</v>
      </c>
      <c r="S251" t="str">
        <f t="shared" si="39"/>
        <v>6/3/2010</v>
      </c>
      <c r="T251" t="str">
        <f t="shared" si="35"/>
        <v>2010</v>
      </c>
      <c r="U251" t="str">
        <f t="shared" si="36"/>
        <v>June</v>
      </c>
      <c r="V251" t="str">
        <f t="shared" si="30"/>
        <v>8/22/2010</v>
      </c>
      <c r="W251" t="str">
        <f t="shared" si="37"/>
        <v>2010</v>
      </c>
      <c r="X251" t="str">
        <f t="shared" si="38"/>
        <v>August</v>
      </c>
    </row>
    <row r="252" spans="1:24" ht="43.2" x14ac:dyDescent="0.55000000000000004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31"/>
        <v>1.0558333333333334</v>
      </c>
      <c r="P252" s="9">
        <f t="shared" si="32"/>
        <v>72.482837528604122</v>
      </c>
      <c r="Q252" t="str">
        <f t="shared" si="33"/>
        <v>film &amp; video</v>
      </c>
      <c r="R252" t="str">
        <f t="shared" si="34"/>
        <v>documentary</v>
      </c>
      <c r="S252" t="str">
        <f t="shared" si="39"/>
        <v>5/7/2013</v>
      </c>
      <c r="T252" t="str">
        <f t="shared" si="35"/>
        <v>2013</v>
      </c>
      <c r="U252" t="str">
        <f t="shared" si="36"/>
        <v>May</v>
      </c>
      <c r="V252" t="str">
        <f t="shared" si="30"/>
        <v>6/6/2013</v>
      </c>
      <c r="W252" t="str">
        <f t="shared" si="37"/>
        <v>2013</v>
      </c>
      <c r="X252" t="str">
        <f t="shared" si="38"/>
        <v>June</v>
      </c>
    </row>
    <row r="253" spans="1:24" ht="43.2" x14ac:dyDescent="0.55000000000000004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31"/>
        <v>1.2557142857142858</v>
      </c>
      <c r="P253" s="9">
        <f t="shared" si="32"/>
        <v>57.077922077922075</v>
      </c>
      <c r="Q253" t="str">
        <f t="shared" si="33"/>
        <v>film &amp; video</v>
      </c>
      <c r="R253" t="str">
        <f t="shared" si="34"/>
        <v>documentary</v>
      </c>
      <c r="S253" t="str">
        <f t="shared" si="39"/>
        <v>4/14/2012</v>
      </c>
      <c r="T253" t="str">
        <f t="shared" si="35"/>
        <v>2012</v>
      </c>
      <c r="U253" t="str">
        <f t="shared" si="36"/>
        <v>April</v>
      </c>
      <c r="V253" t="str">
        <f t="shared" si="30"/>
        <v>5/16/2012</v>
      </c>
      <c r="W253" t="str">
        <f t="shared" si="37"/>
        <v>2012</v>
      </c>
      <c r="X253" t="str">
        <f t="shared" si="38"/>
        <v>May</v>
      </c>
    </row>
    <row r="254" spans="1:24" ht="43.2" x14ac:dyDescent="0.55000000000000004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31"/>
        <v>1.8455999999999999</v>
      </c>
      <c r="P254" s="9">
        <f t="shared" si="32"/>
        <v>85.444444444444443</v>
      </c>
      <c r="Q254" t="str">
        <f t="shared" si="33"/>
        <v>film &amp; video</v>
      </c>
      <c r="R254" t="str">
        <f t="shared" si="34"/>
        <v>documentary</v>
      </c>
      <c r="S254" t="str">
        <f t="shared" si="39"/>
        <v>3/29/2010</v>
      </c>
      <c r="T254" t="str">
        <f t="shared" si="35"/>
        <v>2010</v>
      </c>
      <c r="U254" t="str">
        <f t="shared" si="36"/>
        <v>March</v>
      </c>
      <c r="V254" t="str">
        <f t="shared" si="30"/>
        <v>5/31/2010</v>
      </c>
      <c r="W254" t="str">
        <f t="shared" si="37"/>
        <v>2010</v>
      </c>
      <c r="X254" t="str">
        <f t="shared" si="38"/>
        <v>May</v>
      </c>
    </row>
    <row r="255" spans="1:24" ht="43.2" x14ac:dyDescent="0.55000000000000004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31"/>
        <v>1.0073333333333334</v>
      </c>
      <c r="P255" s="9">
        <f t="shared" si="32"/>
        <v>215.85714285714286</v>
      </c>
      <c r="Q255" t="str">
        <f t="shared" si="33"/>
        <v>film &amp; video</v>
      </c>
      <c r="R255" t="str">
        <f t="shared" si="34"/>
        <v>documentary</v>
      </c>
      <c r="S255" t="str">
        <f t="shared" si="39"/>
        <v>1/16/2012</v>
      </c>
      <c r="T255" t="str">
        <f t="shared" si="35"/>
        <v>2012</v>
      </c>
      <c r="U255" t="str">
        <f t="shared" si="36"/>
        <v>January</v>
      </c>
      <c r="V255" t="str">
        <f t="shared" si="30"/>
        <v>2/15/2012</v>
      </c>
      <c r="W255" t="str">
        <f t="shared" si="37"/>
        <v>2012</v>
      </c>
      <c r="X255" t="str">
        <f t="shared" si="38"/>
        <v>February</v>
      </c>
    </row>
    <row r="256" spans="1:24" ht="43.2" x14ac:dyDescent="0.55000000000000004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31"/>
        <v>1.1694724999999999</v>
      </c>
      <c r="P256" s="9">
        <f t="shared" si="32"/>
        <v>89.38643312101911</v>
      </c>
      <c r="Q256" t="str">
        <f t="shared" si="33"/>
        <v>film &amp; video</v>
      </c>
      <c r="R256" t="str">
        <f t="shared" si="34"/>
        <v>documentary</v>
      </c>
      <c r="S256" t="str">
        <f t="shared" si="39"/>
        <v>9/16/2015</v>
      </c>
      <c r="T256" t="str">
        <f t="shared" si="35"/>
        <v>2015</v>
      </c>
      <c r="U256" t="str">
        <f t="shared" si="36"/>
        <v>September</v>
      </c>
      <c r="V256" t="str">
        <f t="shared" si="30"/>
        <v>10/16/2015</v>
      </c>
      <c r="W256" t="str">
        <f t="shared" si="37"/>
        <v>2015</v>
      </c>
      <c r="X256" t="str">
        <f t="shared" si="38"/>
        <v>October</v>
      </c>
    </row>
    <row r="257" spans="1:24" ht="28.8" x14ac:dyDescent="0.55000000000000004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31"/>
        <v>1.0673325</v>
      </c>
      <c r="P257" s="9">
        <f t="shared" si="32"/>
        <v>45.418404255319146</v>
      </c>
      <c r="Q257" t="str">
        <f t="shared" si="33"/>
        <v>film &amp; video</v>
      </c>
      <c r="R257" t="str">
        <f t="shared" si="34"/>
        <v>documentary</v>
      </c>
      <c r="S257" t="str">
        <f t="shared" si="39"/>
        <v>2/14/2011</v>
      </c>
      <c r="T257" t="str">
        <f t="shared" si="35"/>
        <v>2011</v>
      </c>
      <c r="U257" t="str">
        <f t="shared" si="36"/>
        <v>February</v>
      </c>
      <c r="V257" t="str">
        <f t="shared" si="30"/>
        <v>3/16/2011</v>
      </c>
      <c r="W257" t="str">
        <f t="shared" si="37"/>
        <v>2011</v>
      </c>
      <c r="X257" t="str">
        <f t="shared" si="38"/>
        <v>March</v>
      </c>
    </row>
    <row r="258" spans="1:24" ht="43.2" x14ac:dyDescent="0.55000000000000004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si="31"/>
        <v>1.391</v>
      </c>
      <c r="P258" s="9">
        <f t="shared" si="32"/>
        <v>65.756363636363631</v>
      </c>
      <c r="Q258" t="str">
        <f t="shared" si="33"/>
        <v>film &amp; video</v>
      </c>
      <c r="R258" t="str">
        <f t="shared" si="34"/>
        <v>documentary</v>
      </c>
      <c r="S258" t="str">
        <f t="shared" si="39"/>
        <v>2/14/2013</v>
      </c>
      <c r="T258" t="str">
        <f t="shared" si="35"/>
        <v>2013</v>
      </c>
      <c r="U258" t="str">
        <f t="shared" si="36"/>
        <v>February</v>
      </c>
      <c r="V258" t="str">
        <f t="shared" ref="V258:V321" si="40">TEXT((I258/86400)+25569+(-5/24),"m/d/yyyy")</f>
        <v>3/16/2013</v>
      </c>
      <c r="W258" t="str">
        <f t="shared" si="37"/>
        <v>2013</v>
      </c>
      <c r="X258" t="str">
        <f t="shared" si="38"/>
        <v>March</v>
      </c>
    </row>
    <row r="259" spans="1:24" ht="43.2" x14ac:dyDescent="0.55000000000000004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ref="O259:O322" si="41">E259/D259</f>
        <v>1.0672648571428571</v>
      </c>
      <c r="P259" s="9">
        <f t="shared" ref="P259:P322" si="42">IF(L259&lt;&gt;0, E259/L259, 0)</f>
        <v>66.70405357142856</v>
      </c>
      <c r="Q259" t="str">
        <f t="shared" ref="Q259:Q322" si="43">LEFT(N259, SEARCH("/",N259,1)-1)</f>
        <v>film &amp; video</v>
      </c>
      <c r="R259" t="str">
        <f t="shared" ref="R259:R322" si="44">RIGHT(N259,LEN(N259)-FIND("/",N259))</f>
        <v>documentary</v>
      </c>
      <c r="S259" t="str">
        <f t="shared" si="39"/>
        <v>4/19/2016</v>
      </c>
      <c r="T259" t="str">
        <f t="shared" ref="T259:T322" si="45">TEXT((J259/86400)+25569+(-5/24),"yyyy")</f>
        <v>2016</v>
      </c>
      <c r="U259" t="str">
        <f t="shared" ref="U259:U322" si="46">TEXT((J259/86400)+25569+(-5/24),"mmmm")</f>
        <v>April</v>
      </c>
      <c r="V259" t="str">
        <f t="shared" si="40"/>
        <v>5/19/2016</v>
      </c>
      <c r="W259" t="str">
        <f t="shared" ref="W259:W322" si="47">TEXT((I259/86400)+25569+(-5/24),"yyyy")</f>
        <v>2016</v>
      </c>
      <c r="X259" t="str">
        <f t="shared" ref="X259:X322" si="48">TEXT((I259/86400)+25569+(-5/24),"mmmm")</f>
        <v>May</v>
      </c>
    </row>
    <row r="260" spans="1:24" ht="43.2" x14ac:dyDescent="0.55000000000000004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si="41"/>
        <v>1.9114</v>
      </c>
      <c r="P260" s="9">
        <f t="shared" si="42"/>
        <v>83.345930232558146</v>
      </c>
      <c r="Q260" t="str">
        <f t="shared" si="43"/>
        <v>film &amp; video</v>
      </c>
      <c r="R260" t="str">
        <f t="shared" si="44"/>
        <v>documentary</v>
      </c>
      <c r="S260" t="str">
        <f t="shared" ref="S260:S323" si="49">TEXT((J260/86400)+25569+(-5/24),"m/d/yyyy")</f>
        <v>5/18/2011</v>
      </c>
      <c r="T260" t="str">
        <f t="shared" si="45"/>
        <v>2011</v>
      </c>
      <c r="U260" t="str">
        <f t="shared" si="46"/>
        <v>May</v>
      </c>
      <c r="V260" t="str">
        <f t="shared" si="40"/>
        <v>6/17/2011</v>
      </c>
      <c r="W260" t="str">
        <f t="shared" si="47"/>
        <v>2011</v>
      </c>
      <c r="X260" t="str">
        <f t="shared" si="48"/>
        <v>June</v>
      </c>
    </row>
    <row r="261" spans="1:24" ht="43.2" x14ac:dyDescent="0.55000000000000004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si="41"/>
        <v>1.3193789333333332</v>
      </c>
      <c r="P261" s="9">
        <f t="shared" si="42"/>
        <v>105.04609341825902</v>
      </c>
      <c r="Q261" t="str">
        <f t="shared" si="43"/>
        <v>film &amp; video</v>
      </c>
      <c r="R261" t="str">
        <f t="shared" si="44"/>
        <v>documentary</v>
      </c>
      <c r="S261" t="str">
        <f t="shared" si="49"/>
        <v>3/9/2015</v>
      </c>
      <c r="T261" t="str">
        <f t="shared" si="45"/>
        <v>2015</v>
      </c>
      <c r="U261" t="str">
        <f t="shared" si="46"/>
        <v>March</v>
      </c>
      <c r="V261" t="str">
        <f t="shared" si="40"/>
        <v>4/8/2015</v>
      </c>
      <c r="W261" t="str">
        <f t="shared" si="47"/>
        <v>2015</v>
      </c>
      <c r="X261" t="str">
        <f t="shared" si="48"/>
        <v>April</v>
      </c>
    </row>
    <row r="262" spans="1:24" ht="43.2" x14ac:dyDescent="0.55000000000000004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41"/>
        <v>1.0640000000000001</v>
      </c>
      <c r="P262" s="9">
        <f t="shared" si="42"/>
        <v>120.90909090909091</v>
      </c>
      <c r="Q262" t="str">
        <f t="shared" si="43"/>
        <v>film &amp; video</v>
      </c>
      <c r="R262" t="str">
        <f t="shared" si="44"/>
        <v>documentary</v>
      </c>
      <c r="S262" t="str">
        <f t="shared" si="49"/>
        <v>6/1/2010</v>
      </c>
      <c r="T262" t="str">
        <f t="shared" si="45"/>
        <v>2010</v>
      </c>
      <c r="U262" t="str">
        <f t="shared" si="46"/>
        <v>June</v>
      </c>
      <c r="V262" t="str">
        <f t="shared" si="40"/>
        <v>7/17/2010</v>
      </c>
      <c r="W262" t="str">
        <f t="shared" si="47"/>
        <v>2010</v>
      </c>
      <c r="X262" t="str">
        <f t="shared" si="48"/>
        <v>July</v>
      </c>
    </row>
    <row r="263" spans="1:24" ht="28.8" x14ac:dyDescent="0.55000000000000004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41"/>
        <v>1.0740000000000001</v>
      </c>
      <c r="P263" s="9">
        <f t="shared" si="42"/>
        <v>97.63636363636364</v>
      </c>
      <c r="Q263" t="str">
        <f t="shared" si="43"/>
        <v>film &amp; video</v>
      </c>
      <c r="R263" t="str">
        <f t="shared" si="44"/>
        <v>documentary</v>
      </c>
      <c r="S263" t="str">
        <f t="shared" si="49"/>
        <v>4/18/2012</v>
      </c>
      <c r="T263" t="str">
        <f t="shared" si="45"/>
        <v>2012</v>
      </c>
      <c r="U263" t="str">
        <f t="shared" si="46"/>
        <v>April</v>
      </c>
      <c r="V263" t="str">
        <f t="shared" si="40"/>
        <v>6/7/2012</v>
      </c>
      <c r="W263" t="str">
        <f t="shared" si="47"/>
        <v>2012</v>
      </c>
      <c r="X263" t="str">
        <f t="shared" si="48"/>
        <v>June</v>
      </c>
    </row>
    <row r="264" spans="1:24" ht="28.8" x14ac:dyDescent="0.55000000000000004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41"/>
        <v>2.4</v>
      </c>
      <c r="P264" s="9">
        <f t="shared" si="42"/>
        <v>41.379310344827587</v>
      </c>
      <c r="Q264" t="str">
        <f t="shared" si="43"/>
        <v>film &amp; video</v>
      </c>
      <c r="R264" t="str">
        <f t="shared" si="44"/>
        <v>documentary</v>
      </c>
      <c r="S264" t="str">
        <f t="shared" si="49"/>
        <v>1/12/2011</v>
      </c>
      <c r="T264" t="str">
        <f t="shared" si="45"/>
        <v>2011</v>
      </c>
      <c r="U264" t="str">
        <f t="shared" si="46"/>
        <v>January</v>
      </c>
      <c r="V264" t="str">
        <f t="shared" si="40"/>
        <v>2/26/2011</v>
      </c>
      <c r="W264" t="str">
        <f t="shared" si="47"/>
        <v>2011</v>
      </c>
      <c r="X264" t="str">
        <f t="shared" si="48"/>
        <v>February</v>
      </c>
    </row>
    <row r="265" spans="1:24" ht="57.6" x14ac:dyDescent="0.55000000000000004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41"/>
        <v>1.1808107999999999</v>
      </c>
      <c r="P265" s="9">
        <f t="shared" si="42"/>
        <v>30.654485981308412</v>
      </c>
      <c r="Q265" t="str">
        <f t="shared" si="43"/>
        <v>film &amp; video</v>
      </c>
      <c r="R265" t="str">
        <f t="shared" si="44"/>
        <v>documentary</v>
      </c>
      <c r="S265" t="str">
        <f t="shared" si="49"/>
        <v>8/28/2012</v>
      </c>
      <c r="T265" t="str">
        <f t="shared" si="45"/>
        <v>2012</v>
      </c>
      <c r="U265" t="str">
        <f t="shared" si="46"/>
        <v>August</v>
      </c>
      <c r="V265" t="str">
        <f t="shared" si="40"/>
        <v>9/27/2012</v>
      </c>
      <c r="W265" t="str">
        <f t="shared" si="47"/>
        <v>2012</v>
      </c>
      <c r="X265" t="str">
        <f t="shared" si="48"/>
        <v>September</v>
      </c>
    </row>
    <row r="266" spans="1:24" ht="57.6" x14ac:dyDescent="0.55000000000000004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41"/>
        <v>1.1819999999999999</v>
      </c>
      <c r="P266" s="9">
        <f t="shared" si="42"/>
        <v>64.945054945054949</v>
      </c>
      <c r="Q266" t="str">
        <f t="shared" si="43"/>
        <v>film &amp; video</v>
      </c>
      <c r="R266" t="str">
        <f t="shared" si="44"/>
        <v>documentary</v>
      </c>
      <c r="S266" t="str">
        <f t="shared" si="49"/>
        <v>4/11/2012</v>
      </c>
      <c r="T266" t="str">
        <f t="shared" si="45"/>
        <v>2012</v>
      </c>
      <c r="U266" t="str">
        <f t="shared" si="46"/>
        <v>April</v>
      </c>
      <c r="V266" t="str">
        <f t="shared" si="40"/>
        <v>5/11/2012</v>
      </c>
      <c r="W266" t="str">
        <f t="shared" si="47"/>
        <v>2012</v>
      </c>
      <c r="X266" t="str">
        <f t="shared" si="48"/>
        <v>May</v>
      </c>
    </row>
    <row r="267" spans="1:24" ht="57.6" x14ac:dyDescent="0.55000000000000004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41"/>
        <v>1.111</v>
      </c>
      <c r="P267" s="9">
        <f t="shared" si="42"/>
        <v>95.775862068965523</v>
      </c>
      <c r="Q267" t="str">
        <f t="shared" si="43"/>
        <v>film &amp; video</v>
      </c>
      <c r="R267" t="str">
        <f t="shared" si="44"/>
        <v>documentary</v>
      </c>
      <c r="S267" t="str">
        <f t="shared" si="49"/>
        <v>3/30/2010</v>
      </c>
      <c r="T267" t="str">
        <f t="shared" si="45"/>
        <v>2010</v>
      </c>
      <c r="U267" t="str">
        <f t="shared" si="46"/>
        <v>March</v>
      </c>
      <c r="V267" t="str">
        <f t="shared" si="40"/>
        <v>5/10/2010</v>
      </c>
      <c r="W267" t="str">
        <f t="shared" si="47"/>
        <v>2010</v>
      </c>
      <c r="X267" t="str">
        <f t="shared" si="48"/>
        <v>May</v>
      </c>
    </row>
    <row r="268" spans="1:24" ht="57.6" x14ac:dyDescent="0.55000000000000004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41"/>
        <v>1.4550000000000001</v>
      </c>
      <c r="P268" s="9">
        <f t="shared" si="42"/>
        <v>40.416666666666664</v>
      </c>
      <c r="Q268" t="str">
        <f t="shared" si="43"/>
        <v>film &amp; video</v>
      </c>
      <c r="R268" t="str">
        <f t="shared" si="44"/>
        <v>documentary</v>
      </c>
      <c r="S268" t="str">
        <f t="shared" si="49"/>
        <v>1/26/2010</v>
      </c>
      <c r="T268" t="str">
        <f t="shared" si="45"/>
        <v>2010</v>
      </c>
      <c r="U268" t="str">
        <f t="shared" si="46"/>
        <v>January</v>
      </c>
      <c r="V268" t="str">
        <f t="shared" si="40"/>
        <v>4/22/2010</v>
      </c>
      <c r="W268" t="str">
        <f t="shared" si="47"/>
        <v>2010</v>
      </c>
      <c r="X268" t="str">
        <f t="shared" si="48"/>
        <v>April</v>
      </c>
    </row>
    <row r="269" spans="1:24" ht="43.2" x14ac:dyDescent="0.55000000000000004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41"/>
        <v>1.3162883248730965</v>
      </c>
      <c r="P269" s="9">
        <f t="shared" si="42"/>
        <v>78.578424242424248</v>
      </c>
      <c r="Q269" t="str">
        <f t="shared" si="43"/>
        <v>film &amp; video</v>
      </c>
      <c r="R269" t="str">
        <f t="shared" si="44"/>
        <v>documentary</v>
      </c>
      <c r="S269" t="str">
        <f t="shared" si="49"/>
        <v>5/26/2014</v>
      </c>
      <c r="T269" t="str">
        <f t="shared" si="45"/>
        <v>2014</v>
      </c>
      <c r="U269" t="str">
        <f t="shared" si="46"/>
        <v>May</v>
      </c>
      <c r="V269" t="str">
        <f t="shared" si="40"/>
        <v>6/25/2014</v>
      </c>
      <c r="W269" t="str">
        <f t="shared" si="47"/>
        <v>2014</v>
      </c>
      <c r="X269" t="str">
        <f t="shared" si="48"/>
        <v>June</v>
      </c>
    </row>
    <row r="270" spans="1:24" ht="43.2" x14ac:dyDescent="0.55000000000000004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41"/>
        <v>1.1140000000000001</v>
      </c>
      <c r="P270" s="9">
        <f t="shared" si="42"/>
        <v>50.18018018018018</v>
      </c>
      <c r="Q270" t="str">
        <f t="shared" si="43"/>
        <v>film &amp; video</v>
      </c>
      <c r="R270" t="str">
        <f t="shared" si="44"/>
        <v>documentary</v>
      </c>
      <c r="S270" t="str">
        <f t="shared" si="49"/>
        <v>9/22/2011</v>
      </c>
      <c r="T270" t="str">
        <f t="shared" si="45"/>
        <v>2011</v>
      </c>
      <c r="U270" t="str">
        <f t="shared" si="46"/>
        <v>September</v>
      </c>
      <c r="V270" t="str">
        <f t="shared" si="40"/>
        <v>11/6/2011</v>
      </c>
      <c r="W270" t="str">
        <f t="shared" si="47"/>
        <v>2011</v>
      </c>
      <c r="X270" t="str">
        <f t="shared" si="48"/>
        <v>November</v>
      </c>
    </row>
    <row r="271" spans="1:24" ht="43.2" x14ac:dyDescent="0.55000000000000004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41"/>
        <v>1.4723377</v>
      </c>
      <c r="P271" s="9">
        <f t="shared" si="42"/>
        <v>92.251735588972423</v>
      </c>
      <c r="Q271" t="str">
        <f t="shared" si="43"/>
        <v>film &amp; video</v>
      </c>
      <c r="R271" t="str">
        <f t="shared" si="44"/>
        <v>documentary</v>
      </c>
      <c r="S271" t="str">
        <f t="shared" si="49"/>
        <v>1/22/2017</v>
      </c>
      <c r="T271" t="str">
        <f t="shared" si="45"/>
        <v>2017</v>
      </c>
      <c r="U271" t="str">
        <f t="shared" si="46"/>
        <v>January</v>
      </c>
      <c r="V271" t="str">
        <f t="shared" si="40"/>
        <v>2/21/2017</v>
      </c>
      <c r="W271" t="str">
        <f t="shared" si="47"/>
        <v>2017</v>
      </c>
      <c r="X271" t="str">
        <f t="shared" si="48"/>
        <v>February</v>
      </c>
    </row>
    <row r="272" spans="1:24" ht="43.2" x14ac:dyDescent="0.55000000000000004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41"/>
        <v>1.5260869565217392</v>
      </c>
      <c r="P272" s="9">
        <f t="shared" si="42"/>
        <v>57.540983606557376</v>
      </c>
      <c r="Q272" t="str">
        <f t="shared" si="43"/>
        <v>film &amp; video</v>
      </c>
      <c r="R272" t="str">
        <f t="shared" si="44"/>
        <v>documentary</v>
      </c>
      <c r="S272" t="str">
        <f t="shared" si="49"/>
        <v>4/4/2011</v>
      </c>
      <c r="T272" t="str">
        <f t="shared" si="45"/>
        <v>2011</v>
      </c>
      <c r="U272" t="str">
        <f t="shared" si="46"/>
        <v>April</v>
      </c>
      <c r="V272" t="str">
        <f t="shared" si="40"/>
        <v>5/24/2011</v>
      </c>
      <c r="W272" t="str">
        <f t="shared" si="47"/>
        <v>2011</v>
      </c>
      <c r="X272" t="str">
        <f t="shared" si="48"/>
        <v>May</v>
      </c>
    </row>
    <row r="273" spans="1:24" ht="43.2" x14ac:dyDescent="0.55000000000000004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41"/>
        <v>1.0468</v>
      </c>
      <c r="P273" s="9">
        <f t="shared" si="42"/>
        <v>109.42160278745645</v>
      </c>
      <c r="Q273" t="str">
        <f t="shared" si="43"/>
        <v>film &amp; video</v>
      </c>
      <c r="R273" t="str">
        <f t="shared" si="44"/>
        <v>documentary</v>
      </c>
      <c r="S273" t="str">
        <f t="shared" si="49"/>
        <v>12/3/2013</v>
      </c>
      <c r="T273" t="str">
        <f t="shared" si="45"/>
        <v>2013</v>
      </c>
      <c r="U273" t="str">
        <f t="shared" si="46"/>
        <v>December</v>
      </c>
      <c r="V273" t="str">
        <f t="shared" si="40"/>
        <v>1/2/2014</v>
      </c>
      <c r="W273" t="str">
        <f t="shared" si="47"/>
        <v>2014</v>
      </c>
      <c r="X273" t="str">
        <f t="shared" si="48"/>
        <v>January</v>
      </c>
    </row>
    <row r="274" spans="1:24" ht="43.2" x14ac:dyDescent="0.55000000000000004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41"/>
        <v>1.7743366666666667</v>
      </c>
      <c r="P274" s="9">
        <f t="shared" si="42"/>
        <v>81.892461538461546</v>
      </c>
      <c r="Q274" t="str">
        <f t="shared" si="43"/>
        <v>film &amp; video</v>
      </c>
      <c r="R274" t="str">
        <f t="shared" si="44"/>
        <v>documentary</v>
      </c>
      <c r="S274" t="str">
        <f t="shared" si="49"/>
        <v>2/26/2010</v>
      </c>
      <c r="T274" t="str">
        <f t="shared" si="45"/>
        <v>2010</v>
      </c>
      <c r="U274" t="str">
        <f t="shared" si="46"/>
        <v>February</v>
      </c>
      <c r="V274" t="str">
        <f t="shared" si="40"/>
        <v>4/28/2010</v>
      </c>
      <c r="W274" t="str">
        <f t="shared" si="47"/>
        <v>2010</v>
      </c>
      <c r="X274" t="str">
        <f t="shared" si="48"/>
        <v>April</v>
      </c>
    </row>
    <row r="275" spans="1:24" ht="43.2" x14ac:dyDescent="0.55000000000000004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41"/>
        <v>1.077758</v>
      </c>
      <c r="P275" s="9">
        <f t="shared" si="42"/>
        <v>45.667711864406776</v>
      </c>
      <c r="Q275" t="str">
        <f t="shared" si="43"/>
        <v>film &amp; video</v>
      </c>
      <c r="R275" t="str">
        <f t="shared" si="44"/>
        <v>documentary</v>
      </c>
      <c r="S275" t="str">
        <f t="shared" si="49"/>
        <v>6/3/2011</v>
      </c>
      <c r="T275" t="str">
        <f t="shared" si="45"/>
        <v>2011</v>
      </c>
      <c r="U275" t="str">
        <f t="shared" si="46"/>
        <v>June</v>
      </c>
      <c r="V275" t="str">
        <f t="shared" si="40"/>
        <v>7/3/2011</v>
      </c>
      <c r="W275" t="str">
        <f t="shared" si="47"/>
        <v>2011</v>
      </c>
      <c r="X275" t="str">
        <f t="shared" si="48"/>
        <v>July</v>
      </c>
    </row>
    <row r="276" spans="1:24" ht="43.2" x14ac:dyDescent="0.55000000000000004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41"/>
        <v>1.56</v>
      </c>
      <c r="P276" s="9">
        <f t="shared" si="42"/>
        <v>55.221238938053098</v>
      </c>
      <c r="Q276" t="str">
        <f t="shared" si="43"/>
        <v>film &amp; video</v>
      </c>
      <c r="R276" t="str">
        <f t="shared" si="44"/>
        <v>documentary</v>
      </c>
      <c r="S276" t="str">
        <f t="shared" si="49"/>
        <v>3/1/2012</v>
      </c>
      <c r="T276" t="str">
        <f t="shared" si="45"/>
        <v>2012</v>
      </c>
      <c r="U276" t="str">
        <f t="shared" si="46"/>
        <v>March</v>
      </c>
      <c r="V276" t="str">
        <f t="shared" si="40"/>
        <v>4/5/2012</v>
      </c>
      <c r="W276" t="str">
        <f t="shared" si="47"/>
        <v>2012</v>
      </c>
      <c r="X276" t="str">
        <f t="shared" si="48"/>
        <v>April</v>
      </c>
    </row>
    <row r="277" spans="1:24" ht="43.2" x14ac:dyDescent="0.55000000000000004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41"/>
        <v>1.08395</v>
      </c>
      <c r="P277" s="9">
        <f t="shared" si="42"/>
        <v>65.298192771084331</v>
      </c>
      <c r="Q277" t="str">
        <f t="shared" si="43"/>
        <v>film &amp; video</v>
      </c>
      <c r="R277" t="str">
        <f t="shared" si="44"/>
        <v>documentary</v>
      </c>
      <c r="S277" t="str">
        <f t="shared" si="49"/>
        <v>10/10/2012</v>
      </c>
      <c r="T277" t="str">
        <f t="shared" si="45"/>
        <v>2012</v>
      </c>
      <c r="U277" t="str">
        <f t="shared" si="46"/>
        <v>October</v>
      </c>
      <c r="V277" t="str">
        <f t="shared" si="40"/>
        <v>11/9/2012</v>
      </c>
      <c r="W277" t="str">
        <f t="shared" si="47"/>
        <v>2012</v>
      </c>
      <c r="X277" t="str">
        <f t="shared" si="48"/>
        <v>November</v>
      </c>
    </row>
    <row r="278" spans="1:24" ht="43.2" x14ac:dyDescent="0.55000000000000004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41"/>
        <v>1.476</v>
      </c>
      <c r="P278" s="9">
        <f t="shared" si="42"/>
        <v>95.225806451612897</v>
      </c>
      <c r="Q278" t="str">
        <f t="shared" si="43"/>
        <v>film &amp; video</v>
      </c>
      <c r="R278" t="str">
        <f t="shared" si="44"/>
        <v>documentary</v>
      </c>
      <c r="S278" t="str">
        <f t="shared" si="49"/>
        <v>2/27/2012</v>
      </c>
      <c r="T278" t="str">
        <f t="shared" si="45"/>
        <v>2012</v>
      </c>
      <c r="U278" t="str">
        <f t="shared" si="46"/>
        <v>February</v>
      </c>
      <c r="V278" t="str">
        <f t="shared" si="40"/>
        <v>4/27/2012</v>
      </c>
      <c r="W278" t="str">
        <f t="shared" si="47"/>
        <v>2012</v>
      </c>
      <c r="X278" t="str">
        <f t="shared" si="48"/>
        <v>April</v>
      </c>
    </row>
    <row r="279" spans="1:24" ht="43.2" x14ac:dyDescent="0.55000000000000004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41"/>
        <v>1.1038153846153846</v>
      </c>
      <c r="P279" s="9">
        <f t="shared" si="42"/>
        <v>75.444794952681391</v>
      </c>
      <c r="Q279" t="str">
        <f t="shared" si="43"/>
        <v>film &amp; video</v>
      </c>
      <c r="R279" t="str">
        <f t="shared" si="44"/>
        <v>documentary</v>
      </c>
      <c r="S279" t="str">
        <f t="shared" si="49"/>
        <v>4/23/2015</v>
      </c>
      <c r="T279" t="str">
        <f t="shared" si="45"/>
        <v>2015</v>
      </c>
      <c r="U279" t="str">
        <f t="shared" si="46"/>
        <v>April</v>
      </c>
      <c r="V279" t="str">
        <f t="shared" si="40"/>
        <v>5/23/2015</v>
      </c>
      <c r="W279" t="str">
        <f t="shared" si="47"/>
        <v>2015</v>
      </c>
      <c r="X279" t="str">
        <f t="shared" si="48"/>
        <v>May</v>
      </c>
    </row>
    <row r="280" spans="1:24" ht="28.8" x14ac:dyDescent="0.55000000000000004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41"/>
        <v>1.5034814814814814</v>
      </c>
      <c r="P280" s="9">
        <f t="shared" si="42"/>
        <v>97.816867469879512</v>
      </c>
      <c r="Q280" t="str">
        <f t="shared" si="43"/>
        <v>film &amp; video</v>
      </c>
      <c r="R280" t="str">
        <f t="shared" si="44"/>
        <v>documentary</v>
      </c>
      <c r="S280" t="str">
        <f t="shared" si="49"/>
        <v>9/11/2012</v>
      </c>
      <c r="T280" t="str">
        <f t="shared" si="45"/>
        <v>2012</v>
      </c>
      <c r="U280" t="str">
        <f t="shared" si="46"/>
        <v>September</v>
      </c>
      <c r="V280" t="str">
        <f t="shared" si="40"/>
        <v>10/11/2012</v>
      </c>
      <c r="W280" t="str">
        <f t="shared" si="47"/>
        <v>2012</v>
      </c>
      <c r="X280" t="str">
        <f t="shared" si="48"/>
        <v>October</v>
      </c>
    </row>
    <row r="281" spans="1:24" ht="43.2" x14ac:dyDescent="0.55000000000000004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41"/>
        <v>1.5731829411764706</v>
      </c>
      <c r="P281" s="9">
        <f t="shared" si="42"/>
        <v>87.685606557377056</v>
      </c>
      <c r="Q281" t="str">
        <f t="shared" si="43"/>
        <v>film &amp; video</v>
      </c>
      <c r="R281" t="str">
        <f t="shared" si="44"/>
        <v>documentary</v>
      </c>
      <c r="S281" t="str">
        <f t="shared" si="49"/>
        <v>1/24/2017</v>
      </c>
      <c r="T281" t="str">
        <f t="shared" si="45"/>
        <v>2017</v>
      </c>
      <c r="U281" t="str">
        <f t="shared" si="46"/>
        <v>January</v>
      </c>
      <c r="V281" t="str">
        <f t="shared" si="40"/>
        <v>2/26/2017</v>
      </c>
      <c r="W281" t="str">
        <f t="shared" si="47"/>
        <v>2017</v>
      </c>
      <c r="X281" t="str">
        <f t="shared" si="48"/>
        <v>February</v>
      </c>
    </row>
    <row r="282" spans="1:24" ht="43.2" x14ac:dyDescent="0.55000000000000004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41"/>
        <v>1.5614399999999999</v>
      </c>
      <c r="P282" s="9">
        <f t="shared" si="42"/>
        <v>54.748948106591868</v>
      </c>
      <c r="Q282" t="str">
        <f t="shared" si="43"/>
        <v>film &amp; video</v>
      </c>
      <c r="R282" t="str">
        <f t="shared" si="44"/>
        <v>documentary</v>
      </c>
      <c r="S282" t="str">
        <f t="shared" si="49"/>
        <v>4/15/2014</v>
      </c>
      <c r="T282" t="str">
        <f t="shared" si="45"/>
        <v>2014</v>
      </c>
      <c r="U282" t="str">
        <f t="shared" si="46"/>
        <v>April</v>
      </c>
      <c r="V282" t="str">
        <f t="shared" si="40"/>
        <v>5/30/2014</v>
      </c>
      <c r="W282" t="str">
        <f t="shared" si="47"/>
        <v>2014</v>
      </c>
      <c r="X282" t="str">
        <f t="shared" si="48"/>
        <v>May</v>
      </c>
    </row>
    <row r="283" spans="1:24" ht="43.2" x14ac:dyDescent="0.55000000000000004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41"/>
        <v>1.2058763636363636</v>
      </c>
      <c r="P283" s="9">
        <f t="shared" si="42"/>
        <v>83.953417721518989</v>
      </c>
      <c r="Q283" t="str">
        <f t="shared" si="43"/>
        <v>film &amp; video</v>
      </c>
      <c r="R283" t="str">
        <f t="shared" si="44"/>
        <v>documentary</v>
      </c>
      <c r="S283" t="str">
        <f t="shared" si="49"/>
        <v>5/16/2009</v>
      </c>
      <c r="T283" t="str">
        <f t="shared" si="45"/>
        <v>2009</v>
      </c>
      <c r="U283" t="str">
        <f t="shared" si="46"/>
        <v>May</v>
      </c>
      <c r="V283" t="str">
        <f t="shared" si="40"/>
        <v>8/10/2009</v>
      </c>
      <c r="W283" t="str">
        <f t="shared" si="47"/>
        <v>2009</v>
      </c>
      <c r="X283" t="str">
        <f t="shared" si="48"/>
        <v>August</v>
      </c>
    </row>
    <row r="284" spans="1:24" ht="43.2" x14ac:dyDescent="0.55000000000000004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41"/>
        <v>1.0118888888888888</v>
      </c>
      <c r="P284" s="9">
        <f t="shared" si="42"/>
        <v>254.38547486033519</v>
      </c>
      <c r="Q284" t="str">
        <f t="shared" si="43"/>
        <v>film &amp; video</v>
      </c>
      <c r="R284" t="str">
        <f t="shared" si="44"/>
        <v>documentary</v>
      </c>
      <c r="S284" t="str">
        <f t="shared" si="49"/>
        <v>1/16/2010</v>
      </c>
      <c r="T284" t="str">
        <f t="shared" si="45"/>
        <v>2010</v>
      </c>
      <c r="U284" t="str">
        <f t="shared" si="46"/>
        <v>January</v>
      </c>
      <c r="V284" t="str">
        <f t="shared" si="40"/>
        <v>2/22/2010</v>
      </c>
      <c r="W284" t="str">
        <f t="shared" si="47"/>
        <v>2010</v>
      </c>
      <c r="X284" t="str">
        <f t="shared" si="48"/>
        <v>February</v>
      </c>
    </row>
    <row r="285" spans="1:24" ht="28.8" x14ac:dyDescent="0.55000000000000004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41"/>
        <v>1.142725</v>
      </c>
      <c r="P285" s="9">
        <f t="shared" si="42"/>
        <v>101.8269801980198</v>
      </c>
      <c r="Q285" t="str">
        <f t="shared" si="43"/>
        <v>film &amp; video</v>
      </c>
      <c r="R285" t="str">
        <f t="shared" si="44"/>
        <v>documentary</v>
      </c>
      <c r="S285" t="str">
        <f t="shared" si="49"/>
        <v>5/12/2011</v>
      </c>
      <c r="T285" t="str">
        <f t="shared" si="45"/>
        <v>2011</v>
      </c>
      <c r="U285" t="str">
        <f t="shared" si="46"/>
        <v>May</v>
      </c>
      <c r="V285" t="str">
        <f t="shared" si="40"/>
        <v>5/31/2011</v>
      </c>
      <c r="W285" t="str">
        <f t="shared" si="47"/>
        <v>2011</v>
      </c>
      <c r="X285" t="str">
        <f t="shared" si="48"/>
        <v>May</v>
      </c>
    </row>
    <row r="286" spans="1:24" ht="43.2" x14ac:dyDescent="0.55000000000000004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41"/>
        <v>1.0462615</v>
      </c>
      <c r="P286" s="9">
        <f t="shared" si="42"/>
        <v>55.066394736842106</v>
      </c>
      <c r="Q286" t="str">
        <f t="shared" si="43"/>
        <v>film &amp; video</v>
      </c>
      <c r="R286" t="str">
        <f t="shared" si="44"/>
        <v>documentary</v>
      </c>
      <c r="S286" t="str">
        <f t="shared" si="49"/>
        <v>12/27/2011</v>
      </c>
      <c r="T286" t="str">
        <f t="shared" si="45"/>
        <v>2011</v>
      </c>
      <c r="U286" t="str">
        <f t="shared" si="46"/>
        <v>December</v>
      </c>
      <c r="V286" t="str">
        <f t="shared" si="40"/>
        <v>1/21/2012</v>
      </c>
      <c r="W286" t="str">
        <f t="shared" si="47"/>
        <v>2012</v>
      </c>
      <c r="X286" t="str">
        <f t="shared" si="48"/>
        <v>January</v>
      </c>
    </row>
    <row r="287" spans="1:24" ht="43.2" x14ac:dyDescent="0.55000000000000004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41"/>
        <v>2.2882507142857142</v>
      </c>
      <c r="P287" s="9">
        <f t="shared" si="42"/>
        <v>56.901438721136763</v>
      </c>
      <c r="Q287" t="str">
        <f t="shared" si="43"/>
        <v>film &amp; video</v>
      </c>
      <c r="R287" t="str">
        <f t="shared" si="44"/>
        <v>documentary</v>
      </c>
      <c r="S287" t="str">
        <f t="shared" si="49"/>
        <v>8/20/2013</v>
      </c>
      <c r="T287" t="str">
        <f t="shared" si="45"/>
        <v>2013</v>
      </c>
      <c r="U287" t="str">
        <f t="shared" si="46"/>
        <v>August</v>
      </c>
      <c r="V287" t="str">
        <f t="shared" si="40"/>
        <v>9/19/2013</v>
      </c>
      <c r="W287" t="str">
        <f t="shared" si="47"/>
        <v>2013</v>
      </c>
      <c r="X287" t="str">
        <f t="shared" si="48"/>
        <v>September</v>
      </c>
    </row>
    <row r="288" spans="1:24" ht="43.2" x14ac:dyDescent="0.55000000000000004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41"/>
        <v>1.0915333333333332</v>
      </c>
      <c r="P288" s="9">
        <f t="shared" si="42"/>
        <v>121.28148148148148</v>
      </c>
      <c r="Q288" t="str">
        <f t="shared" si="43"/>
        <v>film &amp; video</v>
      </c>
      <c r="R288" t="str">
        <f t="shared" si="44"/>
        <v>documentary</v>
      </c>
      <c r="S288" t="str">
        <f t="shared" si="49"/>
        <v>2/8/2013</v>
      </c>
      <c r="T288" t="str">
        <f t="shared" si="45"/>
        <v>2013</v>
      </c>
      <c r="U288" t="str">
        <f t="shared" si="46"/>
        <v>February</v>
      </c>
      <c r="V288" t="str">
        <f t="shared" si="40"/>
        <v>3/25/2013</v>
      </c>
      <c r="W288" t="str">
        <f t="shared" si="47"/>
        <v>2013</v>
      </c>
      <c r="X288" t="str">
        <f t="shared" si="48"/>
        <v>March</v>
      </c>
    </row>
    <row r="289" spans="1:24" ht="28.8" x14ac:dyDescent="0.55000000000000004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41"/>
        <v>1.7629999999999999</v>
      </c>
      <c r="P289" s="9">
        <f t="shared" si="42"/>
        <v>91.189655172413794</v>
      </c>
      <c r="Q289" t="str">
        <f t="shared" si="43"/>
        <v>film &amp; video</v>
      </c>
      <c r="R289" t="str">
        <f t="shared" si="44"/>
        <v>documentary</v>
      </c>
      <c r="S289" t="str">
        <f t="shared" si="49"/>
        <v>10/2/2012</v>
      </c>
      <c r="T289" t="str">
        <f t="shared" si="45"/>
        <v>2012</v>
      </c>
      <c r="U289" t="str">
        <f t="shared" si="46"/>
        <v>October</v>
      </c>
      <c r="V289" t="str">
        <f t="shared" si="40"/>
        <v>11/1/2012</v>
      </c>
      <c r="W289" t="str">
        <f t="shared" si="47"/>
        <v>2012</v>
      </c>
      <c r="X289" t="str">
        <f t="shared" si="48"/>
        <v>November</v>
      </c>
    </row>
    <row r="290" spans="1:24" ht="57.6" x14ac:dyDescent="0.55000000000000004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41"/>
        <v>1.0321061999999999</v>
      </c>
      <c r="P290" s="9">
        <f t="shared" si="42"/>
        <v>115.44812080536913</v>
      </c>
      <c r="Q290" t="str">
        <f t="shared" si="43"/>
        <v>film &amp; video</v>
      </c>
      <c r="R290" t="str">
        <f t="shared" si="44"/>
        <v>documentary</v>
      </c>
      <c r="S290" t="str">
        <f t="shared" si="49"/>
        <v>5/21/2012</v>
      </c>
      <c r="T290" t="str">
        <f t="shared" si="45"/>
        <v>2012</v>
      </c>
      <c r="U290" t="str">
        <f t="shared" si="46"/>
        <v>May</v>
      </c>
      <c r="V290" t="str">
        <f t="shared" si="40"/>
        <v>6/25/2012</v>
      </c>
      <c r="W290" t="str">
        <f t="shared" si="47"/>
        <v>2012</v>
      </c>
      <c r="X290" t="str">
        <f t="shared" si="48"/>
        <v>June</v>
      </c>
    </row>
    <row r="291" spans="1:24" ht="43.2" x14ac:dyDescent="0.55000000000000004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41"/>
        <v>1.0482</v>
      </c>
      <c r="P291" s="9">
        <f t="shared" si="42"/>
        <v>67.771551724137936</v>
      </c>
      <c r="Q291" t="str">
        <f t="shared" si="43"/>
        <v>film &amp; video</v>
      </c>
      <c r="R291" t="str">
        <f t="shared" si="44"/>
        <v>documentary</v>
      </c>
      <c r="S291" t="str">
        <f t="shared" si="49"/>
        <v>10/3/2013</v>
      </c>
      <c r="T291" t="str">
        <f t="shared" si="45"/>
        <v>2013</v>
      </c>
      <c r="U291" t="str">
        <f t="shared" si="46"/>
        <v>October</v>
      </c>
      <c r="V291" t="str">
        <f t="shared" si="40"/>
        <v>11/2/2013</v>
      </c>
      <c r="W291" t="str">
        <f t="shared" si="47"/>
        <v>2013</v>
      </c>
      <c r="X291" t="str">
        <f t="shared" si="48"/>
        <v>November</v>
      </c>
    </row>
    <row r="292" spans="1:24" ht="28.8" x14ac:dyDescent="0.55000000000000004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41"/>
        <v>1.0668444444444445</v>
      </c>
      <c r="P292" s="9">
        <f t="shared" si="42"/>
        <v>28.576190476190476</v>
      </c>
      <c r="Q292" t="str">
        <f t="shared" si="43"/>
        <v>film &amp; video</v>
      </c>
      <c r="R292" t="str">
        <f t="shared" si="44"/>
        <v>documentary</v>
      </c>
      <c r="S292" t="str">
        <f t="shared" si="49"/>
        <v>12/14/2010</v>
      </c>
      <c r="T292" t="str">
        <f t="shared" si="45"/>
        <v>2010</v>
      </c>
      <c r="U292" t="str">
        <f t="shared" si="46"/>
        <v>December</v>
      </c>
      <c r="V292" t="str">
        <f t="shared" si="40"/>
        <v>2/2/2011</v>
      </c>
      <c r="W292" t="str">
        <f t="shared" si="47"/>
        <v>2011</v>
      </c>
      <c r="X292" t="str">
        <f t="shared" si="48"/>
        <v>February</v>
      </c>
    </row>
    <row r="293" spans="1:24" ht="43.2" x14ac:dyDescent="0.55000000000000004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41"/>
        <v>1.2001999999999999</v>
      </c>
      <c r="P293" s="9">
        <f t="shared" si="42"/>
        <v>46.8828125</v>
      </c>
      <c r="Q293" t="str">
        <f t="shared" si="43"/>
        <v>film &amp; video</v>
      </c>
      <c r="R293" t="str">
        <f t="shared" si="44"/>
        <v>documentary</v>
      </c>
      <c r="S293" t="str">
        <f t="shared" si="49"/>
        <v>4/12/2013</v>
      </c>
      <c r="T293" t="str">
        <f t="shared" si="45"/>
        <v>2013</v>
      </c>
      <c r="U293" t="str">
        <f t="shared" si="46"/>
        <v>April</v>
      </c>
      <c r="V293" t="str">
        <f t="shared" si="40"/>
        <v>4/30/2013</v>
      </c>
      <c r="W293" t="str">
        <f t="shared" si="47"/>
        <v>2013</v>
      </c>
      <c r="X293" t="str">
        <f t="shared" si="48"/>
        <v>April</v>
      </c>
    </row>
    <row r="294" spans="1:24" ht="43.2" x14ac:dyDescent="0.55000000000000004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41"/>
        <v>1.0150693333333334</v>
      </c>
      <c r="P294" s="9">
        <f t="shared" si="42"/>
        <v>154.42231237322514</v>
      </c>
      <c r="Q294" t="str">
        <f t="shared" si="43"/>
        <v>film &amp; video</v>
      </c>
      <c r="R294" t="str">
        <f t="shared" si="44"/>
        <v>documentary</v>
      </c>
      <c r="S294" t="str">
        <f t="shared" si="49"/>
        <v>9/26/2011</v>
      </c>
      <c r="T294" t="str">
        <f t="shared" si="45"/>
        <v>2011</v>
      </c>
      <c r="U294" t="str">
        <f t="shared" si="46"/>
        <v>September</v>
      </c>
      <c r="V294" t="str">
        <f t="shared" si="40"/>
        <v>10/28/2011</v>
      </c>
      <c r="W294" t="str">
        <f t="shared" si="47"/>
        <v>2011</v>
      </c>
      <c r="X294" t="str">
        <f t="shared" si="48"/>
        <v>October</v>
      </c>
    </row>
    <row r="295" spans="1:24" ht="43.2" x14ac:dyDescent="0.55000000000000004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41"/>
        <v>1.0138461538461538</v>
      </c>
      <c r="P295" s="9">
        <f t="shared" si="42"/>
        <v>201.22137404580153</v>
      </c>
      <c r="Q295" t="str">
        <f t="shared" si="43"/>
        <v>film &amp; video</v>
      </c>
      <c r="R295" t="str">
        <f t="shared" si="44"/>
        <v>documentary</v>
      </c>
      <c r="S295" t="str">
        <f t="shared" si="49"/>
        <v>3/21/2014</v>
      </c>
      <c r="T295" t="str">
        <f t="shared" si="45"/>
        <v>2014</v>
      </c>
      <c r="U295" t="str">
        <f t="shared" si="46"/>
        <v>March</v>
      </c>
      <c r="V295" t="str">
        <f t="shared" si="40"/>
        <v>4/20/2014</v>
      </c>
      <c r="W295" t="str">
        <f t="shared" si="47"/>
        <v>2014</v>
      </c>
      <c r="X295" t="str">
        <f t="shared" si="48"/>
        <v>April</v>
      </c>
    </row>
    <row r="296" spans="1:24" ht="57.6" x14ac:dyDescent="0.55000000000000004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41"/>
        <v>1</v>
      </c>
      <c r="P296" s="9">
        <f t="shared" si="42"/>
        <v>100</v>
      </c>
      <c r="Q296" t="str">
        <f t="shared" si="43"/>
        <v>film &amp; video</v>
      </c>
      <c r="R296" t="str">
        <f t="shared" si="44"/>
        <v>documentary</v>
      </c>
      <c r="S296" t="str">
        <f t="shared" si="49"/>
        <v>6/13/2010</v>
      </c>
      <c r="T296" t="str">
        <f t="shared" si="45"/>
        <v>2010</v>
      </c>
      <c r="U296" t="str">
        <f t="shared" si="46"/>
        <v>June</v>
      </c>
      <c r="V296" t="str">
        <f t="shared" si="40"/>
        <v>7/19/2010</v>
      </c>
      <c r="W296" t="str">
        <f t="shared" si="47"/>
        <v>2010</v>
      </c>
      <c r="X296" t="str">
        <f t="shared" si="48"/>
        <v>July</v>
      </c>
    </row>
    <row r="297" spans="1:24" ht="43.2" x14ac:dyDescent="0.55000000000000004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41"/>
        <v>1.3310911999999999</v>
      </c>
      <c r="P297" s="9">
        <f t="shared" si="42"/>
        <v>100.08204511278196</v>
      </c>
      <c r="Q297" t="str">
        <f t="shared" si="43"/>
        <v>film &amp; video</v>
      </c>
      <c r="R297" t="str">
        <f t="shared" si="44"/>
        <v>documentary</v>
      </c>
      <c r="S297" t="str">
        <f t="shared" si="49"/>
        <v>9/1/2013</v>
      </c>
      <c r="T297" t="str">
        <f t="shared" si="45"/>
        <v>2013</v>
      </c>
      <c r="U297" t="str">
        <f t="shared" si="46"/>
        <v>September</v>
      </c>
      <c r="V297" t="str">
        <f t="shared" si="40"/>
        <v>10/31/2013</v>
      </c>
      <c r="W297" t="str">
        <f t="shared" si="47"/>
        <v>2013</v>
      </c>
      <c r="X297" t="str">
        <f t="shared" si="48"/>
        <v>October</v>
      </c>
    </row>
    <row r="298" spans="1:24" ht="43.2" x14ac:dyDescent="0.55000000000000004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41"/>
        <v>1.187262</v>
      </c>
      <c r="P298" s="9">
        <f t="shared" si="42"/>
        <v>230.08953488372092</v>
      </c>
      <c r="Q298" t="str">
        <f t="shared" si="43"/>
        <v>film &amp; video</v>
      </c>
      <c r="R298" t="str">
        <f t="shared" si="44"/>
        <v>documentary</v>
      </c>
      <c r="S298" t="str">
        <f t="shared" si="49"/>
        <v>8/13/2012</v>
      </c>
      <c r="T298" t="str">
        <f t="shared" si="45"/>
        <v>2012</v>
      </c>
      <c r="U298" t="str">
        <f t="shared" si="46"/>
        <v>August</v>
      </c>
      <c r="V298" t="str">
        <f t="shared" si="40"/>
        <v>9/7/2012</v>
      </c>
      <c r="W298" t="str">
        <f t="shared" si="47"/>
        <v>2012</v>
      </c>
      <c r="X298" t="str">
        <f t="shared" si="48"/>
        <v>September</v>
      </c>
    </row>
    <row r="299" spans="1:24" ht="43.2" x14ac:dyDescent="0.55000000000000004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41"/>
        <v>1.0064</v>
      </c>
      <c r="P299" s="9">
        <f t="shared" si="42"/>
        <v>141.74647887323943</v>
      </c>
      <c r="Q299" t="str">
        <f t="shared" si="43"/>
        <v>film &amp; video</v>
      </c>
      <c r="R299" t="str">
        <f t="shared" si="44"/>
        <v>documentary</v>
      </c>
      <c r="S299" t="str">
        <f t="shared" si="49"/>
        <v>3/26/2015</v>
      </c>
      <c r="T299" t="str">
        <f t="shared" si="45"/>
        <v>2015</v>
      </c>
      <c r="U299" t="str">
        <f t="shared" si="46"/>
        <v>March</v>
      </c>
      <c r="V299" t="str">
        <f t="shared" si="40"/>
        <v>4/30/2015</v>
      </c>
      <c r="W299" t="str">
        <f t="shared" si="47"/>
        <v>2015</v>
      </c>
      <c r="X299" t="str">
        <f t="shared" si="48"/>
        <v>April</v>
      </c>
    </row>
    <row r="300" spans="1:24" ht="28.8" x14ac:dyDescent="0.55000000000000004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41"/>
        <v>1.089324126984127</v>
      </c>
      <c r="P300" s="9">
        <f t="shared" si="42"/>
        <v>56.344351395730705</v>
      </c>
      <c r="Q300" t="str">
        <f t="shared" si="43"/>
        <v>film &amp; video</v>
      </c>
      <c r="R300" t="str">
        <f t="shared" si="44"/>
        <v>documentary</v>
      </c>
      <c r="S300" t="str">
        <f t="shared" si="49"/>
        <v>3/11/2014</v>
      </c>
      <c r="T300" t="str">
        <f t="shared" si="45"/>
        <v>2014</v>
      </c>
      <c r="U300" t="str">
        <f t="shared" si="46"/>
        <v>March</v>
      </c>
      <c r="V300" t="str">
        <f t="shared" si="40"/>
        <v>5/9/2014</v>
      </c>
      <c r="W300" t="str">
        <f t="shared" si="47"/>
        <v>2014</v>
      </c>
      <c r="X300" t="str">
        <f t="shared" si="48"/>
        <v>May</v>
      </c>
    </row>
    <row r="301" spans="1:24" ht="43.2" x14ac:dyDescent="0.55000000000000004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41"/>
        <v>1.789525</v>
      </c>
      <c r="P301" s="9">
        <f t="shared" si="42"/>
        <v>73.341188524590166</v>
      </c>
      <c r="Q301" t="str">
        <f t="shared" si="43"/>
        <v>film &amp; video</v>
      </c>
      <c r="R301" t="str">
        <f t="shared" si="44"/>
        <v>documentary</v>
      </c>
      <c r="S301" t="str">
        <f t="shared" si="49"/>
        <v>10/18/2010</v>
      </c>
      <c r="T301" t="str">
        <f t="shared" si="45"/>
        <v>2010</v>
      </c>
      <c r="U301" t="str">
        <f t="shared" si="46"/>
        <v>October</v>
      </c>
      <c r="V301" t="str">
        <f t="shared" si="40"/>
        <v>11/17/2010</v>
      </c>
      <c r="W301" t="str">
        <f t="shared" si="47"/>
        <v>2010</v>
      </c>
      <c r="X301" t="str">
        <f t="shared" si="48"/>
        <v>November</v>
      </c>
    </row>
    <row r="302" spans="1:24" ht="43.2" x14ac:dyDescent="0.55000000000000004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41"/>
        <v>1.0172264</v>
      </c>
      <c r="P302" s="9">
        <f t="shared" si="42"/>
        <v>85.337785234899329</v>
      </c>
      <c r="Q302" t="str">
        <f t="shared" si="43"/>
        <v>film &amp; video</v>
      </c>
      <c r="R302" t="str">
        <f t="shared" si="44"/>
        <v>documentary</v>
      </c>
      <c r="S302" t="str">
        <f t="shared" si="49"/>
        <v>3/24/2011</v>
      </c>
      <c r="T302" t="str">
        <f t="shared" si="45"/>
        <v>2011</v>
      </c>
      <c r="U302" t="str">
        <f t="shared" si="46"/>
        <v>March</v>
      </c>
      <c r="V302" t="str">
        <f t="shared" si="40"/>
        <v>4/24/2011</v>
      </c>
      <c r="W302" t="str">
        <f t="shared" si="47"/>
        <v>2011</v>
      </c>
      <c r="X302" t="str">
        <f t="shared" si="48"/>
        <v>April</v>
      </c>
    </row>
    <row r="303" spans="1:24" ht="43.2" x14ac:dyDescent="0.55000000000000004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41"/>
        <v>1.1873499999999999</v>
      </c>
      <c r="P303" s="9">
        <f t="shared" si="42"/>
        <v>61.496215139442228</v>
      </c>
      <c r="Q303" t="str">
        <f t="shared" si="43"/>
        <v>film &amp; video</v>
      </c>
      <c r="R303" t="str">
        <f t="shared" si="44"/>
        <v>documentary</v>
      </c>
      <c r="S303" t="str">
        <f t="shared" si="49"/>
        <v>2/7/2013</v>
      </c>
      <c r="T303" t="str">
        <f t="shared" si="45"/>
        <v>2013</v>
      </c>
      <c r="U303" t="str">
        <f t="shared" si="46"/>
        <v>February</v>
      </c>
      <c r="V303" t="str">
        <f t="shared" si="40"/>
        <v>3/19/2013</v>
      </c>
      <c r="W303" t="str">
        <f t="shared" si="47"/>
        <v>2013</v>
      </c>
      <c r="X303" t="str">
        <f t="shared" si="48"/>
        <v>March</v>
      </c>
    </row>
    <row r="304" spans="1:24" ht="57.6" x14ac:dyDescent="0.55000000000000004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41"/>
        <v>1.0045999999999999</v>
      </c>
      <c r="P304" s="9">
        <f t="shared" si="42"/>
        <v>93.018518518518519</v>
      </c>
      <c r="Q304" t="str">
        <f t="shared" si="43"/>
        <v>film &amp; video</v>
      </c>
      <c r="R304" t="str">
        <f t="shared" si="44"/>
        <v>documentary</v>
      </c>
      <c r="S304" t="str">
        <f t="shared" si="49"/>
        <v>1/25/2012</v>
      </c>
      <c r="T304" t="str">
        <f t="shared" si="45"/>
        <v>2012</v>
      </c>
      <c r="U304" t="str">
        <f t="shared" si="46"/>
        <v>January</v>
      </c>
      <c r="V304" t="str">
        <f t="shared" si="40"/>
        <v>2/24/2012</v>
      </c>
      <c r="W304" t="str">
        <f t="shared" si="47"/>
        <v>2012</v>
      </c>
      <c r="X304" t="str">
        <f t="shared" si="48"/>
        <v>February</v>
      </c>
    </row>
    <row r="305" spans="1:24" ht="43.2" x14ac:dyDescent="0.55000000000000004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41"/>
        <v>1.3746666666666667</v>
      </c>
      <c r="P305" s="9">
        <f t="shared" si="42"/>
        <v>50.292682926829265</v>
      </c>
      <c r="Q305" t="str">
        <f t="shared" si="43"/>
        <v>film &amp; video</v>
      </c>
      <c r="R305" t="str">
        <f t="shared" si="44"/>
        <v>documentary</v>
      </c>
      <c r="S305" t="str">
        <f t="shared" si="49"/>
        <v>5/2/2012</v>
      </c>
      <c r="T305" t="str">
        <f t="shared" si="45"/>
        <v>2012</v>
      </c>
      <c r="U305" t="str">
        <f t="shared" si="46"/>
        <v>May</v>
      </c>
      <c r="V305" t="str">
        <f t="shared" si="40"/>
        <v>6/1/2012</v>
      </c>
      <c r="W305" t="str">
        <f t="shared" si="47"/>
        <v>2012</v>
      </c>
      <c r="X305" t="str">
        <f t="shared" si="48"/>
        <v>June</v>
      </c>
    </row>
    <row r="306" spans="1:24" ht="28.8" x14ac:dyDescent="0.55000000000000004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41"/>
        <v>2.3164705882352941</v>
      </c>
      <c r="P306" s="9">
        <f t="shared" si="42"/>
        <v>106.43243243243244</v>
      </c>
      <c r="Q306" t="str">
        <f t="shared" si="43"/>
        <v>film &amp; video</v>
      </c>
      <c r="R306" t="str">
        <f t="shared" si="44"/>
        <v>documentary</v>
      </c>
      <c r="S306" t="str">
        <f t="shared" si="49"/>
        <v>7/23/2012</v>
      </c>
      <c r="T306" t="str">
        <f t="shared" si="45"/>
        <v>2012</v>
      </c>
      <c r="U306" t="str">
        <f t="shared" si="46"/>
        <v>July</v>
      </c>
      <c r="V306" t="str">
        <f t="shared" si="40"/>
        <v>8/31/2012</v>
      </c>
      <c r="W306" t="str">
        <f t="shared" si="47"/>
        <v>2012</v>
      </c>
      <c r="X306" t="str">
        <f t="shared" si="48"/>
        <v>August</v>
      </c>
    </row>
    <row r="307" spans="1:24" ht="28.8" x14ac:dyDescent="0.55000000000000004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41"/>
        <v>1.3033333333333332</v>
      </c>
      <c r="P307" s="9">
        <f t="shared" si="42"/>
        <v>51.719576719576722</v>
      </c>
      <c r="Q307" t="str">
        <f t="shared" si="43"/>
        <v>film &amp; video</v>
      </c>
      <c r="R307" t="str">
        <f t="shared" si="44"/>
        <v>documentary</v>
      </c>
      <c r="S307" t="str">
        <f t="shared" si="49"/>
        <v>2/9/2012</v>
      </c>
      <c r="T307" t="str">
        <f t="shared" si="45"/>
        <v>2012</v>
      </c>
      <c r="U307" t="str">
        <f t="shared" si="46"/>
        <v>February</v>
      </c>
      <c r="V307" t="str">
        <f t="shared" si="40"/>
        <v>3/10/2012</v>
      </c>
      <c r="W307" t="str">
        <f t="shared" si="47"/>
        <v>2012</v>
      </c>
      <c r="X307" t="str">
        <f t="shared" si="48"/>
        <v>March</v>
      </c>
    </row>
    <row r="308" spans="1:24" ht="28.8" x14ac:dyDescent="0.55000000000000004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41"/>
        <v>2.9289999999999998</v>
      </c>
      <c r="P308" s="9">
        <f t="shared" si="42"/>
        <v>36.612499999999997</v>
      </c>
      <c r="Q308" t="str">
        <f t="shared" si="43"/>
        <v>film &amp; video</v>
      </c>
      <c r="R308" t="str">
        <f t="shared" si="44"/>
        <v>documentary</v>
      </c>
      <c r="S308" t="str">
        <f t="shared" si="49"/>
        <v>2/28/2013</v>
      </c>
      <c r="T308" t="str">
        <f t="shared" si="45"/>
        <v>2013</v>
      </c>
      <c r="U308" t="str">
        <f t="shared" si="46"/>
        <v>February</v>
      </c>
      <c r="V308" t="str">
        <f t="shared" si="40"/>
        <v>3/20/2013</v>
      </c>
      <c r="W308" t="str">
        <f t="shared" si="47"/>
        <v>2013</v>
      </c>
      <c r="X308" t="str">
        <f t="shared" si="48"/>
        <v>March</v>
      </c>
    </row>
    <row r="309" spans="1:24" x14ac:dyDescent="0.55000000000000004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41"/>
        <v>1.1131818181818183</v>
      </c>
      <c r="P309" s="9">
        <f t="shared" si="42"/>
        <v>42.517361111111114</v>
      </c>
      <c r="Q309" t="str">
        <f t="shared" si="43"/>
        <v>film &amp; video</v>
      </c>
      <c r="R309" t="str">
        <f t="shared" si="44"/>
        <v>documentary</v>
      </c>
      <c r="S309" t="str">
        <f t="shared" si="49"/>
        <v>1/8/2013</v>
      </c>
      <c r="T309" t="str">
        <f t="shared" si="45"/>
        <v>2013</v>
      </c>
      <c r="U309" t="str">
        <f t="shared" si="46"/>
        <v>January</v>
      </c>
      <c r="V309" t="str">
        <f t="shared" si="40"/>
        <v>2/7/2013</v>
      </c>
      <c r="W309" t="str">
        <f t="shared" si="47"/>
        <v>2013</v>
      </c>
      <c r="X309" t="str">
        <f t="shared" si="48"/>
        <v>February</v>
      </c>
    </row>
    <row r="310" spans="1:24" ht="43.2" x14ac:dyDescent="0.55000000000000004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41"/>
        <v>1.0556666666666668</v>
      </c>
      <c r="P310" s="9">
        <f t="shared" si="42"/>
        <v>62.712871287128714</v>
      </c>
      <c r="Q310" t="str">
        <f t="shared" si="43"/>
        <v>film &amp; video</v>
      </c>
      <c r="R310" t="str">
        <f t="shared" si="44"/>
        <v>documentary</v>
      </c>
      <c r="S310" t="str">
        <f t="shared" si="49"/>
        <v>1/24/2011</v>
      </c>
      <c r="T310" t="str">
        <f t="shared" si="45"/>
        <v>2011</v>
      </c>
      <c r="U310" t="str">
        <f t="shared" si="46"/>
        <v>January</v>
      </c>
      <c r="V310" t="str">
        <f t="shared" si="40"/>
        <v>3/10/2011</v>
      </c>
      <c r="W310" t="str">
        <f t="shared" si="47"/>
        <v>2011</v>
      </c>
      <c r="X310" t="str">
        <f t="shared" si="48"/>
        <v>March</v>
      </c>
    </row>
    <row r="311" spans="1:24" ht="43.2" x14ac:dyDescent="0.55000000000000004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41"/>
        <v>1.1894444444444445</v>
      </c>
      <c r="P311" s="9">
        <f t="shared" si="42"/>
        <v>89.957983193277315</v>
      </c>
      <c r="Q311" t="str">
        <f t="shared" si="43"/>
        <v>film &amp; video</v>
      </c>
      <c r="R311" t="str">
        <f t="shared" si="44"/>
        <v>documentary</v>
      </c>
      <c r="S311" t="str">
        <f t="shared" si="49"/>
        <v>8/13/2012</v>
      </c>
      <c r="T311" t="str">
        <f t="shared" si="45"/>
        <v>2012</v>
      </c>
      <c r="U311" t="str">
        <f t="shared" si="46"/>
        <v>August</v>
      </c>
      <c r="V311" t="str">
        <f t="shared" si="40"/>
        <v>9/3/2012</v>
      </c>
      <c r="W311" t="str">
        <f t="shared" si="47"/>
        <v>2012</v>
      </c>
      <c r="X311" t="str">
        <f t="shared" si="48"/>
        <v>September</v>
      </c>
    </row>
    <row r="312" spans="1:24" ht="43.2" x14ac:dyDescent="0.55000000000000004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41"/>
        <v>1.04129</v>
      </c>
      <c r="P312" s="9">
        <f t="shared" si="42"/>
        <v>28.924722222222222</v>
      </c>
      <c r="Q312" t="str">
        <f t="shared" si="43"/>
        <v>film &amp; video</v>
      </c>
      <c r="R312" t="str">
        <f t="shared" si="44"/>
        <v>documentary</v>
      </c>
      <c r="S312" t="str">
        <f t="shared" si="49"/>
        <v>10/4/2011</v>
      </c>
      <c r="T312" t="str">
        <f t="shared" si="45"/>
        <v>2011</v>
      </c>
      <c r="U312" t="str">
        <f t="shared" si="46"/>
        <v>October</v>
      </c>
      <c r="V312" t="str">
        <f t="shared" si="40"/>
        <v>10/19/2011</v>
      </c>
      <c r="W312" t="str">
        <f t="shared" si="47"/>
        <v>2011</v>
      </c>
      <c r="X312" t="str">
        <f t="shared" si="48"/>
        <v>October</v>
      </c>
    </row>
    <row r="313" spans="1:24" ht="43.2" x14ac:dyDescent="0.55000000000000004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41"/>
        <v>1.0410165</v>
      </c>
      <c r="P313" s="9">
        <f t="shared" si="42"/>
        <v>138.8022</v>
      </c>
      <c r="Q313" t="str">
        <f t="shared" si="43"/>
        <v>film &amp; video</v>
      </c>
      <c r="R313" t="str">
        <f t="shared" si="44"/>
        <v>documentary</v>
      </c>
      <c r="S313" t="str">
        <f t="shared" si="49"/>
        <v>11/21/2011</v>
      </c>
      <c r="T313" t="str">
        <f t="shared" si="45"/>
        <v>2011</v>
      </c>
      <c r="U313" t="str">
        <f t="shared" si="46"/>
        <v>November</v>
      </c>
      <c r="V313" t="str">
        <f t="shared" si="40"/>
        <v>1/1/2012</v>
      </c>
      <c r="W313" t="str">
        <f t="shared" si="47"/>
        <v>2012</v>
      </c>
      <c r="X313" t="str">
        <f t="shared" si="48"/>
        <v>January</v>
      </c>
    </row>
    <row r="314" spans="1:24" ht="43.2" x14ac:dyDescent="0.55000000000000004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41"/>
        <v>1.1187499999999999</v>
      </c>
      <c r="P314" s="9">
        <f t="shared" si="42"/>
        <v>61.301369863013697</v>
      </c>
      <c r="Q314" t="str">
        <f t="shared" si="43"/>
        <v>film &amp; video</v>
      </c>
      <c r="R314" t="str">
        <f t="shared" si="44"/>
        <v>documentary</v>
      </c>
      <c r="S314" t="str">
        <f t="shared" si="49"/>
        <v>3/15/2013</v>
      </c>
      <c r="T314" t="str">
        <f t="shared" si="45"/>
        <v>2013</v>
      </c>
      <c r="U314" t="str">
        <f t="shared" si="46"/>
        <v>March</v>
      </c>
      <c r="V314" t="str">
        <f t="shared" si="40"/>
        <v>4/14/2013</v>
      </c>
      <c r="W314" t="str">
        <f t="shared" si="47"/>
        <v>2013</v>
      </c>
      <c r="X314" t="str">
        <f t="shared" si="48"/>
        <v>April</v>
      </c>
    </row>
    <row r="315" spans="1:24" ht="57.6" x14ac:dyDescent="0.55000000000000004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41"/>
        <v>1.0473529411764706</v>
      </c>
      <c r="P315" s="9">
        <f t="shared" si="42"/>
        <v>80.202702702702709</v>
      </c>
      <c r="Q315" t="str">
        <f t="shared" si="43"/>
        <v>film &amp; video</v>
      </c>
      <c r="R315" t="str">
        <f t="shared" si="44"/>
        <v>documentary</v>
      </c>
      <c r="S315" t="str">
        <f t="shared" si="49"/>
        <v>6/28/2010</v>
      </c>
      <c r="T315" t="str">
        <f t="shared" si="45"/>
        <v>2010</v>
      </c>
      <c r="U315" t="str">
        <f t="shared" si="46"/>
        <v>June</v>
      </c>
      <c r="V315" t="str">
        <f t="shared" si="40"/>
        <v>8/11/2010</v>
      </c>
      <c r="W315" t="str">
        <f t="shared" si="47"/>
        <v>2010</v>
      </c>
      <c r="X315" t="str">
        <f t="shared" si="48"/>
        <v>August</v>
      </c>
    </row>
    <row r="316" spans="1:24" ht="43.2" x14ac:dyDescent="0.55000000000000004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41"/>
        <v>3.8515000000000001</v>
      </c>
      <c r="P316" s="9">
        <f t="shared" si="42"/>
        <v>32.095833333333331</v>
      </c>
      <c r="Q316" t="str">
        <f t="shared" si="43"/>
        <v>film &amp; video</v>
      </c>
      <c r="R316" t="str">
        <f t="shared" si="44"/>
        <v>documentary</v>
      </c>
      <c r="S316" t="str">
        <f t="shared" si="49"/>
        <v>1/30/2013</v>
      </c>
      <c r="T316" t="str">
        <f t="shared" si="45"/>
        <v>2013</v>
      </c>
      <c r="U316" t="str">
        <f t="shared" si="46"/>
        <v>January</v>
      </c>
      <c r="V316" t="str">
        <f t="shared" si="40"/>
        <v>3/1/2013</v>
      </c>
      <c r="W316" t="str">
        <f t="shared" si="47"/>
        <v>2013</v>
      </c>
      <c r="X316" t="str">
        <f t="shared" si="48"/>
        <v>March</v>
      </c>
    </row>
    <row r="317" spans="1:24" ht="43.2" x14ac:dyDescent="0.55000000000000004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41"/>
        <v>1.01248</v>
      </c>
      <c r="P317" s="9">
        <f t="shared" si="42"/>
        <v>200.88888888888889</v>
      </c>
      <c r="Q317" t="str">
        <f t="shared" si="43"/>
        <v>film &amp; video</v>
      </c>
      <c r="R317" t="str">
        <f t="shared" si="44"/>
        <v>documentary</v>
      </c>
      <c r="S317" t="str">
        <f t="shared" si="49"/>
        <v>7/23/2012</v>
      </c>
      <c r="T317" t="str">
        <f t="shared" si="45"/>
        <v>2012</v>
      </c>
      <c r="U317" t="str">
        <f t="shared" si="46"/>
        <v>July</v>
      </c>
      <c r="V317" t="str">
        <f t="shared" si="40"/>
        <v>8/22/2012</v>
      </c>
      <c r="W317" t="str">
        <f t="shared" si="47"/>
        <v>2012</v>
      </c>
      <c r="X317" t="str">
        <f t="shared" si="48"/>
        <v>August</v>
      </c>
    </row>
    <row r="318" spans="1:24" ht="28.8" x14ac:dyDescent="0.55000000000000004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41"/>
        <v>1.1377333333333333</v>
      </c>
      <c r="P318" s="9">
        <f t="shared" si="42"/>
        <v>108.01265822784811</v>
      </c>
      <c r="Q318" t="str">
        <f t="shared" si="43"/>
        <v>film &amp; video</v>
      </c>
      <c r="R318" t="str">
        <f t="shared" si="44"/>
        <v>documentary</v>
      </c>
      <c r="S318" t="str">
        <f t="shared" si="49"/>
        <v>11/7/2014</v>
      </c>
      <c r="T318" t="str">
        <f t="shared" si="45"/>
        <v>2014</v>
      </c>
      <c r="U318" t="str">
        <f t="shared" si="46"/>
        <v>November</v>
      </c>
      <c r="V318" t="str">
        <f t="shared" si="40"/>
        <v>12/10/2014</v>
      </c>
      <c r="W318" t="str">
        <f t="shared" si="47"/>
        <v>2014</v>
      </c>
      <c r="X318" t="str">
        <f t="shared" si="48"/>
        <v>December</v>
      </c>
    </row>
    <row r="319" spans="1:24" ht="43.2" x14ac:dyDescent="0.55000000000000004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41"/>
        <v>1.0080333333333333</v>
      </c>
      <c r="P319" s="9">
        <f t="shared" si="42"/>
        <v>95.699367088607602</v>
      </c>
      <c r="Q319" t="str">
        <f t="shared" si="43"/>
        <v>film &amp; video</v>
      </c>
      <c r="R319" t="str">
        <f t="shared" si="44"/>
        <v>documentary</v>
      </c>
      <c r="S319" t="str">
        <f t="shared" si="49"/>
        <v>11/11/2013</v>
      </c>
      <c r="T319" t="str">
        <f t="shared" si="45"/>
        <v>2013</v>
      </c>
      <c r="U319" t="str">
        <f t="shared" si="46"/>
        <v>November</v>
      </c>
      <c r="V319" t="str">
        <f t="shared" si="40"/>
        <v>12/11/2013</v>
      </c>
      <c r="W319" t="str">
        <f t="shared" si="47"/>
        <v>2013</v>
      </c>
      <c r="X319" t="str">
        <f t="shared" si="48"/>
        <v>December</v>
      </c>
    </row>
    <row r="320" spans="1:24" ht="43.2" x14ac:dyDescent="0.55000000000000004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41"/>
        <v>2.8332000000000002</v>
      </c>
      <c r="P320" s="9">
        <f t="shared" si="42"/>
        <v>49.880281690140848</v>
      </c>
      <c r="Q320" t="str">
        <f t="shared" si="43"/>
        <v>film &amp; video</v>
      </c>
      <c r="R320" t="str">
        <f t="shared" si="44"/>
        <v>documentary</v>
      </c>
      <c r="S320" t="str">
        <f t="shared" si="49"/>
        <v>2/24/2013</v>
      </c>
      <c r="T320" t="str">
        <f t="shared" si="45"/>
        <v>2013</v>
      </c>
      <c r="U320" t="str">
        <f t="shared" si="46"/>
        <v>February</v>
      </c>
      <c r="V320" t="str">
        <f t="shared" si="40"/>
        <v>3/26/2013</v>
      </c>
      <c r="W320" t="str">
        <f t="shared" si="47"/>
        <v>2013</v>
      </c>
      <c r="X320" t="str">
        <f t="shared" si="48"/>
        <v>March</v>
      </c>
    </row>
    <row r="321" spans="1:24" ht="57.6" x14ac:dyDescent="0.55000000000000004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41"/>
        <v>1.1268</v>
      </c>
      <c r="P321" s="9">
        <f t="shared" si="42"/>
        <v>110.47058823529412</v>
      </c>
      <c r="Q321" t="str">
        <f t="shared" si="43"/>
        <v>film &amp; video</v>
      </c>
      <c r="R321" t="str">
        <f t="shared" si="44"/>
        <v>documentary</v>
      </c>
      <c r="S321" t="str">
        <f t="shared" si="49"/>
        <v>11/6/2009</v>
      </c>
      <c r="T321" t="str">
        <f t="shared" si="45"/>
        <v>2009</v>
      </c>
      <c r="U321" t="str">
        <f t="shared" si="46"/>
        <v>November</v>
      </c>
      <c r="V321" t="str">
        <f t="shared" si="40"/>
        <v>2/2/2010</v>
      </c>
      <c r="W321" t="str">
        <f t="shared" si="47"/>
        <v>2010</v>
      </c>
      <c r="X321" t="str">
        <f t="shared" si="48"/>
        <v>February</v>
      </c>
    </row>
    <row r="322" spans="1:24" ht="43.2" x14ac:dyDescent="0.55000000000000004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si="41"/>
        <v>1.0658000000000001</v>
      </c>
      <c r="P322" s="9">
        <f t="shared" si="42"/>
        <v>134.91139240506328</v>
      </c>
      <c r="Q322" t="str">
        <f t="shared" si="43"/>
        <v>film &amp; video</v>
      </c>
      <c r="R322" t="str">
        <f t="shared" si="44"/>
        <v>documentary</v>
      </c>
      <c r="S322" t="str">
        <f t="shared" si="49"/>
        <v>11/23/2015</v>
      </c>
      <c r="T322" t="str">
        <f t="shared" si="45"/>
        <v>2015</v>
      </c>
      <c r="U322" t="str">
        <f t="shared" si="46"/>
        <v>November</v>
      </c>
      <c r="V322" t="str">
        <f t="shared" ref="V322:V385" si="50">TEXT((I322/86400)+25569+(-5/24),"m/d/yyyy")</f>
        <v>12/22/2015</v>
      </c>
      <c r="W322" t="str">
        <f t="shared" si="47"/>
        <v>2015</v>
      </c>
      <c r="X322" t="str">
        <f t="shared" si="48"/>
        <v>December</v>
      </c>
    </row>
    <row r="323" spans="1:24" ht="43.2" x14ac:dyDescent="0.55000000000000004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ref="O323:O386" si="51">E323/D323</f>
        <v>1.0266285714285714</v>
      </c>
      <c r="P323" s="9">
        <f t="shared" ref="P323:P386" si="52">IF(L323&lt;&gt;0, E323/L323, 0)</f>
        <v>106.62314540059347</v>
      </c>
      <c r="Q323" t="str">
        <f t="shared" ref="Q323:Q386" si="53">LEFT(N323, SEARCH("/",N323,1)-1)</f>
        <v>film &amp; video</v>
      </c>
      <c r="R323" t="str">
        <f t="shared" ref="R323:R386" si="54">RIGHT(N323,LEN(N323)-FIND("/",N323))</f>
        <v>documentary</v>
      </c>
      <c r="S323" t="str">
        <f t="shared" si="49"/>
        <v>10/4/2016</v>
      </c>
      <c r="T323" t="str">
        <f t="shared" ref="T323:T386" si="55">TEXT((J323/86400)+25569+(-5/24),"yyyy")</f>
        <v>2016</v>
      </c>
      <c r="U323" t="str">
        <f t="shared" ref="U323:U386" si="56">TEXT((J323/86400)+25569+(-5/24),"mmmm")</f>
        <v>October</v>
      </c>
      <c r="V323" t="str">
        <f t="shared" si="50"/>
        <v>11/8/2016</v>
      </c>
      <c r="W323" t="str">
        <f t="shared" ref="W323:W386" si="57">TEXT((I323/86400)+25569+(-5/24),"yyyy")</f>
        <v>2016</v>
      </c>
      <c r="X323" t="str">
        <f t="shared" ref="X323:X386" si="58">TEXT((I323/86400)+25569+(-5/24),"mmmm")</f>
        <v>November</v>
      </c>
    </row>
    <row r="324" spans="1:24" ht="43.2" x14ac:dyDescent="0.55000000000000004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si="51"/>
        <v>1.0791200000000001</v>
      </c>
      <c r="P324" s="9">
        <f t="shared" si="52"/>
        <v>145.04301075268816</v>
      </c>
      <c r="Q324" t="str">
        <f t="shared" si="53"/>
        <v>film &amp; video</v>
      </c>
      <c r="R324" t="str">
        <f t="shared" si="54"/>
        <v>documentary</v>
      </c>
      <c r="S324" t="str">
        <f t="shared" ref="S324:S387" si="59">TEXT((J324/86400)+25569+(-5/24),"m/d/yyyy")</f>
        <v>4/13/2016</v>
      </c>
      <c r="T324" t="str">
        <f t="shared" si="55"/>
        <v>2016</v>
      </c>
      <c r="U324" t="str">
        <f t="shared" si="56"/>
        <v>April</v>
      </c>
      <c r="V324" t="str">
        <f t="shared" si="50"/>
        <v>5/13/2016</v>
      </c>
      <c r="W324" t="str">
        <f t="shared" si="57"/>
        <v>2016</v>
      </c>
      <c r="X324" t="str">
        <f t="shared" si="58"/>
        <v>May</v>
      </c>
    </row>
    <row r="325" spans="1:24" ht="43.2" x14ac:dyDescent="0.55000000000000004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si="51"/>
        <v>1.2307407407407407</v>
      </c>
      <c r="P325" s="9">
        <f t="shared" si="52"/>
        <v>114.58620689655173</v>
      </c>
      <c r="Q325" t="str">
        <f t="shared" si="53"/>
        <v>film &amp; video</v>
      </c>
      <c r="R325" t="str">
        <f t="shared" si="54"/>
        <v>documentary</v>
      </c>
      <c r="S325" t="str">
        <f t="shared" si="59"/>
        <v>11/23/2016</v>
      </c>
      <c r="T325" t="str">
        <f t="shared" si="55"/>
        <v>2016</v>
      </c>
      <c r="U325" t="str">
        <f t="shared" si="56"/>
        <v>November</v>
      </c>
      <c r="V325" t="str">
        <f t="shared" si="50"/>
        <v>12/21/2016</v>
      </c>
      <c r="W325" t="str">
        <f t="shared" si="57"/>
        <v>2016</v>
      </c>
      <c r="X325" t="str">
        <f t="shared" si="58"/>
        <v>December</v>
      </c>
    </row>
    <row r="326" spans="1:24" ht="43.2" x14ac:dyDescent="0.55000000000000004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51"/>
        <v>1.016</v>
      </c>
      <c r="P326" s="9">
        <f t="shared" si="52"/>
        <v>105.3170731707317</v>
      </c>
      <c r="Q326" t="str">
        <f t="shared" si="53"/>
        <v>film &amp; video</v>
      </c>
      <c r="R326" t="str">
        <f t="shared" si="54"/>
        <v>documentary</v>
      </c>
      <c r="S326" t="str">
        <f t="shared" si="59"/>
        <v>6/29/2015</v>
      </c>
      <c r="T326" t="str">
        <f t="shared" si="55"/>
        <v>2015</v>
      </c>
      <c r="U326" t="str">
        <f t="shared" si="56"/>
        <v>June</v>
      </c>
      <c r="V326" t="str">
        <f t="shared" si="50"/>
        <v>8/1/2015</v>
      </c>
      <c r="W326" t="str">
        <f t="shared" si="57"/>
        <v>2015</v>
      </c>
      <c r="X326" t="str">
        <f t="shared" si="58"/>
        <v>August</v>
      </c>
    </row>
    <row r="327" spans="1:24" ht="43.2" x14ac:dyDescent="0.55000000000000004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51"/>
        <v>1.04396</v>
      </c>
      <c r="P327" s="9">
        <f t="shared" si="52"/>
        <v>70.921195652173907</v>
      </c>
      <c r="Q327" t="str">
        <f t="shared" si="53"/>
        <v>film &amp; video</v>
      </c>
      <c r="R327" t="str">
        <f t="shared" si="54"/>
        <v>documentary</v>
      </c>
      <c r="S327" t="str">
        <f t="shared" si="59"/>
        <v>11/14/2016</v>
      </c>
      <c r="T327" t="str">
        <f t="shared" si="55"/>
        <v>2016</v>
      </c>
      <c r="U327" t="str">
        <f t="shared" si="56"/>
        <v>November</v>
      </c>
      <c r="V327" t="str">
        <f t="shared" si="50"/>
        <v>12/19/2016</v>
      </c>
      <c r="W327" t="str">
        <f t="shared" si="57"/>
        <v>2016</v>
      </c>
      <c r="X327" t="str">
        <f t="shared" si="58"/>
        <v>December</v>
      </c>
    </row>
    <row r="328" spans="1:24" ht="43.2" x14ac:dyDescent="0.55000000000000004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51"/>
        <v>1.1292973333333334</v>
      </c>
      <c r="P328" s="9">
        <f t="shared" si="52"/>
        <v>147.17167680278018</v>
      </c>
      <c r="Q328" t="str">
        <f t="shared" si="53"/>
        <v>film &amp; video</v>
      </c>
      <c r="R328" t="str">
        <f t="shared" si="54"/>
        <v>documentary</v>
      </c>
      <c r="S328" t="str">
        <f t="shared" si="59"/>
        <v>2/9/2017</v>
      </c>
      <c r="T328" t="str">
        <f t="shared" si="55"/>
        <v>2017</v>
      </c>
      <c r="U328" t="str">
        <f t="shared" si="56"/>
        <v>February</v>
      </c>
      <c r="V328" t="str">
        <f t="shared" si="50"/>
        <v>3/14/2017</v>
      </c>
      <c r="W328" t="str">
        <f t="shared" si="57"/>
        <v>2017</v>
      </c>
      <c r="X328" t="str">
        <f t="shared" si="58"/>
        <v>March</v>
      </c>
    </row>
    <row r="329" spans="1:24" ht="43.2" x14ac:dyDescent="0.55000000000000004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51"/>
        <v>1.3640000000000001</v>
      </c>
      <c r="P329" s="9">
        <f t="shared" si="52"/>
        <v>160.47058823529412</v>
      </c>
      <c r="Q329" t="str">
        <f t="shared" si="53"/>
        <v>film &amp; video</v>
      </c>
      <c r="R329" t="str">
        <f t="shared" si="54"/>
        <v>documentary</v>
      </c>
      <c r="S329" t="str">
        <f t="shared" si="59"/>
        <v>2/23/2015</v>
      </c>
      <c r="T329" t="str">
        <f t="shared" si="55"/>
        <v>2015</v>
      </c>
      <c r="U329" t="str">
        <f t="shared" si="56"/>
        <v>February</v>
      </c>
      <c r="V329" t="str">
        <f t="shared" si="50"/>
        <v>3/22/2015</v>
      </c>
      <c r="W329" t="str">
        <f t="shared" si="57"/>
        <v>2015</v>
      </c>
      <c r="X329" t="str">
        <f t="shared" si="58"/>
        <v>March</v>
      </c>
    </row>
    <row r="330" spans="1:24" ht="43.2" x14ac:dyDescent="0.55000000000000004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51"/>
        <v>1.036144</v>
      </c>
      <c r="P330" s="9">
        <f t="shared" si="52"/>
        <v>156.04578313253012</v>
      </c>
      <c r="Q330" t="str">
        <f t="shared" si="53"/>
        <v>film &amp; video</v>
      </c>
      <c r="R330" t="str">
        <f t="shared" si="54"/>
        <v>documentary</v>
      </c>
      <c r="S330" t="str">
        <f t="shared" si="59"/>
        <v>10/1/2015</v>
      </c>
      <c r="T330" t="str">
        <f t="shared" si="55"/>
        <v>2015</v>
      </c>
      <c r="U330" t="str">
        <f t="shared" si="56"/>
        <v>October</v>
      </c>
      <c r="V330" t="str">
        <f t="shared" si="50"/>
        <v>10/31/2015</v>
      </c>
      <c r="W330" t="str">
        <f t="shared" si="57"/>
        <v>2015</v>
      </c>
      <c r="X330" t="str">
        <f t="shared" si="58"/>
        <v>October</v>
      </c>
    </row>
    <row r="331" spans="1:24" ht="43.2" x14ac:dyDescent="0.55000000000000004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51"/>
        <v>1.0549999999999999</v>
      </c>
      <c r="P331" s="9">
        <f t="shared" si="52"/>
        <v>63.17365269461078</v>
      </c>
      <c r="Q331" t="str">
        <f t="shared" si="53"/>
        <v>film &amp; video</v>
      </c>
      <c r="R331" t="str">
        <f t="shared" si="54"/>
        <v>documentary</v>
      </c>
      <c r="S331" t="str">
        <f t="shared" si="59"/>
        <v>10/14/2015</v>
      </c>
      <c r="T331" t="str">
        <f t="shared" si="55"/>
        <v>2015</v>
      </c>
      <c r="U331" t="str">
        <f t="shared" si="56"/>
        <v>October</v>
      </c>
      <c r="V331" t="str">
        <f t="shared" si="50"/>
        <v>11/6/2015</v>
      </c>
      <c r="W331" t="str">
        <f t="shared" si="57"/>
        <v>2015</v>
      </c>
      <c r="X331" t="str">
        <f t="shared" si="58"/>
        <v>November</v>
      </c>
    </row>
    <row r="332" spans="1:24" ht="43.2" x14ac:dyDescent="0.55000000000000004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51"/>
        <v>1.0182857142857142</v>
      </c>
      <c r="P332" s="9">
        <f t="shared" si="52"/>
        <v>104.82352941176471</v>
      </c>
      <c r="Q332" t="str">
        <f t="shared" si="53"/>
        <v>film &amp; video</v>
      </c>
      <c r="R332" t="str">
        <f t="shared" si="54"/>
        <v>documentary</v>
      </c>
      <c r="S332" t="str">
        <f t="shared" si="59"/>
        <v>4/15/2013</v>
      </c>
      <c r="T332" t="str">
        <f t="shared" si="55"/>
        <v>2013</v>
      </c>
      <c r="U332" t="str">
        <f t="shared" si="56"/>
        <v>April</v>
      </c>
      <c r="V332" t="str">
        <f t="shared" si="50"/>
        <v>5/16/2013</v>
      </c>
      <c r="W332" t="str">
        <f t="shared" si="57"/>
        <v>2013</v>
      </c>
      <c r="X332" t="str">
        <f t="shared" si="58"/>
        <v>May</v>
      </c>
    </row>
    <row r="333" spans="1:24" ht="43.2" x14ac:dyDescent="0.55000000000000004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51"/>
        <v>1.0660499999999999</v>
      </c>
      <c r="P333" s="9">
        <f t="shared" si="52"/>
        <v>97.356164383561648</v>
      </c>
      <c r="Q333" t="str">
        <f t="shared" si="53"/>
        <v>film &amp; video</v>
      </c>
      <c r="R333" t="str">
        <f t="shared" si="54"/>
        <v>documentary</v>
      </c>
      <c r="S333" t="str">
        <f t="shared" si="59"/>
        <v>5/17/2016</v>
      </c>
      <c r="T333" t="str">
        <f t="shared" si="55"/>
        <v>2016</v>
      </c>
      <c r="U333" t="str">
        <f t="shared" si="56"/>
        <v>May</v>
      </c>
      <c r="V333" t="str">
        <f t="shared" si="50"/>
        <v>6/17/2016</v>
      </c>
      <c r="W333" t="str">
        <f t="shared" si="57"/>
        <v>2016</v>
      </c>
      <c r="X333" t="str">
        <f t="shared" si="58"/>
        <v>June</v>
      </c>
    </row>
    <row r="334" spans="1:24" ht="43.2" x14ac:dyDescent="0.55000000000000004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51"/>
        <v>1.13015</v>
      </c>
      <c r="P334" s="9">
        <f t="shared" si="52"/>
        <v>203.63063063063063</v>
      </c>
      <c r="Q334" t="str">
        <f t="shared" si="53"/>
        <v>film &amp; video</v>
      </c>
      <c r="R334" t="str">
        <f t="shared" si="54"/>
        <v>documentary</v>
      </c>
      <c r="S334" t="str">
        <f t="shared" si="59"/>
        <v>9/16/2015</v>
      </c>
      <c r="T334" t="str">
        <f t="shared" si="55"/>
        <v>2015</v>
      </c>
      <c r="U334" t="str">
        <f t="shared" si="56"/>
        <v>September</v>
      </c>
      <c r="V334" t="str">
        <f t="shared" si="50"/>
        <v>10/28/2015</v>
      </c>
      <c r="W334" t="str">
        <f t="shared" si="57"/>
        <v>2015</v>
      </c>
      <c r="X334" t="str">
        <f t="shared" si="58"/>
        <v>October</v>
      </c>
    </row>
    <row r="335" spans="1:24" ht="43.2" x14ac:dyDescent="0.55000000000000004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51"/>
        <v>1.252275</v>
      </c>
      <c r="P335" s="9">
        <f t="shared" si="52"/>
        <v>188.31203007518798</v>
      </c>
      <c r="Q335" t="str">
        <f t="shared" si="53"/>
        <v>film &amp; video</v>
      </c>
      <c r="R335" t="str">
        <f t="shared" si="54"/>
        <v>documentary</v>
      </c>
      <c r="S335" t="str">
        <f t="shared" si="59"/>
        <v>3/8/2016</v>
      </c>
      <c r="T335" t="str">
        <f t="shared" si="55"/>
        <v>2016</v>
      </c>
      <c r="U335" t="str">
        <f t="shared" si="56"/>
        <v>March</v>
      </c>
      <c r="V335" t="str">
        <f t="shared" si="50"/>
        <v>4/7/2016</v>
      </c>
      <c r="W335" t="str">
        <f t="shared" si="57"/>
        <v>2016</v>
      </c>
      <c r="X335" t="str">
        <f t="shared" si="58"/>
        <v>April</v>
      </c>
    </row>
    <row r="336" spans="1:24" ht="43.2" x14ac:dyDescent="0.55000000000000004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51"/>
        <v>1.0119</v>
      </c>
      <c r="P336" s="9">
        <f t="shared" si="52"/>
        <v>146.65217391304347</v>
      </c>
      <c r="Q336" t="str">
        <f t="shared" si="53"/>
        <v>film &amp; video</v>
      </c>
      <c r="R336" t="str">
        <f t="shared" si="54"/>
        <v>documentary</v>
      </c>
      <c r="S336" t="str">
        <f t="shared" si="59"/>
        <v>4/7/2015</v>
      </c>
      <c r="T336" t="str">
        <f t="shared" si="55"/>
        <v>2015</v>
      </c>
      <c r="U336" t="str">
        <f t="shared" si="56"/>
        <v>April</v>
      </c>
      <c r="V336" t="str">
        <f t="shared" si="50"/>
        <v>5/15/2015</v>
      </c>
      <c r="W336" t="str">
        <f t="shared" si="57"/>
        <v>2015</v>
      </c>
      <c r="X336" t="str">
        <f t="shared" si="58"/>
        <v>May</v>
      </c>
    </row>
    <row r="337" spans="1:24" ht="43.2" x14ac:dyDescent="0.55000000000000004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51"/>
        <v>1.0276470588235294</v>
      </c>
      <c r="P337" s="9">
        <f t="shared" si="52"/>
        <v>109.1875</v>
      </c>
      <c r="Q337" t="str">
        <f t="shared" si="53"/>
        <v>film &amp; video</v>
      </c>
      <c r="R337" t="str">
        <f t="shared" si="54"/>
        <v>documentary</v>
      </c>
      <c r="S337" t="str">
        <f t="shared" si="59"/>
        <v>4/7/2015</v>
      </c>
      <c r="T337" t="str">
        <f t="shared" si="55"/>
        <v>2015</v>
      </c>
      <c r="U337" t="str">
        <f t="shared" si="56"/>
        <v>April</v>
      </c>
      <c r="V337" t="str">
        <f t="shared" si="50"/>
        <v>5/8/2015</v>
      </c>
      <c r="W337" t="str">
        <f t="shared" si="57"/>
        <v>2015</v>
      </c>
      <c r="X337" t="str">
        <f t="shared" si="58"/>
        <v>May</v>
      </c>
    </row>
    <row r="338" spans="1:24" ht="43.2" x14ac:dyDescent="0.55000000000000004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51"/>
        <v>1.1683911999999999</v>
      </c>
      <c r="P338" s="9">
        <f t="shared" si="52"/>
        <v>59.249046653144013</v>
      </c>
      <c r="Q338" t="str">
        <f t="shared" si="53"/>
        <v>film &amp; video</v>
      </c>
      <c r="R338" t="str">
        <f t="shared" si="54"/>
        <v>documentary</v>
      </c>
      <c r="S338" t="str">
        <f t="shared" si="59"/>
        <v>10/14/2015</v>
      </c>
      <c r="T338" t="str">
        <f t="shared" si="55"/>
        <v>2015</v>
      </c>
      <c r="U338" t="str">
        <f t="shared" si="56"/>
        <v>October</v>
      </c>
      <c r="V338" t="str">
        <f t="shared" si="50"/>
        <v>11/13/2015</v>
      </c>
      <c r="W338" t="str">
        <f t="shared" si="57"/>
        <v>2015</v>
      </c>
      <c r="X338" t="str">
        <f t="shared" si="58"/>
        <v>November</v>
      </c>
    </row>
    <row r="339" spans="1:24" ht="43.2" x14ac:dyDescent="0.55000000000000004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51"/>
        <v>1.0116833333333335</v>
      </c>
      <c r="P339" s="9">
        <f t="shared" si="52"/>
        <v>97.904838709677421</v>
      </c>
      <c r="Q339" t="str">
        <f t="shared" si="53"/>
        <v>film &amp; video</v>
      </c>
      <c r="R339" t="str">
        <f t="shared" si="54"/>
        <v>documentary</v>
      </c>
      <c r="S339" t="str">
        <f t="shared" si="59"/>
        <v>2/11/2015</v>
      </c>
      <c r="T339" t="str">
        <f t="shared" si="55"/>
        <v>2015</v>
      </c>
      <c r="U339" t="str">
        <f t="shared" si="56"/>
        <v>February</v>
      </c>
      <c r="V339" t="str">
        <f t="shared" si="50"/>
        <v>3/13/2015</v>
      </c>
      <c r="W339" t="str">
        <f t="shared" si="57"/>
        <v>2015</v>
      </c>
      <c r="X339" t="str">
        <f t="shared" si="58"/>
        <v>March</v>
      </c>
    </row>
    <row r="340" spans="1:24" ht="43.2" x14ac:dyDescent="0.55000000000000004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51"/>
        <v>1.1013360000000001</v>
      </c>
      <c r="P340" s="9">
        <f t="shared" si="52"/>
        <v>70.000169491525426</v>
      </c>
      <c r="Q340" t="str">
        <f t="shared" si="53"/>
        <v>film &amp; video</v>
      </c>
      <c r="R340" t="str">
        <f t="shared" si="54"/>
        <v>documentary</v>
      </c>
      <c r="S340" t="str">
        <f t="shared" si="59"/>
        <v>7/8/2016</v>
      </c>
      <c r="T340" t="str">
        <f t="shared" si="55"/>
        <v>2016</v>
      </c>
      <c r="U340" t="str">
        <f t="shared" si="56"/>
        <v>July</v>
      </c>
      <c r="V340" t="str">
        <f t="shared" si="50"/>
        <v>9/2/2016</v>
      </c>
      <c r="W340" t="str">
        <f t="shared" si="57"/>
        <v>2016</v>
      </c>
      <c r="X340" t="str">
        <f t="shared" si="58"/>
        <v>September</v>
      </c>
    </row>
    <row r="341" spans="1:24" ht="43.2" x14ac:dyDescent="0.55000000000000004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51"/>
        <v>1.0808333333333333</v>
      </c>
      <c r="P341" s="9">
        <f t="shared" si="52"/>
        <v>72.865168539325836</v>
      </c>
      <c r="Q341" t="str">
        <f t="shared" si="53"/>
        <v>film &amp; video</v>
      </c>
      <c r="R341" t="str">
        <f t="shared" si="54"/>
        <v>documentary</v>
      </c>
      <c r="S341" t="str">
        <f t="shared" si="59"/>
        <v>3/30/2015</v>
      </c>
      <c r="T341" t="str">
        <f t="shared" si="55"/>
        <v>2015</v>
      </c>
      <c r="U341" t="str">
        <f t="shared" si="56"/>
        <v>March</v>
      </c>
      <c r="V341" t="str">
        <f t="shared" si="50"/>
        <v>4/29/2015</v>
      </c>
      <c r="W341" t="str">
        <f t="shared" si="57"/>
        <v>2015</v>
      </c>
      <c r="X341" t="str">
        <f t="shared" si="58"/>
        <v>April</v>
      </c>
    </row>
    <row r="342" spans="1:24" ht="43.2" x14ac:dyDescent="0.55000000000000004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51"/>
        <v>1.2502285714285715</v>
      </c>
      <c r="P342" s="9">
        <f t="shared" si="52"/>
        <v>146.34782608695653</v>
      </c>
      <c r="Q342" t="str">
        <f t="shared" si="53"/>
        <v>film &amp; video</v>
      </c>
      <c r="R342" t="str">
        <f t="shared" si="54"/>
        <v>documentary</v>
      </c>
      <c r="S342" t="str">
        <f t="shared" si="59"/>
        <v>2/6/2017</v>
      </c>
      <c r="T342" t="str">
        <f t="shared" si="55"/>
        <v>2017</v>
      </c>
      <c r="U342" t="str">
        <f t="shared" si="56"/>
        <v>February</v>
      </c>
      <c r="V342" t="str">
        <f t="shared" si="50"/>
        <v>3/8/2017</v>
      </c>
      <c r="W342" t="str">
        <f t="shared" si="57"/>
        <v>2017</v>
      </c>
      <c r="X342" t="str">
        <f t="shared" si="58"/>
        <v>March</v>
      </c>
    </row>
    <row r="343" spans="1:24" ht="43.2" x14ac:dyDescent="0.55000000000000004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51"/>
        <v>1.0671428571428572</v>
      </c>
      <c r="P343" s="9">
        <f t="shared" si="52"/>
        <v>67.909090909090907</v>
      </c>
      <c r="Q343" t="str">
        <f t="shared" si="53"/>
        <v>film &amp; video</v>
      </c>
      <c r="R343" t="str">
        <f t="shared" si="54"/>
        <v>documentary</v>
      </c>
      <c r="S343" t="str">
        <f t="shared" si="59"/>
        <v>9/12/2014</v>
      </c>
      <c r="T343" t="str">
        <f t="shared" si="55"/>
        <v>2014</v>
      </c>
      <c r="U343" t="str">
        <f t="shared" si="56"/>
        <v>September</v>
      </c>
      <c r="V343" t="str">
        <f t="shared" si="50"/>
        <v>9/30/2014</v>
      </c>
      <c r="W343" t="str">
        <f t="shared" si="57"/>
        <v>2014</v>
      </c>
      <c r="X343" t="str">
        <f t="shared" si="58"/>
        <v>September</v>
      </c>
    </row>
    <row r="344" spans="1:24" ht="28.8" x14ac:dyDescent="0.55000000000000004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51"/>
        <v>1.0036639999999999</v>
      </c>
      <c r="P344" s="9">
        <f t="shared" si="52"/>
        <v>169.85083076923075</v>
      </c>
      <c r="Q344" t="str">
        <f t="shared" si="53"/>
        <v>film &amp; video</v>
      </c>
      <c r="R344" t="str">
        <f t="shared" si="54"/>
        <v>documentary</v>
      </c>
      <c r="S344" t="str">
        <f t="shared" si="59"/>
        <v>3/30/2016</v>
      </c>
      <c r="T344" t="str">
        <f t="shared" si="55"/>
        <v>2016</v>
      </c>
      <c r="U344" t="str">
        <f t="shared" si="56"/>
        <v>March</v>
      </c>
      <c r="V344" t="str">
        <f t="shared" si="50"/>
        <v>4/29/2016</v>
      </c>
      <c r="W344" t="str">
        <f t="shared" si="57"/>
        <v>2016</v>
      </c>
      <c r="X344" t="str">
        <f t="shared" si="58"/>
        <v>April</v>
      </c>
    </row>
    <row r="345" spans="1:24" ht="43.2" x14ac:dyDescent="0.55000000000000004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51"/>
        <v>1.0202863333333334</v>
      </c>
      <c r="P345" s="9">
        <f t="shared" si="52"/>
        <v>58.413339694656486</v>
      </c>
      <c r="Q345" t="str">
        <f t="shared" si="53"/>
        <v>film &amp; video</v>
      </c>
      <c r="R345" t="str">
        <f t="shared" si="54"/>
        <v>documentary</v>
      </c>
      <c r="S345" t="str">
        <f t="shared" si="59"/>
        <v>10/14/2014</v>
      </c>
      <c r="T345" t="str">
        <f t="shared" si="55"/>
        <v>2014</v>
      </c>
      <c r="U345" t="str">
        <f t="shared" si="56"/>
        <v>October</v>
      </c>
      <c r="V345" t="str">
        <f t="shared" si="50"/>
        <v>11/13/2014</v>
      </c>
      <c r="W345" t="str">
        <f t="shared" si="57"/>
        <v>2014</v>
      </c>
      <c r="X345" t="str">
        <f t="shared" si="58"/>
        <v>November</v>
      </c>
    </row>
    <row r="346" spans="1:24" ht="43.2" x14ac:dyDescent="0.55000000000000004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51"/>
        <v>1.0208358208955224</v>
      </c>
      <c r="P346" s="9">
        <f t="shared" si="52"/>
        <v>119.99298245614035</v>
      </c>
      <c r="Q346" t="str">
        <f t="shared" si="53"/>
        <v>film &amp; video</v>
      </c>
      <c r="R346" t="str">
        <f t="shared" si="54"/>
        <v>documentary</v>
      </c>
      <c r="S346" t="str">
        <f t="shared" si="59"/>
        <v>4/17/2015</v>
      </c>
      <c r="T346" t="str">
        <f t="shared" si="55"/>
        <v>2015</v>
      </c>
      <c r="U346" t="str">
        <f t="shared" si="56"/>
        <v>April</v>
      </c>
      <c r="V346" t="str">
        <f t="shared" si="50"/>
        <v>5/31/2015</v>
      </c>
      <c r="W346" t="str">
        <f t="shared" si="57"/>
        <v>2015</v>
      </c>
      <c r="X346" t="str">
        <f t="shared" si="58"/>
        <v>May</v>
      </c>
    </row>
    <row r="347" spans="1:24" ht="43.2" x14ac:dyDescent="0.55000000000000004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51"/>
        <v>1.2327586206896552</v>
      </c>
      <c r="P347" s="9">
        <f t="shared" si="52"/>
        <v>99.860335195530723</v>
      </c>
      <c r="Q347" t="str">
        <f t="shared" si="53"/>
        <v>film &amp; video</v>
      </c>
      <c r="R347" t="str">
        <f t="shared" si="54"/>
        <v>documentary</v>
      </c>
      <c r="S347" t="str">
        <f t="shared" si="59"/>
        <v>4/20/2015</v>
      </c>
      <c r="T347" t="str">
        <f t="shared" si="55"/>
        <v>2015</v>
      </c>
      <c r="U347" t="str">
        <f t="shared" si="56"/>
        <v>April</v>
      </c>
      <c r="V347" t="str">
        <f t="shared" si="50"/>
        <v>5/20/2015</v>
      </c>
      <c r="W347" t="str">
        <f t="shared" si="57"/>
        <v>2015</v>
      </c>
      <c r="X347" t="str">
        <f t="shared" si="58"/>
        <v>May</v>
      </c>
    </row>
    <row r="348" spans="1:24" ht="43.2" x14ac:dyDescent="0.55000000000000004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51"/>
        <v>1.7028880000000002</v>
      </c>
      <c r="P348" s="9">
        <f t="shared" si="52"/>
        <v>90.579148936170213</v>
      </c>
      <c r="Q348" t="str">
        <f t="shared" si="53"/>
        <v>film &amp; video</v>
      </c>
      <c r="R348" t="str">
        <f t="shared" si="54"/>
        <v>documentary</v>
      </c>
      <c r="S348" t="str">
        <f t="shared" si="59"/>
        <v>9/14/2015</v>
      </c>
      <c r="T348" t="str">
        <f t="shared" si="55"/>
        <v>2015</v>
      </c>
      <c r="U348" t="str">
        <f t="shared" si="56"/>
        <v>September</v>
      </c>
      <c r="V348" t="str">
        <f t="shared" si="50"/>
        <v>10/14/2015</v>
      </c>
      <c r="W348" t="str">
        <f t="shared" si="57"/>
        <v>2015</v>
      </c>
      <c r="X348" t="str">
        <f t="shared" si="58"/>
        <v>October</v>
      </c>
    </row>
    <row r="349" spans="1:24" ht="43.2" x14ac:dyDescent="0.55000000000000004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51"/>
        <v>1.1159049999999999</v>
      </c>
      <c r="P349" s="9">
        <f t="shared" si="52"/>
        <v>117.77361477572559</v>
      </c>
      <c r="Q349" t="str">
        <f t="shared" si="53"/>
        <v>film &amp; video</v>
      </c>
      <c r="R349" t="str">
        <f t="shared" si="54"/>
        <v>documentary</v>
      </c>
      <c r="S349" t="str">
        <f t="shared" si="59"/>
        <v>10/15/2015</v>
      </c>
      <c r="T349" t="str">
        <f t="shared" si="55"/>
        <v>2015</v>
      </c>
      <c r="U349" t="str">
        <f t="shared" si="56"/>
        <v>October</v>
      </c>
      <c r="V349" t="str">
        <f t="shared" si="50"/>
        <v>11/14/2015</v>
      </c>
      <c r="W349" t="str">
        <f t="shared" si="57"/>
        <v>2015</v>
      </c>
      <c r="X349" t="str">
        <f t="shared" si="58"/>
        <v>November</v>
      </c>
    </row>
    <row r="350" spans="1:24" ht="43.2" x14ac:dyDescent="0.55000000000000004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51"/>
        <v>1.03</v>
      </c>
      <c r="P350" s="9">
        <f t="shared" si="52"/>
        <v>86.554621848739501</v>
      </c>
      <c r="Q350" t="str">
        <f t="shared" si="53"/>
        <v>film &amp; video</v>
      </c>
      <c r="R350" t="str">
        <f t="shared" si="54"/>
        <v>documentary</v>
      </c>
      <c r="S350" t="str">
        <f t="shared" si="59"/>
        <v>7/22/2015</v>
      </c>
      <c r="T350" t="str">
        <f t="shared" si="55"/>
        <v>2015</v>
      </c>
      <c r="U350" t="str">
        <f t="shared" si="56"/>
        <v>July</v>
      </c>
      <c r="V350" t="str">
        <f t="shared" si="50"/>
        <v>8/21/2015</v>
      </c>
      <c r="W350" t="str">
        <f t="shared" si="57"/>
        <v>2015</v>
      </c>
      <c r="X350" t="str">
        <f t="shared" si="58"/>
        <v>August</v>
      </c>
    </row>
    <row r="351" spans="1:24" ht="43.2" x14ac:dyDescent="0.55000000000000004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51"/>
        <v>1.0663570159857905</v>
      </c>
      <c r="P351" s="9">
        <f t="shared" si="52"/>
        <v>71.899281437125751</v>
      </c>
      <c r="Q351" t="str">
        <f t="shared" si="53"/>
        <v>film &amp; video</v>
      </c>
      <c r="R351" t="str">
        <f t="shared" si="54"/>
        <v>documentary</v>
      </c>
      <c r="S351" t="str">
        <f t="shared" si="59"/>
        <v>1/25/2017</v>
      </c>
      <c r="T351" t="str">
        <f t="shared" si="55"/>
        <v>2017</v>
      </c>
      <c r="U351" t="str">
        <f t="shared" si="56"/>
        <v>January</v>
      </c>
      <c r="V351" t="str">
        <f t="shared" si="50"/>
        <v>2/24/2017</v>
      </c>
      <c r="W351" t="str">
        <f t="shared" si="57"/>
        <v>2017</v>
      </c>
      <c r="X351" t="str">
        <f t="shared" si="58"/>
        <v>February</v>
      </c>
    </row>
    <row r="352" spans="1:24" ht="43.2" x14ac:dyDescent="0.55000000000000004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51"/>
        <v>1.1476</v>
      </c>
      <c r="P352" s="9">
        <f t="shared" si="52"/>
        <v>129.81900452488688</v>
      </c>
      <c r="Q352" t="str">
        <f t="shared" si="53"/>
        <v>film &amp; video</v>
      </c>
      <c r="R352" t="str">
        <f t="shared" si="54"/>
        <v>documentary</v>
      </c>
      <c r="S352" t="str">
        <f t="shared" si="59"/>
        <v>8/3/2016</v>
      </c>
      <c r="T352" t="str">
        <f t="shared" si="55"/>
        <v>2016</v>
      </c>
      <c r="U352" t="str">
        <f t="shared" si="56"/>
        <v>August</v>
      </c>
      <c r="V352" t="str">
        <f t="shared" si="50"/>
        <v>9/10/2016</v>
      </c>
      <c r="W352" t="str">
        <f t="shared" si="57"/>
        <v>2016</v>
      </c>
      <c r="X352" t="str">
        <f t="shared" si="58"/>
        <v>September</v>
      </c>
    </row>
    <row r="353" spans="1:24" ht="43.2" x14ac:dyDescent="0.55000000000000004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51"/>
        <v>1.2734117647058822</v>
      </c>
      <c r="P353" s="9">
        <f t="shared" si="52"/>
        <v>44.912863070539416</v>
      </c>
      <c r="Q353" t="str">
        <f t="shared" si="53"/>
        <v>film &amp; video</v>
      </c>
      <c r="R353" t="str">
        <f t="shared" si="54"/>
        <v>documentary</v>
      </c>
      <c r="S353" t="str">
        <f t="shared" si="59"/>
        <v>2/27/2016</v>
      </c>
      <c r="T353" t="str">
        <f t="shared" si="55"/>
        <v>2016</v>
      </c>
      <c r="U353" t="str">
        <f t="shared" si="56"/>
        <v>February</v>
      </c>
      <c r="V353" t="str">
        <f t="shared" si="50"/>
        <v>4/7/2016</v>
      </c>
      <c r="W353" t="str">
        <f t="shared" si="57"/>
        <v>2016</v>
      </c>
      <c r="X353" t="str">
        <f t="shared" si="58"/>
        <v>April</v>
      </c>
    </row>
    <row r="354" spans="1:24" ht="43.2" x14ac:dyDescent="0.55000000000000004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51"/>
        <v>1.1656</v>
      </c>
      <c r="P354" s="9">
        <f t="shared" si="52"/>
        <v>40.755244755244753</v>
      </c>
      <c r="Q354" t="str">
        <f t="shared" si="53"/>
        <v>film &amp; video</v>
      </c>
      <c r="R354" t="str">
        <f t="shared" si="54"/>
        <v>documentary</v>
      </c>
      <c r="S354" t="str">
        <f t="shared" si="59"/>
        <v>9/7/2014</v>
      </c>
      <c r="T354" t="str">
        <f t="shared" si="55"/>
        <v>2014</v>
      </c>
      <c r="U354" t="str">
        <f t="shared" si="56"/>
        <v>September</v>
      </c>
      <c r="V354" t="str">
        <f t="shared" si="50"/>
        <v>10/7/2014</v>
      </c>
      <c r="W354" t="str">
        <f t="shared" si="57"/>
        <v>2014</v>
      </c>
      <c r="X354" t="str">
        <f t="shared" si="58"/>
        <v>October</v>
      </c>
    </row>
    <row r="355" spans="1:24" ht="43.2" x14ac:dyDescent="0.55000000000000004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51"/>
        <v>1.0861819426615318</v>
      </c>
      <c r="P355" s="9">
        <f t="shared" si="52"/>
        <v>103.52394779771615</v>
      </c>
      <c r="Q355" t="str">
        <f t="shared" si="53"/>
        <v>film &amp; video</v>
      </c>
      <c r="R355" t="str">
        <f t="shared" si="54"/>
        <v>documentary</v>
      </c>
      <c r="S355" t="str">
        <f t="shared" si="59"/>
        <v>10/20/2015</v>
      </c>
      <c r="T355" t="str">
        <f t="shared" si="55"/>
        <v>2015</v>
      </c>
      <c r="U355" t="str">
        <f t="shared" si="56"/>
        <v>October</v>
      </c>
      <c r="V355" t="str">
        <f t="shared" si="50"/>
        <v>11/19/2015</v>
      </c>
      <c r="W355" t="str">
        <f t="shared" si="57"/>
        <v>2015</v>
      </c>
      <c r="X355" t="str">
        <f t="shared" si="58"/>
        <v>November</v>
      </c>
    </row>
    <row r="356" spans="1:24" ht="43.2" x14ac:dyDescent="0.55000000000000004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51"/>
        <v>1.0394285714285714</v>
      </c>
      <c r="P356" s="9">
        <f t="shared" si="52"/>
        <v>125.44827586206897</v>
      </c>
      <c r="Q356" t="str">
        <f t="shared" si="53"/>
        <v>film &amp; video</v>
      </c>
      <c r="R356" t="str">
        <f t="shared" si="54"/>
        <v>documentary</v>
      </c>
      <c r="S356" t="str">
        <f t="shared" si="59"/>
        <v>3/9/2016</v>
      </c>
      <c r="T356" t="str">
        <f t="shared" si="55"/>
        <v>2016</v>
      </c>
      <c r="U356" t="str">
        <f t="shared" si="56"/>
        <v>March</v>
      </c>
      <c r="V356" t="str">
        <f t="shared" si="50"/>
        <v>4/8/2016</v>
      </c>
      <c r="W356" t="str">
        <f t="shared" si="57"/>
        <v>2016</v>
      </c>
      <c r="X356" t="str">
        <f t="shared" si="58"/>
        <v>April</v>
      </c>
    </row>
    <row r="357" spans="1:24" ht="28.8" x14ac:dyDescent="0.55000000000000004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51"/>
        <v>1.1625714285714286</v>
      </c>
      <c r="P357" s="9">
        <f t="shared" si="52"/>
        <v>246.60606060606059</v>
      </c>
      <c r="Q357" t="str">
        <f t="shared" si="53"/>
        <v>film &amp; video</v>
      </c>
      <c r="R357" t="str">
        <f t="shared" si="54"/>
        <v>documentary</v>
      </c>
      <c r="S357" t="str">
        <f t="shared" si="59"/>
        <v>10/31/2014</v>
      </c>
      <c r="T357" t="str">
        <f t="shared" si="55"/>
        <v>2014</v>
      </c>
      <c r="U357" t="str">
        <f t="shared" si="56"/>
        <v>October</v>
      </c>
      <c r="V357" t="str">
        <f t="shared" si="50"/>
        <v>12/1/2014</v>
      </c>
      <c r="W357" t="str">
        <f t="shared" si="57"/>
        <v>2014</v>
      </c>
      <c r="X357" t="str">
        <f t="shared" si="58"/>
        <v>December</v>
      </c>
    </row>
    <row r="358" spans="1:24" ht="28.8" x14ac:dyDescent="0.55000000000000004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51"/>
        <v>1.0269239999999999</v>
      </c>
      <c r="P358" s="9">
        <f t="shared" si="52"/>
        <v>79.401340206185566</v>
      </c>
      <c r="Q358" t="str">
        <f t="shared" si="53"/>
        <v>film &amp; video</v>
      </c>
      <c r="R358" t="str">
        <f t="shared" si="54"/>
        <v>documentary</v>
      </c>
      <c r="S358" t="str">
        <f t="shared" si="59"/>
        <v>2/15/2016</v>
      </c>
      <c r="T358" t="str">
        <f t="shared" si="55"/>
        <v>2016</v>
      </c>
      <c r="U358" t="str">
        <f t="shared" si="56"/>
        <v>February</v>
      </c>
      <c r="V358" t="str">
        <f t="shared" si="50"/>
        <v>3/16/2016</v>
      </c>
      <c r="W358" t="str">
        <f t="shared" si="57"/>
        <v>2016</v>
      </c>
      <c r="X358" t="str">
        <f t="shared" si="58"/>
        <v>March</v>
      </c>
    </row>
    <row r="359" spans="1:24" ht="43.2" x14ac:dyDescent="0.55000000000000004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51"/>
        <v>1.74</v>
      </c>
      <c r="P359" s="9">
        <f t="shared" si="52"/>
        <v>86.138613861386133</v>
      </c>
      <c r="Q359" t="str">
        <f t="shared" si="53"/>
        <v>film &amp; video</v>
      </c>
      <c r="R359" t="str">
        <f t="shared" si="54"/>
        <v>documentary</v>
      </c>
      <c r="S359" t="str">
        <f t="shared" si="59"/>
        <v>3/15/2015</v>
      </c>
      <c r="T359" t="str">
        <f t="shared" si="55"/>
        <v>2015</v>
      </c>
      <c r="U359" t="str">
        <f t="shared" si="56"/>
        <v>March</v>
      </c>
      <c r="V359" t="str">
        <f t="shared" si="50"/>
        <v>4/24/2015</v>
      </c>
      <c r="W359" t="str">
        <f t="shared" si="57"/>
        <v>2015</v>
      </c>
      <c r="X359" t="str">
        <f t="shared" si="58"/>
        <v>April</v>
      </c>
    </row>
    <row r="360" spans="1:24" ht="43.2" x14ac:dyDescent="0.55000000000000004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51"/>
        <v>1.03088</v>
      </c>
      <c r="P360" s="9">
        <f t="shared" si="52"/>
        <v>193.04868913857678</v>
      </c>
      <c r="Q360" t="str">
        <f t="shared" si="53"/>
        <v>film &amp; video</v>
      </c>
      <c r="R360" t="str">
        <f t="shared" si="54"/>
        <v>documentary</v>
      </c>
      <c r="S360" t="str">
        <f t="shared" si="59"/>
        <v>5/17/2016</v>
      </c>
      <c r="T360" t="str">
        <f t="shared" si="55"/>
        <v>2016</v>
      </c>
      <c r="U360" t="str">
        <f t="shared" si="56"/>
        <v>May</v>
      </c>
      <c r="V360" t="str">
        <f t="shared" si="50"/>
        <v>6/15/2016</v>
      </c>
      <c r="W360" t="str">
        <f t="shared" si="57"/>
        <v>2016</v>
      </c>
      <c r="X360" t="str">
        <f t="shared" si="58"/>
        <v>June</v>
      </c>
    </row>
    <row r="361" spans="1:24" ht="43.2" x14ac:dyDescent="0.55000000000000004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51"/>
        <v>1.0485537190082646</v>
      </c>
      <c r="P361" s="9">
        <f t="shared" si="52"/>
        <v>84.023178807947019</v>
      </c>
      <c r="Q361" t="str">
        <f t="shared" si="53"/>
        <v>film &amp; video</v>
      </c>
      <c r="R361" t="str">
        <f t="shared" si="54"/>
        <v>documentary</v>
      </c>
      <c r="S361" t="str">
        <f t="shared" si="59"/>
        <v>10/22/2014</v>
      </c>
      <c r="T361" t="str">
        <f t="shared" si="55"/>
        <v>2014</v>
      </c>
      <c r="U361" t="str">
        <f t="shared" si="56"/>
        <v>October</v>
      </c>
      <c r="V361" t="str">
        <f t="shared" si="50"/>
        <v>11/14/2014</v>
      </c>
      <c r="W361" t="str">
        <f t="shared" si="57"/>
        <v>2014</v>
      </c>
      <c r="X361" t="str">
        <f t="shared" si="58"/>
        <v>November</v>
      </c>
    </row>
    <row r="362" spans="1:24" ht="43.2" x14ac:dyDescent="0.55000000000000004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51"/>
        <v>1.0137499999999999</v>
      </c>
      <c r="P362" s="9">
        <f t="shared" si="52"/>
        <v>139.82758620689654</v>
      </c>
      <c r="Q362" t="str">
        <f t="shared" si="53"/>
        <v>film &amp; video</v>
      </c>
      <c r="R362" t="str">
        <f t="shared" si="54"/>
        <v>documentary</v>
      </c>
      <c r="S362" t="str">
        <f t="shared" si="59"/>
        <v>6/8/2015</v>
      </c>
      <c r="T362" t="str">
        <f t="shared" si="55"/>
        <v>2015</v>
      </c>
      <c r="U362" t="str">
        <f t="shared" si="56"/>
        <v>June</v>
      </c>
      <c r="V362" t="str">
        <f t="shared" si="50"/>
        <v>7/22/2015</v>
      </c>
      <c r="W362" t="str">
        <f t="shared" si="57"/>
        <v>2015</v>
      </c>
      <c r="X362" t="str">
        <f t="shared" si="58"/>
        <v>July</v>
      </c>
    </row>
    <row r="363" spans="1:24" ht="43.2" x14ac:dyDescent="0.55000000000000004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51"/>
        <v>1.1107699999999998</v>
      </c>
      <c r="P363" s="9">
        <f t="shared" si="52"/>
        <v>109.82189265536722</v>
      </c>
      <c r="Q363" t="str">
        <f t="shared" si="53"/>
        <v>film &amp; video</v>
      </c>
      <c r="R363" t="str">
        <f t="shared" si="54"/>
        <v>documentary</v>
      </c>
      <c r="S363" t="str">
        <f t="shared" si="59"/>
        <v>10/23/2014</v>
      </c>
      <c r="T363" t="str">
        <f t="shared" si="55"/>
        <v>2014</v>
      </c>
      <c r="U363" t="str">
        <f t="shared" si="56"/>
        <v>October</v>
      </c>
      <c r="V363" t="str">
        <f t="shared" si="50"/>
        <v>11/22/2014</v>
      </c>
      <c r="W363" t="str">
        <f t="shared" si="57"/>
        <v>2014</v>
      </c>
      <c r="X363" t="str">
        <f t="shared" si="58"/>
        <v>November</v>
      </c>
    </row>
    <row r="364" spans="1:24" ht="43.2" x14ac:dyDescent="0.55000000000000004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51"/>
        <v>1.2415933781686497</v>
      </c>
      <c r="P364" s="9">
        <f t="shared" si="52"/>
        <v>139.53488372093022</v>
      </c>
      <c r="Q364" t="str">
        <f t="shared" si="53"/>
        <v>film &amp; video</v>
      </c>
      <c r="R364" t="str">
        <f t="shared" si="54"/>
        <v>documentary</v>
      </c>
      <c r="S364" t="str">
        <f t="shared" si="59"/>
        <v>7/17/2014</v>
      </c>
      <c r="T364" t="str">
        <f t="shared" si="55"/>
        <v>2014</v>
      </c>
      <c r="U364" t="str">
        <f t="shared" si="56"/>
        <v>July</v>
      </c>
      <c r="V364" t="str">
        <f t="shared" si="50"/>
        <v>8/7/2014</v>
      </c>
      <c r="W364" t="str">
        <f t="shared" si="57"/>
        <v>2014</v>
      </c>
      <c r="X364" t="str">
        <f t="shared" si="58"/>
        <v>August</v>
      </c>
    </row>
    <row r="365" spans="1:24" ht="43.2" x14ac:dyDescent="0.55000000000000004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51"/>
        <v>1.0133333333333334</v>
      </c>
      <c r="P365" s="9">
        <f t="shared" si="52"/>
        <v>347.84615384615387</v>
      </c>
      <c r="Q365" t="str">
        <f t="shared" si="53"/>
        <v>film &amp; video</v>
      </c>
      <c r="R365" t="str">
        <f t="shared" si="54"/>
        <v>documentary</v>
      </c>
      <c r="S365" t="str">
        <f t="shared" si="59"/>
        <v>3/18/2010</v>
      </c>
      <c r="T365" t="str">
        <f t="shared" si="55"/>
        <v>2010</v>
      </c>
      <c r="U365" t="str">
        <f t="shared" si="56"/>
        <v>March</v>
      </c>
      <c r="V365" t="str">
        <f t="shared" si="50"/>
        <v>5/2/2010</v>
      </c>
      <c r="W365" t="str">
        <f t="shared" si="57"/>
        <v>2010</v>
      </c>
      <c r="X365" t="str">
        <f t="shared" si="58"/>
        <v>May</v>
      </c>
    </row>
    <row r="366" spans="1:24" ht="43.2" x14ac:dyDescent="0.55000000000000004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51"/>
        <v>1.1016142857142857</v>
      </c>
      <c r="P366" s="9">
        <f t="shared" si="52"/>
        <v>68.24159292035398</v>
      </c>
      <c r="Q366" t="str">
        <f t="shared" si="53"/>
        <v>film &amp; video</v>
      </c>
      <c r="R366" t="str">
        <f t="shared" si="54"/>
        <v>documentary</v>
      </c>
      <c r="S366" t="str">
        <f t="shared" si="59"/>
        <v>5/21/2014</v>
      </c>
      <c r="T366" t="str">
        <f t="shared" si="55"/>
        <v>2014</v>
      </c>
      <c r="U366" t="str">
        <f t="shared" si="56"/>
        <v>May</v>
      </c>
      <c r="V366" t="str">
        <f t="shared" si="50"/>
        <v>6/20/2014</v>
      </c>
      <c r="W366" t="str">
        <f t="shared" si="57"/>
        <v>2014</v>
      </c>
      <c r="X366" t="str">
        <f t="shared" si="58"/>
        <v>June</v>
      </c>
    </row>
    <row r="367" spans="1:24" ht="43.2" x14ac:dyDescent="0.55000000000000004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51"/>
        <v>1.0397333333333334</v>
      </c>
      <c r="P367" s="9">
        <f t="shared" si="52"/>
        <v>239.93846153846152</v>
      </c>
      <c r="Q367" t="str">
        <f t="shared" si="53"/>
        <v>film &amp; video</v>
      </c>
      <c r="R367" t="str">
        <f t="shared" si="54"/>
        <v>documentary</v>
      </c>
      <c r="S367" t="str">
        <f t="shared" si="59"/>
        <v>1/29/2014</v>
      </c>
      <c r="T367" t="str">
        <f t="shared" si="55"/>
        <v>2014</v>
      </c>
      <c r="U367" t="str">
        <f t="shared" si="56"/>
        <v>January</v>
      </c>
      <c r="V367" t="str">
        <f t="shared" si="50"/>
        <v>2/28/2014</v>
      </c>
      <c r="W367" t="str">
        <f t="shared" si="57"/>
        <v>2014</v>
      </c>
      <c r="X367" t="str">
        <f t="shared" si="58"/>
        <v>February</v>
      </c>
    </row>
    <row r="368" spans="1:24" ht="43.2" x14ac:dyDescent="0.55000000000000004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51"/>
        <v>1.013157894736842</v>
      </c>
      <c r="P368" s="9">
        <f t="shared" si="52"/>
        <v>287.31343283582089</v>
      </c>
      <c r="Q368" t="str">
        <f t="shared" si="53"/>
        <v>film &amp; video</v>
      </c>
      <c r="R368" t="str">
        <f t="shared" si="54"/>
        <v>documentary</v>
      </c>
      <c r="S368" t="str">
        <f t="shared" si="59"/>
        <v>4/20/2012</v>
      </c>
      <c r="T368" t="str">
        <f t="shared" si="55"/>
        <v>2012</v>
      </c>
      <c r="U368" t="str">
        <f t="shared" si="56"/>
        <v>April</v>
      </c>
      <c r="V368" t="str">
        <f t="shared" si="50"/>
        <v>5/20/2012</v>
      </c>
      <c r="W368" t="str">
        <f t="shared" si="57"/>
        <v>2012</v>
      </c>
      <c r="X368" t="str">
        <f t="shared" si="58"/>
        <v>May</v>
      </c>
    </row>
    <row r="369" spans="1:24" ht="43.2" x14ac:dyDescent="0.55000000000000004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51"/>
        <v>1.033501</v>
      </c>
      <c r="P369" s="9">
        <f t="shared" si="52"/>
        <v>86.84882352941176</v>
      </c>
      <c r="Q369" t="str">
        <f t="shared" si="53"/>
        <v>film &amp; video</v>
      </c>
      <c r="R369" t="str">
        <f t="shared" si="54"/>
        <v>documentary</v>
      </c>
      <c r="S369" t="str">
        <f t="shared" si="59"/>
        <v>3/22/2013</v>
      </c>
      <c r="T369" t="str">
        <f t="shared" si="55"/>
        <v>2013</v>
      </c>
      <c r="U369" t="str">
        <f t="shared" si="56"/>
        <v>March</v>
      </c>
      <c r="V369" t="str">
        <f t="shared" si="50"/>
        <v>4/30/2013</v>
      </c>
      <c r="W369" t="str">
        <f t="shared" si="57"/>
        <v>2013</v>
      </c>
      <c r="X369" t="str">
        <f t="shared" si="58"/>
        <v>April</v>
      </c>
    </row>
    <row r="370" spans="1:24" ht="43.2" x14ac:dyDescent="0.55000000000000004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51"/>
        <v>1.04112</v>
      </c>
      <c r="P370" s="9">
        <f t="shared" si="52"/>
        <v>81.84905660377359</v>
      </c>
      <c r="Q370" t="str">
        <f t="shared" si="53"/>
        <v>film &amp; video</v>
      </c>
      <c r="R370" t="str">
        <f t="shared" si="54"/>
        <v>documentary</v>
      </c>
      <c r="S370" t="str">
        <f t="shared" si="59"/>
        <v>2/8/2015</v>
      </c>
      <c r="T370" t="str">
        <f t="shared" si="55"/>
        <v>2015</v>
      </c>
      <c r="U370" t="str">
        <f t="shared" si="56"/>
        <v>February</v>
      </c>
      <c r="V370" t="str">
        <f t="shared" si="50"/>
        <v>3/15/2015</v>
      </c>
      <c r="W370" t="str">
        <f t="shared" si="57"/>
        <v>2015</v>
      </c>
      <c r="X370" t="str">
        <f t="shared" si="58"/>
        <v>March</v>
      </c>
    </row>
    <row r="371" spans="1:24" ht="43.2" x14ac:dyDescent="0.55000000000000004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51"/>
        <v>1.1015569230769231</v>
      </c>
      <c r="P371" s="9">
        <f t="shared" si="52"/>
        <v>42.874970059880241</v>
      </c>
      <c r="Q371" t="str">
        <f t="shared" si="53"/>
        <v>film &amp; video</v>
      </c>
      <c r="R371" t="str">
        <f t="shared" si="54"/>
        <v>documentary</v>
      </c>
      <c r="S371" t="str">
        <f t="shared" si="59"/>
        <v>12/16/2011</v>
      </c>
      <c r="T371" t="str">
        <f t="shared" si="55"/>
        <v>2011</v>
      </c>
      <c r="U371" t="str">
        <f t="shared" si="56"/>
        <v>December</v>
      </c>
      <c r="V371" t="str">
        <f t="shared" si="50"/>
        <v>1/15/2012</v>
      </c>
      <c r="W371" t="str">
        <f t="shared" si="57"/>
        <v>2012</v>
      </c>
      <c r="X371" t="str">
        <f t="shared" si="58"/>
        <v>January</v>
      </c>
    </row>
    <row r="372" spans="1:24" ht="43.2" x14ac:dyDescent="0.55000000000000004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51"/>
        <v>1.2202</v>
      </c>
      <c r="P372" s="9">
        <f t="shared" si="52"/>
        <v>709.41860465116281</v>
      </c>
      <c r="Q372" t="str">
        <f t="shared" si="53"/>
        <v>film &amp; video</v>
      </c>
      <c r="R372" t="str">
        <f t="shared" si="54"/>
        <v>documentary</v>
      </c>
      <c r="S372" t="str">
        <f t="shared" si="59"/>
        <v>12/7/2016</v>
      </c>
      <c r="T372" t="str">
        <f t="shared" si="55"/>
        <v>2016</v>
      </c>
      <c r="U372" t="str">
        <f t="shared" si="56"/>
        <v>December</v>
      </c>
      <c r="V372" t="str">
        <f t="shared" si="50"/>
        <v>1/6/2017</v>
      </c>
      <c r="W372" t="str">
        <f t="shared" si="57"/>
        <v>2017</v>
      </c>
      <c r="X372" t="str">
        <f t="shared" si="58"/>
        <v>January</v>
      </c>
    </row>
    <row r="373" spans="1:24" ht="43.2" x14ac:dyDescent="0.55000000000000004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51"/>
        <v>1.1416866666666667</v>
      </c>
      <c r="P373" s="9">
        <f t="shared" si="52"/>
        <v>161.25517890772127</v>
      </c>
      <c r="Q373" t="str">
        <f t="shared" si="53"/>
        <v>film &amp; video</v>
      </c>
      <c r="R373" t="str">
        <f t="shared" si="54"/>
        <v>documentary</v>
      </c>
      <c r="S373" t="str">
        <f t="shared" si="59"/>
        <v>12/18/2012</v>
      </c>
      <c r="T373" t="str">
        <f t="shared" si="55"/>
        <v>2012</v>
      </c>
      <c r="U373" t="str">
        <f t="shared" si="56"/>
        <v>December</v>
      </c>
      <c r="V373" t="str">
        <f t="shared" si="50"/>
        <v>2/1/2013</v>
      </c>
      <c r="W373" t="str">
        <f t="shared" si="57"/>
        <v>2013</v>
      </c>
      <c r="X373" t="str">
        <f t="shared" si="58"/>
        <v>February</v>
      </c>
    </row>
    <row r="374" spans="1:24" ht="28.8" x14ac:dyDescent="0.55000000000000004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51"/>
        <v>1.2533333333333334</v>
      </c>
      <c r="P374" s="9">
        <f t="shared" si="52"/>
        <v>41.777777777777779</v>
      </c>
      <c r="Q374" t="str">
        <f t="shared" si="53"/>
        <v>film &amp; video</v>
      </c>
      <c r="R374" t="str">
        <f t="shared" si="54"/>
        <v>documentary</v>
      </c>
      <c r="S374" t="str">
        <f t="shared" si="59"/>
        <v>2/25/2016</v>
      </c>
      <c r="T374" t="str">
        <f t="shared" si="55"/>
        <v>2016</v>
      </c>
      <c r="U374" t="str">
        <f t="shared" si="56"/>
        <v>February</v>
      </c>
      <c r="V374" t="str">
        <f t="shared" si="50"/>
        <v>4/5/2016</v>
      </c>
      <c r="W374" t="str">
        <f t="shared" si="57"/>
        <v>2016</v>
      </c>
      <c r="X374" t="str">
        <f t="shared" si="58"/>
        <v>April</v>
      </c>
    </row>
    <row r="375" spans="1:24" ht="43.2" x14ac:dyDescent="0.55000000000000004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51"/>
        <v>1.0666666666666667</v>
      </c>
      <c r="P375" s="9">
        <f t="shared" si="52"/>
        <v>89.887640449438209</v>
      </c>
      <c r="Q375" t="str">
        <f t="shared" si="53"/>
        <v>film &amp; video</v>
      </c>
      <c r="R375" t="str">
        <f t="shared" si="54"/>
        <v>documentary</v>
      </c>
      <c r="S375" t="str">
        <f t="shared" si="59"/>
        <v>6/18/2012</v>
      </c>
      <c r="T375" t="str">
        <f t="shared" si="55"/>
        <v>2012</v>
      </c>
      <c r="U375" t="str">
        <f t="shared" si="56"/>
        <v>June</v>
      </c>
      <c r="V375" t="str">
        <f t="shared" si="50"/>
        <v>7/18/2012</v>
      </c>
      <c r="W375" t="str">
        <f t="shared" si="57"/>
        <v>2012</v>
      </c>
      <c r="X375" t="str">
        <f t="shared" si="58"/>
        <v>July</v>
      </c>
    </row>
    <row r="376" spans="1:24" ht="43.2" x14ac:dyDescent="0.55000000000000004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51"/>
        <v>1.3065</v>
      </c>
      <c r="P376" s="9">
        <f t="shared" si="52"/>
        <v>45.051724137931032</v>
      </c>
      <c r="Q376" t="str">
        <f t="shared" si="53"/>
        <v>film &amp; video</v>
      </c>
      <c r="R376" t="str">
        <f t="shared" si="54"/>
        <v>documentary</v>
      </c>
      <c r="S376" t="str">
        <f t="shared" si="59"/>
        <v>8/2/2011</v>
      </c>
      <c r="T376" t="str">
        <f t="shared" si="55"/>
        <v>2011</v>
      </c>
      <c r="U376" t="str">
        <f t="shared" si="56"/>
        <v>August</v>
      </c>
      <c r="V376" t="str">
        <f t="shared" si="50"/>
        <v>9/16/2011</v>
      </c>
      <c r="W376" t="str">
        <f t="shared" si="57"/>
        <v>2011</v>
      </c>
      <c r="X376" t="str">
        <f t="shared" si="58"/>
        <v>September</v>
      </c>
    </row>
    <row r="377" spans="1:24" ht="43.2" x14ac:dyDescent="0.55000000000000004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51"/>
        <v>1.2</v>
      </c>
      <c r="P377" s="9">
        <f t="shared" si="52"/>
        <v>42.857142857142854</v>
      </c>
      <c r="Q377" t="str">
        <f t="shared" si="53"/>
        <v>film &amp; video</v>
      </c>
      <c r="R377" t="str">
        <f t="shared" si="54"/>
        <v>documentary</v>
      </c>
      <c r="S377" t="str">
        <f t="shared" si="59"/>
        <v>1/18/2014</v>
      </c>
      <c r="T377" t="str">
        <f t="shared" si="55"/>
        <v>2014</v>
      </c>
      <c r="U377" t="str">
        <f t="shared" si="56"/>
        <v>January</v>
      </c>
      <c r="V377" t="str">
        <f t="shared" si="50"/>
        <v>3/1/2014</v>
      </c>
      <c r="W377" t="str">
        <f t="shared" si="57"/>
        <v>2014</v>
      </c>
      <c r="X377" t="str">
        <f t="shared" si="58"/>
        <v>March</v>
      </c>
    </row>
    <row r="378" spans="1:24" ht="43.2" x14ac:dyDescent="0.55000000000000004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51"/>
        <v>1.0595918367346939</v>
      </c>
      <c r="P378" s="9">
        <f t="shared" si="52"/>
        <v>54.083333333333336</v>
      </c>
      <c r="Q378" t="str">
        <f t="shared" si="53"/>
        <v>film &amp; video</v>
      </c>
      <c r="R378" t="str">
        <f t="shared" si="54"/>
        <v>documentary</v>
      </c>
      <c r="S378" t="str">
        <f t="shared" si="59"/>
        <v>7/25/2016</v>
      </c>
      <c r="T378" t="str">
        <f t="shared" si="55"/>
        <v>2016</v>
      </c>
      <c r="U378" t="str">
        <f t="shared" si="56"/>
        <v>July</v>
      </c>
      <c r="V378" t="str">
        <f t="shared" si="50"/>
        <v>8/25/2016</v>
      </c>
      <c r="W378" t="str">
        <f t="shared" si="57"/>
        <v>2016</v>
      </c>
      <c r="X378" t="str">
        <f t="shared" si="58"/>
        <v>August</v>
      </c>
    </row>
    <row r="379" spans="1:24" ht="43.2" x14ac:dyDescent="0.55000000000000004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51"/>
        <v>1.1439999999999999</v>
      </c>
      <c r="P379" s="9">
        <f t="shared" si="52"/>
        <v>103.21804511278195</v>
      </c>
      <c r="Q379" t="str">
        <f t="shared" si="53"/>
        <v>film &amp; video</v>
      </c>
      <c r="R379" t="str">
        <f t="shared" si="54"/>
        <v>documentary</v>
      </c>
      <c r="S379" t="str">
        <f t="shared" si="59"/>
        <v>10/15/2015</v>
      </c>
      <c r="T379" t="str">
        <f t="shared" si="55"/>
        <v>2015</v>
      </c>
      <c r="U379" t="str">
        <f t="shared" si="56"/>
        <v>October</v>
      </c>
      <c r="V379" t="str">
        <f t="shared" si="50"/>
        <v>11/14/2015</v>
      </c>
      <c r="W379" t="str">
        <f t="shared" si="57"/>
        <v>2015</v>
      </c>
      <c r="X379" t="str">
        <f t="shared" si="58"/>
        <v>November</v>
      </c>
    </row>
    <row r="380" spans="1:24" ht="57.6" x14ac:dyDescent="0.55000000000000004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51"/>
        <v>1.1176666666666666</v>
      </c>
      <c r="P380" s="9">
        <f t="shared" si="52"/>
        <v>40.397590361445786</v>
      </c>
      <c r="Q380" t="str">
        <f t="shared" si="53"/>
        <v>film &amp; video</v>
      </c>
      <c r="R380" t="str">
        <f t="shared" si="54"/>
        <v>documentary</v>
      </c>
      <c r="S380" t="str">
        <f t="shared" si="59"/>
        <v>1/1/2016</v>
      </c>
      <c r="T380" t="str">
        <f t="shared" si="55"/>
        <v>2016</v>
      </c>
      <c r="U380" t="str">
        <f t="shared" si="56"/>
        <v>January</v>
      </c>
      <c r="V380" t="str">
        <f t="shared" si="50"/>
        <v>1/25/2016</v>
      </c>
      <c r="W380" t="str">
        <f t="shared" si="57"/>
        <v>2016</v>
      </c>
      <c r="X380" t="str">
        <f t="shared" si="58"/>
        <v>January</v>
      </c>
    </row>
    <row r="381" spans="1:24" ht="43.2" x14ac:dyDescent="0.55000000000000004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51"/>
        <v>1.1608000000000001</v>
      </c>
      <c r="P381" s="9">
        <f t="shared" si="52"/>
        <v>116.85906040268456</v>
      </c>
      <c r="Q381" t="str">
        <f t="shared" si="53"/>
        <v>film &amp; video</v>
      </c>
      <c r="R381" t="str">
        <f t="shared" si="54"/>
        <v>documentary</v>
      </c>
      <c r="S381" t="str">
        <f t="shared" si="59"/>
        <v>3/19/2012</v>
      </c>
      <c r="T381" t="str">
        <f t="shared" si="55"/>
        <v>2012</v>
      </c>
      <c r="U381" t="str">
        <f t="shared" si="56"/>
        <v>March</v>
      </c>
      <c r="V381" t="str">
        <f t="shared" si="50"/>
        <v>5/3/2012</v>
      </c>
      <c r="W381" t="str">
        <f t="shared" si="57"/>
        <v>2012</v>
      </c>
      <c r="X381" t="str">
        <f t="shared" si="58"/>
        <v>May</v>
      </c>
    </row>
    <row r="382" spans="1:24" ht="43.2" x14ac:dyDescent="0.55000000000000004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51"/>
        <v>1.415</v>
      </c>
      <c r="P382" s="9">
        <f t="shared" si="52"/>
        <v>115.51020408163265</v>
      </c>
      <c r="Q382" t="str">
        <f t="shared" si="53"/>
        <v>film &amp; video</v>
      </c>
      <c r="R382" t="str">
        <f t="shared" si="54"/>
        <v>documentary</v>
      </c>
      <c r="S382" t="str">
        <f t="shared" si="59"/>
        <v>12/29/2015</v>
      </c>
      <c r="T382" t="str">
        <f t="shared" si="55"/>
        <v>2015</v>
      </c>
      <c r="U382" t="str">
        <f t="shared" si="56"/>
        <v>December</v>
      </c>
      <c r="V382" t="str">
        <f t="shared" si="50"/>
        <v>1/23/2016</v>
      </c>
      <c r="W382" t="str">
        <f t="shared" si="57"/>
        <v>2016</v>
      </c>
      <c r="X382" t="str">
        <f t="shared" si="58"/>
        <v>January</v>
      </c>
    </row>
    <row r="383" spans="1:24" ht="43.2" x14ac:dyDescent="0.55000000000000004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51"/>
        <v>1.0472999999999999</v>
      </c>
      <c r="P383" s="9">
        <f t="shared" si="52"/>
        <v>104.31274900398407</v>
      </c>
      <c r="Q383" t="str">
        <f t="shared" si="53"/>
        <v>film &amp; video</v>
      </c>
      <c r="R383" t="str">
        <f t="shared" si="54"/>
        <v>documentary</v>
      </c>
      <c r="S383" t="str">
        <f t="shared" si="59"/>
        <v>6/25/2012</v>
      </c>
      <c r="T383" t="str">
        <f t="shared" si="55"/>
        <v>2012</v>
      </c>
      <c r="U383" t="str">
        <f t="shared" si="56"/>
        <v>June</v>
      </c>
      <c r="V383" t="str">
        <f t="shared" si="50"/>
        <v>7/30/2012</v>
      </c>
      <c r="W383" t="str">
        <f t="shared" si="57"/>
        <v>2012</v>
      </c>
      <c r="X383" t="str">
        <f t="shared" si="58"/>
        <v>July</v>
      </c>
    </row>
    <row r="384" spans="1:24" ht="43.2" x14ac:dyDescent="0.55000000000000004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51"/>
        <v>2.5583333333333331</v>
      </c>
      <c r="P384" s="9">
        <f t="shared" si="52"/>
        <v>69.772727272727266</v>
      </c>
      <c r="Q384" t="str">
        <f t="shared" si="53"/>
        <v>film &amp; video</v>
      </c>
      <c r="R384" t="str">
        <f t="shared" si="54"/>
        <v>documentary</v>
      </c>
      <c r="S384" t="str">
        <f t="shared" si="59"/>
        <v>8/23/2012</v>
      </c>
      <c r="T384" t="str">
        <f t="shared" si="55"/>
        <v>2012</v>
      </c>
      <c r="U384" t="str">
        <f t="shared" si="56"/>
        <v>August</v>
      </c>
      <c r="V384" t="str">
        <f t="shared" si="50"/>
        <v>9/6/2012</v>
      </c>
      <c r="W384" t="str">
        <f t="shared" si="57"/>
        <v>2012</v>
      </c>
      <c r="X384" t="str">
        <f t="shared" si="58"/>
        <v>September</v>
      </c>
    </row>
    <row r="385" spans="1:24" ht="43.2" x14ac:dyDescent="0.55000000000000004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51"/>
        <v>2.0670670670670672</v>
      </c>
      <c r="P385" s="9">
        <f t="shared" si="52"/>
        <v>43.020833333333336</v>
      </c>
      <c r="Q385" t="str">
        <f t="shared" si="53"/>
        <v>film &amp; video</v>
      </c>
      <c r="R385" t="str">
        <f t="shared" si="54"/>
        <v>documentary</v>
      </c>
      <c r="S385" t="str">
        <f t="shared" si="59"/>
        <v>4/25/2014</v>
      </c>
      <c r="T385" t="str">
        <f t="shared" si="55"/>
        <v>2014</v>
      </c>
      <c r="U385" t="str">
        <f t="shared" si="56"/>
        <v>April</v>
      </c>
      <c r="V385" t="str">
        <f t="shared" si="50"/>
        <v>5/18/2014</v>
      </c>
      <c r="W385" t="str">
        <f t="shared" si="57"/>
        <v>2014</v>
      </c>
      <c r="X385" t="str">
        <f t="shared" si="58"/>
        <v>May</v>
      </c>
    </row>
    <row r="386" spans="1:24" ht="43.2" x14ac:dyDescent="0.55000000000000004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si="51"/>
        <v>1.1210500000000001</v>
      </c>
      <c r="P386" s="9">
        <f t="shared" si="52"/>
        <v>58.540469973890339</v>
      </c>
      <c r="Q386" t="str">
        <f t="shared" si="53"/>
        <v>film &amp; video</v>
      </c>
      <c r="R386" t="str">
        <f t="shared" si="54"/>
        <v>documentary</v>
      </c>
      <c r="S386" t="str">
        <f t="shared" si="59"/>
        <v>12/7/2014</v>
      </c>
      <c r="T386" t="str">
        <f t="shared" si="55"/>
        <v>2014</v>
      </c>
      <c r="U386" t="str">
        <f t="shared" si="56"/>
        <v>December</v>
      </c>
      <c r="V386" t="str">
        <f t="shared" ref="V386:V449" si="60">TEXT((I386/86400)+25569+(-5/24),"m/d/yyyy")</f>
        <v>1/6/2015</v>
      </c>
      <c r="W386" t="str">
        <f t="shared" si="57"/>
        <v>2015</v>
      </c>
      <c r="X386" t="str">
        <f t="shared" si="58"/>
        <v>January</v>
      </c>
    </row>
    <row r="387" spans="1:24" ht="43.2" x14ac:dyDescent="0.55000000000000004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ref="O387:O450" si="61">E387/D387</f>
        <v>1.05982</v>
      </c>
      <c r="P387" s="9">
        <f t="shared" ref="P387:P450" si="62">IF(L387&lt;&gt;0, E387/L387, 0)</f>
        <v>111.79535864978902</v>
      </c>
      <c r="Q387" t="str">
        <f t="shared" ref="Q387:Q450" si="63">LEFT(N387, SEARCH("/",N387,1)-1)</f>
        <v>film &amp; video</v>
      </c>
      <c r="R387" t="str">
        <f t="shared" ref="R387:R450" si="64">RIGHT(N387,LEN(N387)-FIND("/",N387))</f>
        <v>documentary</v>
      </c>
      <c r="S387" t="str">
        <f t="shared" si="59"/>
        <v>10/22/2014</v>
      </c>
      <c r="T387" t="str">
        <f t="shared" ref="T387:T450" si="65">TEXT((J387/86400)+25569+(-5/24),"yyyy")</f>
        <v>2014</v>
      </c>
      <c r="U387" t="str">
        <f t="shared" ref="U387:U450" si="66">TEXT((J387/86400)+25569+(-5/24),"mmmm")</f>
        <v>October</v>
      </c>
      <c r="V387" t="str">
        <f t="shared" si="60"/>
        <v>11/21/2014</v>
      </c>
      <c r="W387" t="str">
        <f t="shared" ref="W387:W450" si="67">TEXT((I387/86400)+25569+(-5/24),"yyyy")</f>
        <v>2014</v>
      </c>
      <c r="X387" t="str">
        <f t="shared" ref="X387:X450" si="68">TEXT((I387/86400)+25569+(-5/24),"mmmm")</f>
        <v>November</v>
      </c>
    </row>
    <row r="388" spans="1:24" ht="43.2" x14ac:dyDescent="0.55000000000000004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si="61"/>
        <v>1.0016666666666667</v>
      </c>
      <c r="P388" s="9">
        <f t="shared" si="62"/>
        <v>46.230769230769234</v>
      </c>
      <c r="Q388" t="str">
        <f t="shared" si="63"/>
        <v>film &amp; video</v>
      </c>
      <c r="R388" t="str">
        <f t="shared" si="64"/>
        <v>documentary</v>
      </c>
      <c r="S388" t="str">
        <f t="shared" ref="S388:S451" si="69">TEXT((J388/86400)+25569+(-5/24),"m/d/yyyy")</f>
        <v>7/26/2015</v>
      </c>
      <c r="T388" t="str">
        <f t="shared" si="65"/>
        <v>2015</v>
      </c>
      <c r="U388" t="str">
        <f t="shared" si="66"/>
        <v>July</v>
      </c>
      <c r="V388" t="str">
        <f t="shared" si="60"/>
        <v>8/10/2015</v>
      </c>
      <c r="W388" t="str">
        <f t="shared" si="67"/>
        <v>2015</v>
      </c>
      <c r="X388" t="str">
        <f t="shared" si="68"/>
        <v>August</v>
      </c>
    </row>
    <row r="389" spans="1:24" ht="43.2" x14ac:dyDescent="0.55000000000000004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si="61"/>
        <v>2.1398947368421051</v>
      </c>
      <c r="P389" s="9">
        <f t="shared" si="62"/>
        <v>144.69039145907473</v>
      </c>
      <c r="Q389" t="str">
        <f t="shared" si="63"/>
        <v>film &amp; video</v>
      </c>
      <c r="R389" t="str">
        <f t="shared" si="64"/>
        <v>documentary</v>
      </c>
      <c r="S389" t="str">
        <f t="shared" si="69"/>
        <v>7/15/2015</v>
      </c>
      <c r="T389" t="str">
        <f t="shared" si="65"/>
        <v>2015</v>
      </c>
      <c r="U389" t="str">
        <f t="shared" si="66"/>
        <v>July</v>
      </c>
      <c r="V389" t="str">
        <f t="shared" si="60"/>
        <v>8/15/2015</v>
      </c>
      <c r="W389" t="str">
        <f t="shared" si="67"/>
        <v>2015</v>
      </c>
      <c r="X389" t="str">
        <f t="shared" si="68"/>
        <v>August</v>
      </c>
    </row>
    <row r="390" spans="1:24" ht="43.2" x14ac:dyDescent="0.55000000000000004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61"/>
        <v>1.2616000000000001</v>
      </c>
      <c r="P390" s="9">
        <f t="shared" si="62"/>
        <v>88.845070422535215</v>
      </c>
      <c r="Q390" t="str">
        <f t="shared" si="63"/>
        <v>film &amp; video</v>
      </c>
      <c r="R390" t="str">
        <f t="shared" si="64"/>
        <v>documentary</v>
      </c>
      <c r="S390" t="str">
        <f t="shared" si="69"/>
        <v>6/27/2016</v>
      </c>
      <c r="T390" t="str">
        <f t="shared" si="65"/>
        <v>2016</v>
      </c>
      <c r="U390" t="str">
        <f t="shared" si="66"/>
        <v>June</v>
      </c>
      <c r="V390" t="str">
        <f t="shared" si="60"/>
        <v>7/27/2016</v>
      </c>
      <c r="W390" t="str">
        <f t="shared" si="67"/>
        <v>2016</v>
      </c>
      <c r="X390" t="str">
        <f t="shared" si="68"/>
        <v>July</v>
      </c>
    </row>
    <row r="391" spans="1:24" ht="43.2" x14ac:dyDescent="0.55000000000000004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61"/>
        <v>1.8153547058823529</v>
      </c>
      <c r="P391" s="9">
        <f t="shared" si="62"/>
        <v>81.75107284768211</v>
      </c>
      <c r="Q391" t="str">
        <f t="shared" si="63"/>
        <v>film &amp; video</v>
      </c>
      <c r="R391" t="str">
        <f t="shared" si="64"/>
        <v>documentary</v>
      </c>
      <c r="S391" t="str">
        <f t="shared" si="69"/>
        <v>2/3/2014</v>
      </c>
      <c r="T391" t="str">
        <f t="shared" si="65"/>
        <v>2014</v>
      </c>
      <c r="U391" t="str">
        <f t="shared" si="66"/>
        <v>February</v>
      </c>
      <c r="V391" t="str">
        <f t="shared" si="60"/>
        <v>3/7/2014</v>
      </c>
      <c r="W391" t="str">
        <f t="shared" si="67"/>
        <v>2014</v>
      </c>
      <c r="X391" t="str">
        <f t="shared" si="68"/>
        <v>March</v>
      </c>
    </row>
    <row r="392" spans="1:24" ht="43.2" x14ac:dyDescent="0.55000000000000004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61"/>
        <v>1</v>
      </c>
      <c r="P392" s="9">
        <f t="shared" si="62"/>
        <v>71.428571428571431</v>
      </c>
      <c r="Q392" t="str">
        <f t="shared" si="63"/>
        <v>film &amp; video</v>
      </c>
      <c r="R392" t="str">
        <f t="shared" si="64"/>
        <v>documentary</v>
      </c>
      <c r="S392" t="str">
        <f t="shared" si="69"/>
        <v>4/17/2015</v>
      </c>
      <c r="T392" t="str">
        <f t="shared" si="65"/>
        <v>2015</v>
      </c>
      <c r="U392" t="str">
        <f t="shared" si="66"/>
        <v>April</v>
      </c>
      <c r="V392" t="str">
        <f t="shared" si="60"/>
        <v>5/7/2015</v>
      </c>
      <c r="W392" t="str">
        <f t="shared" si="67"/>
        <v>2015</v>
      </c>
      <c r="X392" t="str">
        <f t="shared" si="68"/>
        <v>May</v>
      </c>
    </row>
    <row r="393" spans="1:24" ht="43.2" x14ac:dyDescent="0.55000000000000004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61"/>
        <v>1.0061</v>
      </c>
      <c r="P393" s="9">
        <f t="shared" si="62"/>
        <v>104.25906735751295</v>
      </c>
      <c r="Q393" t="str">
        <f t="shared" si="63"/>
        <v>film &amp; video</v>
      </c>
      <c r="R393" t="str">
        <f t="shared" si="64"/>
        <v>documentary</v>
      </c>
      <c r="S393" t="str">
        <f t="shared" si="69"/>
        <v>11/17/2011</v>
      </c>
      <c r="T393" t="str">
        <f t="shared" si="65"/>
        <v>2011</v>
      </c>
      <c r="U393" t="str">
        <f t="shared" si="66"/>
        <v>November</v>
      </c>
      <c r="V393" t="str">
        <f t="shared" si="60"/>
        <v>12/17/2011</v>
      </c>
      <c r="W393" t="str">
        <f t="shared" si="67"/>
        <v>2011</v>
      </c>
      <c r="X393" t="str">
        <f t="shared" si="68"/>
        <v>December</v>
      </c>
    </row>
    <row r="394" spans="1:24" ht="43.2" x14ac:dyDescent="0.55000000000000004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61"/>
        <v>1.009027027027027</v>
      </c>
      <c r="P394" s="9">
        <f t="shared" si="62"/>
        <v>90.616504854368927</v>
      </c>
      <c r="Q394" t="str">
        <f t="shared" si="63"/>
        <v>film &amp; video</v>
      </c>
      <c r="R394" t="str">
        <f t="shared" si="64"/>
        <v>documentary</v>
      </c>
      <c r="S394" t="str">
        <f t="shared" si="69"/>
        <v>8/8/2011</v>
      </c>
      <c r="T394" t="str">
        <f t="shared" si="65"/>
        <v>2011</v>
      </c>
      <c r="U394" t="str">
        <f t="shared" si="66"/>
        <v>August</v>
      </c>
      <c r="V394" t="str">
        <f t="shared" si="60"/>
        <v>9/7/2011</v>
      </c>
      <c r="W394" t="str">
        <f t="shared" si="67"/>
        <v>2011</v>
      </c>
      <c r="X394" t="str">
        <f t="shared" si="68"/>
        <v>September</v>
      </c>
    </row>
    <row r="395" spans="1:24" ht="28.8" x14ac:dyDescent="0.55000000000000004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61"/>
        <v>1.10446</v>
      </c>
      <c r="P395" s="9">
        <f t="shared" si="62"/>
        <v>157.33048433048432</v>
      </c>
      <c r="Q395" t="str">
        <f t="shared" si="63"/>
        <v>film &amp; video</v>
      </c>
      <c r="R395" t="str">
        <f t="shared" si="64"/>
        <v>documentary</v>
      </c>
      <c r="S395" t="str">
        <f t="shared" si="69"/>
        <v>9/9/2013</v>
      </c>
      <c r="T395" t="str">
        <f t="shared" si="65"/>
        <v>2013</v>
      </c>
      <c r="U395" t="str">
        <f t="shared" si="66"/>
        <v>September</v>
      </c>
      <c r="V395" t="str">
        <f t="shared" si="60"/>
        <v>10/10/2013</v>
      </c>
      <c r="W395" t="str">
        <f t="shared" si="67"/>
        <v>2013</v>
      </c>
      <c r="X395" t="str">
        <f t="shared" si="68"/>
        <v>October</v>
      </c>
    </row>
    <row r="396" spans="1:24" ht="43.2" x14ac:dyDescent="0.55000000000000004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61"/>
        <v>1.118936170212766</v>
      </c>
      <c r="P396" s="9">
        <f t="shared" si="62"/>
        <v>105.18</v>
      </c>
      <c r="Q396" t="str">
        <f t="shared" si="63"/>
        <v>film &amp; video</v>
      </c>
      <c r="R396" t="str">
        <f t="shared" si="64"/>
        <v>documentary</v>
      </c>
      <c r="S396" t="str">
        <f t="shared" si="69"/>
        <v>2/17/2016</v>
      </c>
      <c r="T396" t="str">
        <f t="shared" si="65"/>
        <v>2016</v>
      </c>
      <c r="U396" t="str">
        <f t="shared" si="66"/>
        <v>February</v>
      </c>
      <c r="V396" t="str">
        <f t="shared" si="60"/>
        <v>4/17/2016</v>
      </c>
      <c r="W396" t="str">
        <f t="shared" si="67"/>
        <v>2016</v>
      </c>
      <c r="X396" t="str">
        <f t="shared" si="68"/>
        <v>April</v>
      </c>
    </row>
    <row r="397" spans="1:24" ht="43.2" x14ac:dyDescent="0.55000000000000004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61"/>
        <v>1.0804450000000001</v>
      </c>
      <c r="P397" s="9">
        <f t="shared" si="62"/>
        <v>58.719836956521746</v>
      </c>
      <c r="Q397" t="str">
        <f t="shared" si="63"/>
        <v>film &amp; video</v>
      </c>
      <c r="R397" t="str">
        <f t="shared" si="64"/>
        <v>documentary</v>
      </c>
      <c r="S397" t="str">
        <f t="shared" si="69"/>
        <v>3/22/2012</v>
      </c>
      <c r="T397" t="str">
        <f t="shared" si="65"/>
        <v>2012</v>
      </c>
      <c r="U397" t="str">
        <f t="shared" si="66"/>
        <v>March</v>
      </c>
      <c r="V397" t="str">
        <f t="shared" si="60"/>
        <v>4/27/2012</v>
      </c>
      <c r="W397" t="str">
        <f t="shared" si="67"/>
        <v>2012</v>
      </c>
      <c r="X397" t="str">
        <f t="shared" si="68"/>
        <v>April</v>
      </c>
    </row>
    <row r="398" spans="1:24" ht="43.2" x14ac:dyDescent="0.55000000000000004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61"/>
        <v>1.0666666666666667</v>
      </c>
      <c r="P398" s="9">
        <f t="shared" si="62"/>
        <v>81.632653061224488</v>
      </c>
      <c r="Q398" t="str">
        <f t="shared" si="63"/>
        <v>film &amp; video</v>
      </c>
      <c r="R398" t="str">
        <f t="shared" si="64"/>
        <v>documentary</v>
      </c>
      <c r="S398" t="str">
        <f t="shared" si="69"/>
        <v>6/22/2012</v>
      </c>
      <c r="T398" t="str">
        <f t="shared" si="65"/>
        <v>2012</v>
      </c>
      <c r="U398" t="str">
        <f t="shared" si="66"/>
        <v>June</v>
      </c>
      <c r="V398" t="str">
        <f t="shared" si="60"/>
        <v>7/7/2012</v>
      </c>
      <c r="W398" t="str">
        <f t="shared" si="67"/>
        <v>2012</v>
      </c>
      <c r="X398" t="str">
        <f t="shared" si="68"/>
        <v>July</v>
      </c>
    </row>
    <row r="399" spans="1:24" ht="57.6" x14ac:dyDescent="0.55000000000000004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61"/>
        <v>1.0390027322404372</v>
      </c>
      <c r="P399" s="9">
        <f t="shared" si="62"/>
        <v>56.460043668122275</v>
      </c>
      <c r="Q399" t="str">
        <f t="shared" si="63"/>
        <v>film &amp; video</v>
      </c>
      <c r="R399" t="str">
        <f t="shared" si="64"/>
        <v>documentary</v>
      </c>
      <c r="S399" t="str">
        <f t="shared" si="69"/>
        <v>7/20/2010</v>
      </c>
      <c r="T399" t="str">
        <f t="shared" si="65"/>
        <v>2010</v>
      </c>
      <c r="U399" t="str">
        <f t="shared" si="66"/>
        <v>July</v>
      </c>
      <c r="V399" t="str">
        <f t="shared" si="60"/>
        <v>8/31/2010</v>
      </c>
      <c r="W399" t="str">
        <f t="shared" si="67"/>
        <v>2010</v>
      </c>
      <c r="X399" t="str">
        <f t="shared" si="68"/>
        <v>August</v>
      </c>
    </row>
    <row r="400" spans="1:24" ht="43.2" x14ac:dyDescent="0.55000000000000004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61"/>
        <v>1.2516</v>
      </c>
      <c r="P400" s="9">
        <f t="shared" si="62"/>
        <v>140.1044776119403</v>
      </c>
      <c r="Q400" t="str">
        <f t="shared" si="63"/>
        <v>film &amp; video</v>
      </c>
      <c r="R400" t="str">
        <f t="shared" si="64"/>
        <v>documentary</v>
      </c>
      <c r="S400" t="str">
        <f t="shared" si="69"/>
        <v>3/15/2015</v>
      </c>
      <c r="T400" t="str">
        <f t="shared" si="65"/>
        <v>2015</v>
      </c>
      <c r="U400" t="str">
        <f t="shared" si="66"/>
        <v>March</v>
      </c>
      <c r="V400" t="str">
        <f t="shared" si="60"/>
        <v>4/29/2015</v>
      </c>
      <c r="W400" t="str">
        <f t="shared" si="67"/>
        <v>2015</v>
      </c>
      <c r="X400" t="str">
        <f t="shared" si="68"/>
        <v>April</v>
      </c>
    </row>
    <row r="401" spans="1:24" ht="43.2" x14ac:dyDescent="0.55000000000000004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61"/>
        <v>1.0680499999999999</v>
      </c>
      <c r="P401" s="9">
        <f t="shared" si="62"/>
        <v>224.85263157894738</v>
      </c>
      <c r="Q401" t="str">
        <f t="shared" si="63"/>
        <v>film &amp; video</v>
      </c>
      <c r="R401" t="str">
        <f t="shared" si="64"/>
        <v>documentary</v>
      </c>
      <c r="S401" t="str">
        <f t="shared" si="69"/>
        <v>11/13/2016</v>
      </c>
      <c r="T401" t="str">
        <f t="shared" si="65"/>
        <v>2016</v>
      </c>
      <c r="U401" t="str">
        <f t="shared" si="66"/>
        <v>November</v>
      </c>
      <c r="V401" t="str">
        <f t="shared" si="60"/>
        <v>12/14/2016</v>
      </c>
      <c r="W401" t="str">
        <f t="shared" si="67"/>
        <v>2016</v>
      </c>
      <c r="X401" t="str">
        <f t="shared" si="68"/>
        <v>December</v>
      </c>
    </row>
    <row r="402" spans="1:24" ht="43.2" x14ac:dyDescent="0.55000000000000004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61"/>
        <v>1.1230249999999999</v>
      </c>
      <c r="P402" s="9">
        <f t="shared" si="62"/>
        <v>181.13306451612902</v>
      </c>
      <c r="Q402" t="str">
        <f t="shared" si="63"/>
        <v>film &amp; video</v>
      </c>
      <c r="R402" t="str">
        <f t="shared" si="64"/>
        <v>documentary</v>
      </c>
      <c r="S402" t="str">
        <f t="shared" si="69"/>
        <v>4/16/2014</v>
      </c>
      <c r="T402" t="str">
        <f t="shared" si="65"/>
        <v>2014</v>
      </c>
      <c r="U402" t="str">
        <f t="shared" si="66"/>
        <v>April</v>
      </c>
      <c r="V402" t="str">
        <f t="shared" si="60"/>
        <v>5/16/2014</v>
      </c>
      <c r="W402" t="str">
        <f t="shared" si="67"/>
        <v>2014</v>
      </c>
      <c r="X402" t="str">
        <f t="shared" si="68"/>
        <v>May</v>
      </c>
    </row>
    <row r="403" spans="1:24" ht="43.2" x14ac:dyDescent="0.55000000000000004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61"/>
        <v>1.0381199999999999</v>
      </c>
      <c r="P403" s="9">
        <f t="shared" si="62"/>
        <v>711.04109589041093</v>
      </c>
      <c r="Q403" t="str">
        <f t="shared" si="63"/>
        <v>film &amp; video</v>
      </c>
      <c r="R403" t="str">
        <f t="shared" si="64"/>
        <v>documentary</v>
      </c>
      <c r="S403" t="str">
        <f t="shared" si="69"/>
        <v>7/8/2011</v>
      </c>
      <c r="T403" t="str">
        <f t="shared" si="65"/>
        <v>2011</v>
      </c>
      <c r="U403" t="str">
        <f t="shared" si="66"/>
        <v>July</v>
      </c>
      <c r="V403" t="str">
        <f t="shared" si="60"/>
        <v>8/7/2011</v>
      </c>
      <c r="W403" t="str">
        <f t="shared" si="67"/>
        <v>2011</v>
      </c>
      <c r="X403" t="str">
        <f t="shared" si="68"/>
        <v>August</v>
      </c>
    </row>
    <row r="404" spans="1:24" ht="43.2" x14ac:dyDescent="0.55000000000000004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61"/>
        <v>1.4165000000000001</v>
      </c>
      <c r="P404" s="9">
        <f t="shared" si="62"/>
        <v>65.883720930232556</v>
      </c>
      <c r="Q404" t="str">
        <f t="shared" si="63"/>
        <v>film &amp; video</v>
      </c>
      <c r="R404" t="str">
        <f t="shared" si="64"/>
        <v>documentary</v>
      </c>
      <c r="S404" t="str">
        <f t="shared" si="69"/>
        <v>10/15/2015</v>
      </c>
      <c r="T404" t="str">
        <f t="shared" si="65"/>
        <v>2015</v>
      </c>
      <c r="U404" t="str">
        <f t="shared" si="66"/>
        <v>October</v>
      </c>
      <c r="V404" t="str">
        <f t="shared" si="60"/>
        <v>11/5/2015</v>
      </c>
      <c r="W404" t="str">
        <f t="shared" si="67"/>
        <v>2015</v>
      </c>
      <c r="X404" t="str">
        <f t="shared" si="68"/>
        <v>November</v>
      </c>
    </row>
    <row r="405" spans="1:24" ht="43.2" x14ac:dyDescent="0.55000000000000004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61"/>
        <v>1.0526</v>
      </c>
      <c r="P405" s="9">
        <f t="shared" si="62"/>
        <v>75.185714285714283</v>
      </c>
      <c r="Q405" t="str">
        <f t="shared" si="63"/>
        <v>film &amp; video</v>
      </c>
      <c r="R405" t="str">
        <f t="shared" si="64"/>
        <v>documentary</v>
      </c>
      <c r="S405" t="str">
        <f t="shared" si="69"/>
        <v>6/24/2011</v>
      </c>
      <c r="T405" t="str">
        <f t="shared" si="65"/>
        <v>2011</v>
      </c>
      <c r="U405" t="str">
        <f t="shared" si="66"/>
        <v>June</v>
      </c>
      <c r="V405" t="str">
        <f t="shared" si="60"/>
        <v>8/10/2011</v>
      </c>
      <c r="W405" t="str">
        <f t="shared" si="67"/>
        <v>2011</v>
      </c>
      <c r="X405" t="str">
        <f t="shared" si="68"/>
        <v>August</v>
      </c>
    </row>
    <row r="406" spans="1:24" ht="43.2" x14ac:dyDescent="0.55000000000000004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61"/>
        <v>1.0309142857142857</v>
      </c>
      <c r="P406" s="9">
        <f t="shared" si="62"/>
        <v>133.14391143911439</v>
      </c>
      <c r="Q406" t="str">
        <f t="shared" si="63"/>
        <v>film &amp; video</v>
      </c>
      <c r="R406" t="str">
        <f t="shared" si="64"/>
        <v>documentary</v>
      </c>
      <c r="S406" t="str">
        <f t="shared" si="69"/>
        <v>1/7/2014</v>
      </c>
      <c r="T406" t="str">
        <f t="shared" si="65"/>
        <v>2014</v>
      </c>
      <c r="U406" t="str">
        <f t="shared" si="66"/>
        <v>January</v>
      </c>
      <c r="V406" t="str">
        <f t="shared" si="60"/>
        <v>2/5/2014</v>
      </c>
      <c r="W406" t="str">
        <f t="shared" si="67"/>
        <v>2014</v>
      </c>
      <c r="X406" t="str">
        <f t="shared" si="68"/>
        <v>February</v>
      </c>
    </row>
    <row r="407" spans="1:24" ht="28.8" x14ac:dyDescent="0.55000000000000004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61"/>
        <v>1.0765957446808512</v>
      </c>
      <c r="P407" s="9">
        <f t="shared" si="62"/>
        <v>55.2</v>
      </c>
      <c r="Q407" t="str">
        <f t="shared" si="63"/>
        <v>film &amp; video</v>
      </c>
      <c r="R407" t="str">
        <f t="shared" si="64"/>
        <v>documentary</v>
      </c>
      <c r="S407" t="str">
        <f t="shared" si="69"/>
        <v>2/3/2014</v>
      </c>
      <c r="T407" t="str">
        <f t="shared" si="65"/>
        <v>2014</v>
      </c>
      <c r="U407" t="str">
        <f t="shared" si="66"/>
        <v>February</v>
      </c>
      <c r="V407" t="str">
        <f t="shared" si="60"/>
        <v>3/5/2014</v>
      </c>
      <c r="W407" t="str">
        <f t="shared" si="67"/>
        <v>2014</v>
      </c>
      <c r="X407" t="str">
        <f t="shared" si="68"/>
        <v>March</v>
      </c>
    </row>
    <row r="408" spans="1:24" ht="43.2" x14ac:dyDescent="0.55000000000000004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61"/>
        <v>1.0770464285714285</v>
      </c>
      <c r="P408" s="9">
        <f t="shared" si="62"/>
        <v>86.163714285714292</v>
      </c>
      <c r="Q408" t="str">
        <f t="shared" si="63"/>
        <v>film &amp; video</v>
      </c>
      <c r="R408" t="str">
        <f t="shared" si="64"/>
        <v>documentary</v>
      </c>
      <c r="S408" t="str">
        <f t="shared" si="69"/>
        <v>4/4/2011</v>
      </c>
      <c r="T408" t="str">
        <f t="shared" si="65"/>
        <v>2011</v>
      </c>
      <c r="U408" t="str">
        <f t="shared" si="66"/>
        <v>April</v>
      </c>
      <c r="V408" t="str">
        <f t="shared" si="60"/>
        <v>5/9/2011</v>
      </c>
      <c r="W408" t="str">
        <f t="shared" si="67"/>
        <v>2011</v>
      </c>
      <c r="X408" t="str">
        <f t="shared" si="68"/>
        <v>May</v>
      </c>
    </row>
    <row r="409" spans="1:24" ht="43.2" x14ac:dyDescent="0.55000000000000004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61"/>
        <v>1.0155000000000001</v>
      </c>
      <c r="P409" s="9">
        <f t="shared" si="62"/>
        <v>92.318181818181813</v>
      </c>
      <c r="Q409" t="str">
        <f t="shared" si="63"/>
        <v>film &amp; video</v>
      </c>
      <c r="R409" t="str">
        <f t="shared" si="64"/>
        <v>documentary</v>
      </c>
      <c r="S409" t="str">
        <f t="shared" si="69"/>
        <v>9/20/2011</v>
      </c>
      <c r="T409" t="str">
        <f t="shared" si="65"/>
        <v>2011</v>
      </c>
      <c r="U409" t="str">
        <f t="shared" si="66"/>
        <v>September</v>
      </c>
      <c r="V409" t="str">
        <f t="shared" si="60"/>
        <v>11/19/2011</v>
      </c>
      <c r="W409" t="str">
        <f t="shared" si="67"/>
        <v>2011</v>
      </c>
      <c r="X409" t="str">
        <f t="shared" si="68"/>
        <v>November</v>
      </c>
    </row>
    <row r="410" spans="1:24" ht="43.2" x14ac:dyDescent="0.55000000000000004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61"/>
        <v>1.0143766666666667</v>
      </c>
      <c r="P410" s="9">
        <f t="shared" si="62"/>
        <v>160.16473684210527</v>
      </c>
      <c r="Q410" t="str">
        <f t="shared" si="63"/>
        <v>film &amp; video</v>
      </c>
      <c r="R410" t="str">
        <f t="shared" si="64"/>
        <v>documentary</v>
      </c>
      <c r="S410" t="str">
        <f t="shared" si="69"/>
        <v>9/26/2013</v>
      </c>
      <c r="T410" t="str">
        <f t="shared" si="65"/>
        <v>2013</v>
      </c>
      <c r="U410" t="str">
        <f t="shared" si="66"/>
        <v>September</v>
      </c>
      <c r="V410" t="str">
        <f t="shared" si="60"/>
        <v>11/5/2013</v>
      </c>
      <c r="W410" t="str">
        <f t="shared" si="67"/>
        <v>2013</v>
      </c>
      <c r="X410" t="str">
        <f t="shared" si="68"/>
        <v>November</v>
      </c>
    </row>
    <row r="411" spans="1:24" ht="43.2" x14ac:dyDescent="0.55000000000000004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61"/>
        <v>1.3680000000000001</v>
      </c>
      <c r="P411" s="9">
        <f t="shared" si="62"/>
        <v>45.6</v>
      </c>
      <c r="Q411" t="str">
        <f t="shared" si="63"/>
        <v>film &amp; video</v>
      </c>
      <c r="R411" t="str">
        <f t="shared" si="64"/>
        <v>documentary</v>
      </c>
      <c r="S411" t="str">
        <f t="shared" si="69"/>
        <v>6/22/2016</v>
      </c>
      <c r="T411" t="str">
        <f t="shared" si="65"/>
        <v>2016</v>
      </c>
      <c r="U411" t="str">
        <f t="shared" si="66"/>
        <v>June</v>
      </c>
      <c r="V411" t="str">
        <f t="shared" si="60"/>
        <v>7/22/2016</v>
      </c>
      <c r="W411" t="str">
        <f t="shared" si="67"/>
        <v>2016</v>
      </c>
      <c r="X411" t="str">
        <f t="shared" si="68"/>
        <v>July</v>
      </c>
    </row>
    <row r="412" spans="1:24" ht="43.2" x14ac:dyDescent="0.55000000000000004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61"/>
        <v>1.2829999999999999</v>
      </c>
      <c r="P412" s="9">
        <f t="shared" si="62"/>
        <v>183.28571428571428</v>
      </c>
      <c r="Q412" t="str">
        <f t="shared" si="63"/>
        <v>film &amp; video</v>
      </c>
      <c r="R412" t="str">
        <f t="shared" si="64"/>
        <v>documentary</v>
      </c>
      <c r="S412" t="str">
        <f t="shared" si="69"/>
        <v>4/19/2015</v>
      </c>
      <c r="T412" t="str">
        <f t="shared" si="65"/>
        <v>2015</v>
      </c>
      <c r="U412" t="str">
        <f t="shared" si="66"/>
        <v>April</v>
      </c>
      <c r="V412" t="str">
        <f t="shared" si="60"/>
        <v>6/18/2015</v>
      </c>
      <c r="W412" t="str">
        <f t="shared" si="67"/>
        <v>2015</v>
      </c>
      <c r="X412" t="str">
        <f t="shared" si="68"/>
        <v>June</v>
      </c>
    </row>
    <row r="413" spans="1:24" ht="43.2" x14ac:dyDescent="0.55000000000000004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61"/>
        <v>1.0105</v>
      </c>
      <c r="P413" s="9">
        <f t="shared" si="62"/>
        <v>125.78838174273859</v>
      </c>
      <c r="Q413" t="str">
        <f t="shared" si="63"/>
        <v>film &amp; video</v>
      </c>
      <c r="R413" t="str">
        <f t="shared" si="64"/>
        <v>documentary</v>
      </c>
      <c r="S413" t="str">
        <f t="shared" si="69"/>
        <v>11/19/2013</v>
      </c>
      <c r="T413" t="str">
        <f t="shared" si="65"/>
        <v>2013</v>
      </c>
      <c r="U413" t="str">
        <f t="shared" si="66"/>
        <v>November</v>
      </c>
      <c r="V413" t="str">
        <f t="shared" si="60"/>
        <v>12/22/2013</v>
      </c>
      <c r="W413" t="str">
        <f t="shared" si="67"/>
        <v>2013</v>
      </c>
      <c r="X413" t="str">
        <f t="shared" si="68"/>
        <v>December</v>
      </c>
    </row>
    <row r="414" spans="1:24" ht="43.2" x14ac:dyDescent="0.55000000000000004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61"/>
        <v>1.2684</v>
      </c>
      <c r="P414" s="9">
        <f t="shared" si="62"/>
        <v>57.654545454545456</v>
      </c>
      <c r="Q414" t="str">
        <f t="shared" si="63"/>
        <v>film &amp; video</v>
      </c>
      <c r="R414" t="str">
        <f t="shared" si="64"/>
        <v>documentary</v>
      </c>
      <c r="S414" t="str">
        <f t="shared" si="69"/>
        <v>7/9/2012</v>
      </c>
      <c r="T414" t="str">
        <f t="shared" si="65"/>
        <v>2012</v>
      </c>
      <c r="U414" t="str">
        <f t="shared" si="66"/>
        <v>July</v>
      </c>
      <c r="V414" t="str">
        <f t="shared" si="60"/>
        <v>7/25/2012</v>
      </c>
      <c r="W414" t="str">
        <f t="shared" si="67"/>
        <v>2012</v>
      </c>
      <c r="X414" t="str">
        <f t="shared" si="68"/>
        <v>July</v>
      </c>
    </row>
    <row r="415" spans="1:24" ht="43.2" x14ac:dyDescent="0.55000000000000004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61"/>
        <v>1.0508593749999999</v>
      </c>
      <c r="P415" s="9">
        <f t="shared" si="62"/>
        <v>78.660818713450297</v>
      </c>
      <c r="Q415" t="str">
        <f t="shared" si="63"/>
        <v>film &amp; video</v>
      </c>
      <c r="R415" t="str">
        <f t="shared" si="64"/>
        <v>documentary</v>
      </c>
      <c r="S415" t="str">
        <f t="shared" si="69"/>
        <v>6/19/2012</v>
      </c>
      <c r="T415" t="str">
        <f t="shared" si="65"/>
        <v>2012</v>
      </c>
      <c r="U415" t="str">
        <f t="shared" si="66"/>
        <v>June</v>
      </c>
      <c r="V415" t="str">
        <f t="shared" si="60"/>
        <v>7/19/2012</v>
      </c>
      <c r="W415" t="str">
        <f t="shared" si="67"/>
        <v>2012</v>
      </c>
      <c r="X415" t="str">
        <f t="shared" si="68"/>
        <v>July</v>
      </c>
    </row>
    <row r="416" spans="1:24" ht="43.2" x14ac:dyDescent="0.55000000000000004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61"/>
        <v>1.0285405405405406</v>
      </c>
      <c r="P416" s="9">
        <f t="shared" si="62"/>
        <v>91.480769230769226</v>
      </c>
      <c r="Q416" t="str">
        <f t="shared" si="63"/>
        <v>film &amp; video</v>
      </c>
      <c r="R416" t="str">
        <f t="shared" si="64"/>
        <v>documentary</v>
      </c>
      <c r="S416" t="str">
        <f t="shared" si="69"/>
        <v>9/11/2013</v>
      </c>
      <c r="T416" t="str">
        <f t="shared" si="65"/>
        <v>2013</v>
      </c>
      <c r="U416" t="str">
        <f t="shared" si="66"/>
        <v>September</v>
      </c>
      <c r="V416" t="str">
        <f t="shared" si="60"/>
        <v>10/11/2013</v>
      </c>
      <c r="W416" t="str">
        <f t="shared" si="67"/>
        <v>2013</v>
      </c>
      <c r="X416" t="str">
        <f t="shared" si="68"/>
        <v>October</v>
      </c>
    </row>
    <row r="417" spans="1:24" ht="57.6" x14ac:dyDescent="0.55000000000000004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61"/>
        <v>1.0214714285714286</v>
      </c>
      <c r="P417" s="9">
        <f t="shared" si="62"/>
        <v>68.09809523809524</v>
      </c>
      <c r="Q417" t="str">
        <f t="shared" si="63"/>
        <v>film &amp; video</v>
      </c>
      <c r="R417" t="str">
        <f t="shared" si="64"/>
        <v>documentary</v>
      </c>
      <c r="S417" t="str">
        <f t="shared" si="69"/>
        <v>9/22/2014</v>
      </c>
      <c r="T417" t="str">
        <f t="shared" si="65"/>
        <v>2014</v>
      </c>
      <c r="U417" t="str">
        <f t="shared" si="66"/>
        <v>September</v>
      </c>
      <c r="V417" t="str">
        <f t="shared" si="60"/>
        <v>10/17/2014</v>
      </c>
      <c r="W417" t="str">
        <f t="shared" si="67"/>
        <v>2014</v>
      </c>
      <c r="X417" t="str">
        <f t="shared" si="68"/>
        <v>October</v>
      </c>
    </row>
    <row r="418" spans="1:24" ht="43.2" x14ac:dyDescent="0.55000000000000004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61"/>
        <v>1.2021700000000002</v>
      </c>
      <c r="P418" s="9">
        <f t="shared" si="62"/>
        <v>48.086800000000004</v>
      </c>
      <c r="Q418" t="str">
        <f t="shared" si="63"/>
        <v>film &amp; video</v>
      </c>
      <c r="R418" t="str">
        <f t="shared" si="64"/>
        <v>documentary</v>
      </c>
      <c r="S418" t="str">
        <f t="shared" si="69"/>
        <v>1/9/2014</v>
      </c>
      <c r="T418" t="str">
        <f t="shared" si="65"/>
        <v>2014</v>
      </c>
      <c r="U418" t="str">
        <f t="shared" si="66"/>
        <v>January</v>
      </c>
      <c r="V418" t="str">
        <f t="shared" si="60"/>
        <v>2/8/2014</v>
      </c>
      <c r="W418" t="str">
        <f t="shared" si="67"/>
        <v>2014</v>
      </c>
      <c r="X418" t="str">
        <f t="shared" si="68"/>
        <v>February</v>
      </c>
    </row>
    <row r="419" spans="1:24" ht="43.2" x14ac:dyDescent="0.55000000000000004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61"/>
        <v>1.0024761904761905</v>
      </c>
      <c r="P419" s="9">
        <f t="shared" si="62"/>
        <v>202.42307692307693</v>
      </c>
      <c r="Q419" t="str">
        <f t="shared" si="63"/>
        <v>film &amp; video</v>
      </c>
      <c r="R419" t="str">
        <f t="shared" si="64"/>
        <v>documentary</v>
      </c>
      <c r="S419" t="str">
        <f t="shared" si="69"/>
        <v>3/27/2013</v>
      </c>
      <c r="T419" t="str">
        <f t="shared" si="65"/>
        <v>2013</v>
      </c>
      <c r="U419" t="str">
        <f t="shared" si="66"/>
        <v>March</v>
      </c>
      <c r="V419" t="str">
        <f t="shared" si="60"/>
        <v>4/7/2013</v>
      </c>
      <c r="W419" t="str">
        <f t="shared" si="67"/>
        <v>2013</v>
      </c>
      <c r="X419" t="str">
        <f t="shared" si="68"/>
        <v>April</v>
      </c>
    </row>
    <row r="420" spans="1:24" ht="43.2" x14ac:dyDescent="0.55000000000000004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61"/>
        <v>1.0063392857142857</v>
      </c>
      <c r="P420" s="9">
        <f t="shared" si="62"/>
        <v>216.75</v>
      </c>
      <c r="Q420" t="str">
        <f t="shared" si="63"/>
        <v>film &amp; video</v>
      </c>
      <c r="R420" t="str">
        <f t="shared" si="64"/>
        <v>documentary</v>
      </c>
      <c r="S420" t="str">
        <f t="shared" si="69"/>
        <v>6/23/2015</v>
      </c>
      <c r="T420" t="str">
        <f t="shared" si="65"/>
        <v>2015</v>
      </c>
      <c r="U420" t="str">
        <f t="shared" si="66"/>
        <v>June</v>
      </c>
      <c r="V420" t="str">
        <f t="shared" si="60"/>
        <v>7/23/2015</v>
      </c>
      <c r="W420" t="str">
        <f t="shared" si="67"/>
        <v>2015</v>
      </c>
      <c r="X420" t="str">
        <f t="shared" si="68"/>
        <v>July</v>
      </c>
    </row>
    <row r="421" spans="1:24" ht="43.2" x14ac:dyDescent="0.55000000000000004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61"/>
        <v>1.004375</v>
      </c>
      <c r="P421" s="9">
        <f t="shared" si="62"/>
        <v>110.06849315068493</v>
      </c>
      <c r="Q421" t="str">
        <f t="shared" si="63"/>
        <v>film &amp; video</v>
      </c>
      <c r="R421" t="str">
        <f t="shared" si="64"/>
        <v>documentary</v>
      </c>
      <c r="S421" t="str">
        <f t="shared" si="69"/>
        <v>4/30/2013</v>
      </c>
      <c r="T421" t="str">
        <f t="shared" si="65"/>
        <v>2013</v>
      </c>
      <c r="U421" t="str">
        <f t="shared" si="66"/>
        <v>April</v>
      </c>
      <c r="V421" t="str">
        <f t="shared" si="60"/>
        <v>6/29/2013</v>
      </c>
      <c r="W421" t="str">
        <f t="shared" si="67"/>
        <v>2013</v>
      </c>
      <c r="X421" t="str">
        <f t="shared" si="68"/>
        <v>June</v>
      </c>
    </row>
    <row r="422" spans="1:24" ht="43.2" x14ac:dyDescent="0.55000000000000004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si="61"/>
        <v>4.3939393939393936E-3</v>
      </c>
      <c r="P422" s="9">
        <f t="shared" si="62"/>
        <v>4.833333333333333</v>
      </c>
      <c r="Q422" t="str">
        <f t="shared" si="63"/>
        <v>film &amp; video</v>
      </c>
      <c r="R422" t="str">
        <f t="shared" si="64"/>
        <v>animation</v>
      </c>
      <c r="S422" t="str">
        <f t="shared" si="69"/>
        <v>2/12/2014</v>
      </c>
      <c r="T422" t="str">
        <f t="shared" si="65"/>
        <v>2014</v>
      </c>
      <c r="U422" t="str">
        <f t="shared" si="66"/>
        <v>February</v>
      </c>
      <c r="V422" t="str">
        <f t="shared" si="60"/>
        <v>3/13/2014</v>
      </c>
      <c r="W422" t="str">
        <f t="shared" si="67"/>
        <v>2014</v>
      </c>
      <c r="X422" t="str">
        <f t="shared" si="68"/>
        <v>March</v>
      </c>
    </row>
    <row r="423" spans="1:24" ht="43.2" x14ac:dyDescent="0.55000000000000004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61"/>
        <v>2.0066666666666667E-2</v>
      </c>
      <c r="P423" s="9">
        <f t="shared" si="62"/>
        <v>50.166666666666664</v>
      </c>
      <c r="Q423" t="str">
        <f t="shared" si="63"/>
        <v>film &amp; video</v>
      </c>
      <c r="R423" t="str">
        <f t="shared" si="64"/>
        <v>animation</v>
      </c>
      <c r="S423" t="str">
        <f t="shared" si="69"/>
        <v>6/22/2015</v>
      </c>
      <c r="T423" t="str">
        <f t="shared" si="65"/>
        <v>2015</v>
      </c>
      <c r="U423" t="str">
        <f t="shared" si="66"/>
        <v>June</v>
      </c>
      <c r="V423" t="str">
        <f t="shared" si="60"/>
        <v>8/21/2015</v>
      </c>
      <c r="W423" t="str">
        <f t="shared" si="67"/>
        <v>2015</v>
      </c>
      <c r="X423" t="str">
        <f t="shared" si="68"/>
        <v>August</v>
      </c>
    </row>
    <row r="424" spans="1:24" ht="43.2" x14ac:dyDescent="0.55000000000000004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61"/>
        <v>1.0749999999999999E-2</v>
      </c>
      <c r="P424" s="9">
        <f t="shared" si="62"/>
        <v>35.833333333333336</v>
      </c>
      <c r="Q424" t="str">
        <f t="shared" si="63"/>
        <v>film &amp; video</v>
      </c>
      <c r="R424" t="str">
        <f t="shared" si="64"/>
        <v>animation</v>
      </c>
      <c r="S424" t="str">
        <f t="shared" si="69"/>
        <v>8/12/2014</v>
      </c>
      <c r="T424" t="str">
        <f t="shared" si="65"/>
        <v>2014</v>
      </c>
      <c r="U424" t="str">
        <f t="shared" si="66"/>
        <v>August</v>
      </c>
      <c r="V424" t="str">
        <f t="shared" si="60"/>
        <v>9/11/2014</v>
      </c>
      <c r="W424" t="str">
        <f t="shared" si="67"/>
        <v>2014</v>
      </c>
      <c r="X424" t="str">
        <f t="shared" si="68"/>
        <v>September</v>
      </c>
    </row>
    <row r="425" spans="1:24" ht="43.2" x14ac:dyDescent="0.55000000000000004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61"/>
        <v>7.6499999999999997E-3</v>
      </c>
      <c r="P425" s="9">
        <f t="shared" si="62"/>
        <v>11.76923076923077</v>
      </c>
      <c r="Q425" t="str">
        <f t="shared" si="63"/>
        <v>film &amp; video</v>
      </c>
      <c r="R425" t="str">
        <f t="shared" si="64"/>
        <v>animation</v>
      </c>
      <c r="S425" t="str">
        <f t="shared" si="69"/>
        <v>5/6/2013</v>
      </c>
      <c r="T425" t="str">
        <f t="shared" si="65"/>
        <v>2013</v>
      </c>
      <c r="U425" t="str">
        <f t="shared" si="66"/>
        <v>May</v>
      </c>
      <c r="V425" t="str">
        <f t="shared" si="60"/>
        <v>6/5/2013</v>
      </c>
      <c r="W425" t="str">
        <f t="shared" si="67"/>
        <v>2013</v>
      </c>
      <c r="X425" t="str">
        <f t="shared" si="68"/>
        <v>June</v>
      </c>
    </row>
    <row r="426" spans="1:24" ht="43.2" x14ac:dyDescent="0.55000000000000004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61"/>
        <v>6.7966666666666675E-2</v>
      </c>
      <c r="P426" s="9">
        <f t="shared" si="62"/>
        <v>40.78</v>
      </c>
      <c r="Q426" t="str">
        <f t="shared" si="63"/>
        <v>film &amp; video</v>
      </c>
      <c r="R426" t="str">
        <f t="shared" si="64"/>
        <v>animation</v>
      </c>
      <c r="S426" t="str">
        <f t="shared" si="69"/>
        <v>1/26/2012</v>
      </c>
      <c r="T426" t="str">
        <f t="shared" si="65"/>
        <v>2012</v>
      </c>
      <c r="U426" t="str">
        <f t="shared" si="66"/>
        <v>January</v>
      </c>
      <c r="V426" t="str">
        <f t="shared" si="60"/>
        <v>3/26/2012</v>
      </c>
      <c r="W426" t="str">
        <f t="shared" si="67"/>
        <v>2012</v>
      </c>
      <c r="X426" t="str">
        <f t="shared" si="68"/>
        <v>March</v>
      </c>
    </row>
    <row r="427" spans="1:24" ht="43.2" x14ac:dyDescent="0.55000000000000004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61"/>
        <v>1.2E-4</v>
      </c>
      <c r="P427" s="9">
        <f t="shared" si="62"/>
        <v>3</v>
      </c>
      <c r="Q427" t="str">
        <f t="shared" si="63"/>
        <v>film &amp; video</v>
      </c>
      <c r="R427" t="str">
        <f t="shared" si="64"/>
        <v>animation</v>
      </c>
      <c r="S427" t="str">
        <f t="shared" si="69"/>
        <v>9/28/2015</v>
      </c>
      <c r="T427" t="str">
        <f t="shared" si="65"/>
        <v>2015</v>
      </c>
      <c r="U427" t="str">
        <f t="shared" si="66"/>
        <v>September</v>
      </c>
      <c r="V427" t="str">
        <f t="shared" si="60"/>
        <v>11/27/2015</v>
      </c>
      <c r="W427" t="str">
        <f t="shared" si="67"/>
        <v>2015</v>
      </c>
      <c r="X427" t="str">
        <f t="shared" si="68"/>
        <v>November</v>
      </c>
    </row>
    <row r="428" spans="1:24" ht="43.2" x14ac:dyDescent="0.55000000000000004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61"/>
        <v>1.3299999999999999E-2</v>
      </c>
      <c r="P428" s="9">
        <f t="shared" si="62"/>
        <v>16.625</v>
      </c>
      <c r="Q428" t="str">
        <f t="shared" si="63"/>
        <v>film &amp; video</v>
      </c>
      <c r="R428" t="str">
        <f t="shared" si="64"/>
        <v>animation</v>
      </c>
      <c r="S428" t="str">
        <f t="shared" si="69"/>
        <v>1/31/2016</v>
      </c>
      <c r="T428" t="str">
        <f t="shared" si="65"/>
        <v>2016</v>
      </c>
      <c r="U428" t="str">
        <f t="shared" si="66"/>
        <v>January</v>
      </c>
      <c r="V428" t="str">
        <f t="shared" si="60"/>
        <v>3/1/2016</v>
      </c>
      <c r="W428" t="str">
        <f t="shared" si="67"/>
        <v>2016</v>
      </c>
      <c r="X428" t="str">
        <f t="shared" si="68"/>
        <v>March</v>
      </c>
    </row>
    <row r="429" spans="1:24" ht="43.2" x14ac:dyDescent="0.55000000000000004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 t="shared" si="61"/>
        <v>0</v>
      </c>
      <c r="P429" s="9">
        <f t="shared" si="62"/>
        <v>0</v>
      </c>
      <c r="Q429" t="str">
        <f t="shared" si="63"/>
        <v>film &amp; video</v>
      </c>
      <c r="R429" t="str">
        <f t="shared" si="64"/>
        <v>animation</v>
      </c>
      <c r="S429" t="str">
        <f t="shared" si="69"/>
        <v>10/8/2015</v>
      </c>
      <c r="T429" t="str">
        <f t="shared" si="65"/>
        <v>2015</v>
      </c>
      <c r="U429" t="str">
        <f t="shared" si="66"/>
        <v>October</v>
      </c>
      <c r="V429" t="str">
        <f t="shared" si="60"/>
        <v>10/22/2015</v>
      </c>
      <c r="W429" t="str">
        <f t="shared" si="67"/>
        <v>2015</v>
      </c>
      <c r="X429" t="str">
        <f t="shared" si="68"/>
        <v>October</v>
      </c>
    </row>
    <row r="430" spans="1:24" ht="28.8" x14ac:dyDescent="0.55000000000000004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61"/>
        <v>5.6333333333333332E-2</v>
      </c>
      <c r="P430" s="9">
        <f t="shared" si="62"/>
        <v>52</v>
      </c>
      <c r="Q430" t="str">
        <f t="shared" si="63"/>
        <v>film &amp; video</v>
      </c>
      <c r="R430" t="str">
        <f t="shared" si="64"/>
        <v>animation</v>
      </c>
      <c r="S430" t="str">
        <f t="shared" si="69"/>
        <v>5/19/2014</v>
      </c>
      <c r="T430" t="str">
        <f t="shared" si="65"/>
        <v>2014</v>
      </c>
      <c r="U430" t="str">
        <f t="shared" si="66"/>
        <v>May</v>
      </c>
      <c r="V430" t="str">
        <f t="shared" si="60"/>
        <v>6/16/2014</v>
      </c>
      <c r="W430" t="str">
        <f t="shared" si="67"/>
        <v>2014</v>
      </c>
      <c r="X430" t="str">
        <f t="shared" si="68"/>
        <v>June</v>
      </c>
    </row>
    <row r="431" spans="1:24" ht="57.6" x14ac:dyDescent="0.55000000000000004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 t="shared" si="61"/>
        <v>0</v>
      </c>
      <c r="P431" s="9">
        <f t="shared" si="62"/>
        <v>0</v>
      </c>
      <c r="Q431" t="str">
        <f t="shared" si="63"/>
        <v>film &amp; video</v>
      </c>
      <c r="R431" t="str">
        <f t="shared" si="64"/>
        <v>animation</v>
      </c>
      <c r="S431" t="str">
        <f t="shared" si="69"/>
        <v>9/14/2009</v>
      </c>
      <c r="T431" t="str">
        <f t="shared" si="65"/>
        <v>2009</v>
      </c>
      <c r="U431" t="str">
        <f t="shared" si="66"/>
        <v>September</v>
      </c>
      <c r="V431" t="str">
        <f t="shared" si="60"/>
        <v>11/26/2009</v>
      </c>
      <c r="W431" t="str">
        <f t="shared" si="67"/>
        <v>2009</v>
      </c>
      <c r="X431" t="str">
        <f t="shared" si="68"/>
        <v>November</v>
      </c>
    </row>
    <row r="432" spans="1:24" ht="43.2" x14ac:dyDescent="0.55000000000000004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61"/>
        <v>2.4E-2</v>
      </c>
      <c r="P432" s="9">
        <f t="shared" si="62"/>
        <v>4.8</v>
      </c>
      <c r="Q432" t="str">
        <f t="shared" si="63"/>
        <v>film &amp; video</v>
      </c>
      <c r="R432" t="str">
        <f t="shared" si="64"/>
        <v>animation</v>
      </c>
      <c r="S432" t="str">
        <f t="shared" si="69"/>
        <v>8/26/2013</v>
      </c>
      <c r="T432" t="str">
        <f t="shared" si="65"/>
        <v>2013</v>
      </c>
      <c r="U432" t="str">
        <f t="shared" si="66"/>
        <v>August</v>
      </c>
      <c r="V432" t="str">
        <f t="shared" si="60"/>
        <v>9/10/2013</v>
      </c>
      <c r="W432" t="str">
        <f t="shared" si="67"/>
        <v>2013</v>
      </c>
      <c r="X432" t="str">
        <f t="shared" si="68"/>
        <v>September</v>
      </c>
    </row>
    <row r="433" spans="1:24" ht="43.2" x14ac:dyDescent="0.55000000000000004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61"/>
        <v>0.13833333333333334</v>
      </c>
      <c r="P433" s="9">
        <f t="shared" si="62"/>
        <v>51.875</v>
      </c>
      <c r="Q433" t="str">
        <f t="shared" si="63"/>
        <v>film &amp; video</v>
      </c>
      <c r="R433" t="str">
        <f t="shared" si="64"/>
        <v>animation</v>
      </c>
      <c r="S433" t="str">
        <f t="shared" si="69"/>
        <v>6/5/2016</v>
      </c>
      <c r="T433" t="str">
        <f t="shared" si="65"/>
        <v>2016</v>
      </c>
      <c r="U433" t="str">
        <f t="shared" si="66"/>
        <v>June</v>
      </c>
      <c r="V433" t="str">
        <f t="shared" si="60"/>
        <v>7/5/2016</v>
      </c>
      <c r="W433" t="str">
        <f t="shared" si="67"/>
        <v>2016</v>
      </c>
      <c r="X433" t="str">
        <f t="shared" si="68"/>
        <v>July</v>
      </c>
    </row>
    <row r="434" spans="1:24" ht="43.2" x14ac:dyDescent="0.55000000000000004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61"/>
        <v>9.5000000000000001E-2</v>
      </c>
      <c r="P434" s="9">
        <f t="shared" si="62"/>
        <v>71.25</v>
      </c>
      <c r="Q434" t="str">
        <f t="shared" si="63"/>
        <v>film &amp; video</v>
      </c>
      <c r="R434" t="str">
        <f t="shared" si="64"/>
        <v>animation</v>
      </c>
      <c r="S434" t="str">
        <f t="shared" si="69"/>
        <v>8/22/2015</v>
      </c>
      <c r="T434" t="str">
        <f t="shared" si="65"/>
        <v>2015</v>
      </c>
      <c r="U434" t="str">
        <f t="shared" si="66"/>
        <v>August</v>
      </c>
      <c r="V434" t="str">
        <f t="shared" si="60"/>
        <v>10/21/2015</v>
      </c>
      <c r="W434" t="str">
        <f t="shared" si="67"/>
        <v>2015</v>
      </c>
      <c r="X434" t="str">
        <f t="shared" si="68"/>
        <v>October</v>
      </c>
    </row>
    <row r="435" spans="1:24" ht="57.6" x14ac:dyDescent="0.55000000000000004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 t="shared" si="61"/>
        <v>0</v>
      </c>
      <c r="P435" s="9">
        <f t="shared" si="62"/>
        <v>0</v>
      </c>
      <c r="Q435" t="str">
        <f t="shared" si="63"/>
        <v>film &amp; video</v>
      </c>
      <c r="R435" t="str">
        <f t="shared" si="64"/>
        <v>animation</v>
      </c>
      <c r="S435" t="str">
        <f t="shared" si="69"/>
        <v>8/12/2015</v>
      </c>
      <c r="T435" t="str">
        <f t="shared" si="65"/>
        <v>2015</v>
      </c>
      <c r="U435" t="str">
        <f t="shared" si="66"/>
        <v>August</v>
      </c>
      <c r="V435" t="str">
        <f t="shared" si="60"/>
        <v>10/11/2015</v>
      </c>
      <c r="W435" t="str">
        <f t="shared" si="67"/>
        <v>2015</v>
      </c>
      <c r="X435" t="str">
        <f t="shared" si="68"/>
        <v>October</v>
      </c>
    </row>
    <row r="436" spans="1:24" ht="43.2" x14ac:dyDescent="0.55000000000000004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61"/>
        <v>0.05</v>
      </c>
      <c r="P436" s="9">
        <f t="shared" si="62"/>
        <v>62.5</v>
      </c>
      <c r="Q436" t="str">
        <f t="shared" si="63"/>
        <v>film &amp; video</v>
      </c>
      <c r="R436" t="str">
        <f t="shared" si="64"/>
        <v>animation</v>
      </c>
      <c r="S436" t="str">
        <f t="shared" si="69"/>
        <v>10/29/2013</v>
      </c>
      <c r="T436" t="str">
        <f t="shared" si="65"/>
        <v>2013</v>
      </c>
      <c r="U436" t="str">
        <f t="shared" si="66"/>
        <v>October</v>
      </c>
      <c r="V436" t="str">
        <f t="shared" si="60"/>
        <v>12/1/2013</v>
      </c>
      <c r="W436" t="str">
        <f t="shared" si="67"/>
        <v>2013</v>
      </c>
      <c r="X436" t="str">
        <f t="shared" si="68"/>
        <v>December</v>
      </c>
    </row>
    <row r="437" spans="1:24" ht="43.2" x14ac:dyDescent="0.55000000000000004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61"/>
        <v>2.7272727272727273E-5</v>
      </c>
      <c r="P437" s="9">
        <f t="shared" si="62"/>
        <v>1</v>
      </c>
      <c r="Q437" t="str">
        <f t="shared" si="63"/>
        <v>film &amp; video</v>
      </c>
      <c r="R437" t="str">
        <f t="shared" si="64"/>
        <v>animation</v>
      </c>
      <c r="S437" t="str">
        <f t="shared" si="69"/>
        <v>8/14/2013</v>
      </c>
      <c r="T437" t="str">
        <f t="shared" si="65"/>
        <v>2013</v>
      </c>
      <c r="U437" t="str">
        <f t="shared" si="66"/>
        <v>August</v>
      </c>
      <c r="V437" t="str">
        <f t="shared" si="60"/>
        <v>9/13/2013</v>
      </c>
      <c r="W437" t="str">
        <f t="shared" si="67"/>
        <v>2013</v>
      </c>
      <c r="X437" t="str">
        <f t="shared" si="68"/>
        <v>September</v>
      </c>
    </row>
    <row r="438" spans="1:24" ht="43.2" x14ac:dyDescent="0.55000000000000004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61"/>
        <v>0</v>
      </c>
      <c r="P438" s="9">
        <f t="shared" si="62"/>
        <v>0</v>
      </c>
      <c r="Q438" t="str">
        <f t="shared" si="63"/>
        <v>film &amp; video</v>
      </c>
      <c r="R438" t="str">
        <f t="shared" si="64"/>
        <v>animation</v>
      </c>
      <c r="S438" t="str">
        <f t="shared" si="69"/>
        <v>7/1/2013</v>
      </c>
      <c r="T438" t="str">
        <f t="shared" si="65"/>
        <v>2013</v>
      </c>
      <c r="U438" t="str">
        <f t="shared" si="66"/>
        <v>July</v>
      </c>
      <c r="V438" t="str">
        <f t="shared" si="60"/>
        <v>7/31/2013</v>
      </c>
      <c r="W438" t="str">
        <f t="shared" si="67"/>
        <v>2013</v>
      </c>
      <c r="X438" t="str">
        <f t="shared" si="68"/>
        <v>July</v>
      </c>
    </row>
    <row r="439" spans="1:24" ht="43.2" x14ac:dyDescent="0.55000000000000004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61"/>
        <v>0</v>
      </c>
      <c r="P439" s="9">
        <f t="shared" si="62"/>
        <v>0</v>
      </c>
      <c r="Q439" t="str">
        <f t="shared" si="63"/>
        <v>film &amp; video</v>
      </c>
      <c r="R439" t="str">
        <f t="shared" si="64"/>
        <v>animation</v>
      </c>
      <c r="S439" t="str">
        <f t="shared" si="69"/>
        <v>8/9/2016</v>
      </c>
      <c r="T439" t="str">
        <f t="shared" si="65"/>
        <v>2016</v>
      </c>
      <c r="U439" t="str">
        <f t="shared" si="66"/>
        <v>August</v>
      </c>
      <c r="V439" t="str">
        <f t="shared" si="60"/>
        <v>10/8/2016</v>
      </c>
      <c r="W439" t="str">
        <f t="shared" si="67"/>
        <v>2016</v>
      </c>
      <c r="X439" t="str">
        <f t="shared" si="68"/>
        <v>October</v>
      </c>
    </row>
    <row r="440" spans="1:24" ht="43.2" x14ac:dyDescent="0.55000000000000004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61"/>
        <v>9.3799999999999994E-2</v>
      </c>
      <c r="P440" s="9">
        <f t="shared" si="62"/>
        <v>170.54545454545453</v>
      </c>
      <c r="Q440" t="str">
        <f t="shared" si="63"/>
        <v>film &amp; video</v>
      </c>
      <c r="R440" t="str">
        <f t="shared" si="64"/>
        <v>animation</v>
      </c>
      <c r="S440" t="str">
        <f t="shared" si="69"/>
        <v>10/19/2015</v>
      </c>
      <c r="T440" t="str">
        <f t="shared" si="65"/>
        <v>2015</v>
      </c>
      <c r="U440" t="str">
        <f t="shared" si="66"/>
        <v>October</v>
      </c>
      <c r="V440" t="str">
        <f t="shared" si="60"/>
        <v>11/18/2015</v>
      </c>
      <c r="W440" t="str">
        <f t="shared" si="67"/>
        <v>2015</v>
      </c>
      <c r="X440" t="str">
        <f t="shared" si="68"/>
        <v>November</v>
      </c>
    </row>
    <row r="441" spans="1:24" ht="43.2" x14ac:dyDescent="0.55000000000000004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 t="shared" si="61"/>
        <v>0</v>
      </c>
      <c r="P441" s="9">
        <f t="shared" si="62"/>
        <v>0</v>
      </c>
      <c r="Q441" t="str">
        <f t="shared" si="63"/>
        <v>film &amp; video</v>
      </c>
      <c r="R441" t="str">
        <f t="shared" si="64"/>
        <v>animation</v>
      </c>
      <c r="S441" t="str">
        <f t="shared" si="69"/>
        <v>10/7/2014</v>
      </c>
      <c r="T441" t="str">
        <f t="shared" si="65"/>
        <v>2014</v>
      </c>
      <c r="U441" t="str">
        <f t="shared" si="66"/>
        <v>October</v>
      </c>
      <c r="V441" t="str">
        <f t="shared" si="60"/>
        <v>10/17/2014</v>
      </c>
      <c r="W441" t="str">
        <f t="shared" si="67"/>
        <v>2014</v>
      </c>
      <c r="X441" t="str">
        <f t="shared" si="68"/>
        <v>October</v>
      </c>
    </row>
    <row r="442" spans="1:24" ht="43.2" x14ac:dyDescent="0.55000000000000004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61"/>
        <v>1E-3</v>
      </c>
      <c r="P442" s="9">
        <f t="shared" si="62"/>
        <v>5</v>
      </c>
      <c r="Q442" t="str">
        <f t="shared" si="63"/>
        <v>film &amp; video</v>
      </c>
      <c r="R442" t="str">
        <f t="shared" si="64"/>
        <v>animation</v>
      </c>
      <c r="S442" t="str">
        <f t="shared" si="69"/>
        <v>2/23/2016</v>
      </c>
      <c r="T442" t="str">
        <f t="shared" si="65"/>
        <v>2016</v>
      </c>
      <c r="U442" t="str">
        <f t="shared" si="66"/>
        <v>February</v>
      </c>
      <c r="V442" t="str">
        <f t="shared" si="60"/>
        <v>3/24/2016</v>
      </c>
      <c r="W442" t="str">
        <f t="shared" si="67"/>
        <v>2016</v>
      </c>
      <c r="X442" t="str">
        <f t="shared" si="68"/>
        <v>March</v>
      </c>
    </row>
    <row r="443" spans="1:24" ht="43.2" x14ac:dyDescent="0.55000000000000004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 t="shared" si="61"/>
        <v>0</v>
      </c>
      <c r="P443" s="9">
        <f t="shared" si="62"/>
        <v>0</v>
      </c>
      <c r="Q443" t="str">
        <f t="shared" si="63"/>
        <v>film &amp; video</v>
      </c>
      <c r="R443" t="str">
        <f t="shared" si="64"/>
        <v>animation</v>
      </c>
      <c r="S443" t="str">
        <f t="shared" si="69"/>
        <v>10/3/2013</v>
      </c>
      <c r="T443" t="str">
        <f t="shared" si="65"/>
        <v>2013</v>
      </c>
      <c r="U443" t="str">
        <f t="shared" si="66"/>
        <v>October</v>
      </c>
      <c r="V443" t="str">
        <f t="shared" si="60"/>
        <v>11/2/2013</v>
      </c>
      <c r="W443" t="str">
        <f t="shared" si="67"/>
        <v>2013</v>
      </c>
      <c r="X443" t="str">
        <f t="shared" si="68"/>
        <v>November</v>
      </c>
    </row>
    <row r="444" spans="1:24" x14ac:dyDescent="0.55000000000000004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61"/>
        <v>0.39358823529411763</v>
      </c>
      <c r="P444" s="9">
        <f t="shared" si="62"/>
        <v>393.58823529411762</v>
      </c>
      <c r="Q444" t="str">
        <f t="shared" si="63"/>
        <v>film &amp; video</v>
      </c>
      <c r="R444" t="str">
        <f t="shared" si="64"/>
        <v>animation</v>
      </c>
      <c r="S444" t="str">
        <f t="shared" si="69"/>
        <v>1/20/2015</v>
      </c>
      <c r="T444" t="str">
        <f t="shared" si="65"/>
        <v>2015</v>
      </c>
      <c r="U444" t="str">
        <f t="shared" si="66"/>
        <v>January</v>
      </c>
      <c r="V444" t="str">
        <f t="shared" si="60"/>
        <v>2/19/2015</v>
      </c>
      <c r="W444" t="str">
        <f t="shared" si="67"/>
        <v>2015</v>
      </c>
      <c r="X444" t="str">
        <f t="shared" si="68"/>
        <v>February</v>
      </c>
    </row>
    <row r="445" spans="1:24" ht="43.2" x14ac:dyDescent="0.55000000000000004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61"/>
        <v>1E-3</v>
      </c>
      <c r="P445" s="9">
        <f t="shared" si="62"/>
        <v>5</v>
      </c>
      <c r="Q445" t="str">
        <f t="shared" si="63"/>
        <v>film &amp; video</v>
      </c>
      <c r="R445" t="str">
        <f t="shared" si="64"/>
        <v>animation</v>
      </c>
      <c r="S445" t="str">
        <f t="shared" si="69"/>
        <v>1/10/2014</v>
      </c>
      <c r="T445" t="str">
        <f t="shared" si="65"/>
        <v>2014</v>
      </c>
      <c r="U445" t="str">
        <f t="shared" si="66"/>
        <v>January</v>
      </c>
      <c r="V445" t="str">
        <f t="shared" si="60"/>
        <v>2/9/2014</v>
      </c>
      <c r="W445" t="str">
        <f t="shared" si="67"/>
        <v>2014</v>
      </c>
      <c r="X445" t="str">
        <f t="shared" si="68"/>
        <v>February</v>
      </c>
    </row>
    <row r="446" spans="1:24" ht="43.2" x14ac:dyDescent="0.55000000000000004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61"/>
        <v>0.05</v>
      </c>
      <c r="P446" s="9">
        <f t="shared" si="62"/>
        <v>50</v>
      </c>
      <c r="Q446" t="str">
        <f t="shared" si="63"/>
        <v>film &amp; video</v>
      </c>
      <c r="R446" t="str">
        <f t="shared" si="64"/>
        <v>animation</v>
      </c>
      <c r="S446" t="str">
        <f t="shared" si="69"/>
        <v>12/17/2011</v>
      </c>
      <c r="T446" t="str">
        <f t="shared" si="65"/>
        <v>2011</v>
      </c>
      <c r="U446" t="str">
        <f t="shared" si="66"/>
        <v>December</v>
      </c>
      <c r="V446" t="str">
        <f t="shared" si="60"/>
        <v>2/15/2012</v>
      </c>
      <c r="W446" t="str">
        <f t="shared" si="67"/>
        <v>2012</v>
      </c>
      <c r="X446" t="str">
        <f t="shared" si="68"/>
        <v>February</v>
      </c>
    </row>
    <row r="447" spans="1:24" ht="43.2" x14ac:dyDescent="0.55000000000000004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61"/>
        <v>3.3333333333333335E-5</v>
      </c>
      <c r="P447" s="9">
        <f t="shared" si="62"/>
        <v>1</v>
      </c>
      <c r="Q447" t="str">
        <f t="shared" si="63"/>
        <v>film &amp; video</v>
      </c>
      <c r="R447" t="str">
        <f t="shared" si="64"/>
        <v>animation</v>
      </c>
      <c r="S447" t="str">
        <f t="shared" si="69"/>
        <v>5/6/2015</v>
      </c>
      <c r="T447" t="str">
        <f t="shared" si="65"/>
        <v>2015</v>
      </c>
      <c r="U447" t="str">
        <f t="shared" si="66"/>
        <v>May</v>
      </c>
      <c r="V447" t="str">
        <f t="shared" si="60"/>
        <v>5/21/2015</v>
      </c>
      <c r="W447" t="str">
        <f t="shared" si="67"/>
        <v>2015</v>
      </c>
      <c r="X447" t="str">
        <f t="shared" si="68"/>
        <v>May</v>
      </c>
    </row>
    <row r="448" spans="1:24" ht="43.2" x14ac:dyDescent="0.55000000000000004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61"/>
        <v>7.2952380952380949E-2</v>
      </c>
      <c r="P448" s="9">
        <f t="shared" si="62"/>
        <v>47.875</v>
      </c>
      <c r="Q448" t="str">
        <f t="shared" si="63"/>
        <v>film &amp; video</v>
      </c>
      <c r="R448" t="str">
        <f t="shared" si="64"/>
        <v>animation</v>
      </c>
      <c r="S448" t="str">
        <f t="shared" si="69"/>
        <v>2/1/2015</v>
      </c>
      <c r="T448" t="str">
        <f t="shared" si="65"/>
        <v>2015</v>
      </c>
      <c r="U448" t="str">
        <f t="shared" si="66"/>
        <v>February</v>
      </c>
      <c r="V448" t="str">
        <f t="shared" si="60"/>
        <v>3/3/2015</v>
      </c>
      <c r="W448" t="str">
        <f t="shared" si="67"/>
        <v>2015</v>
      </c>
      <c r="X448" t="str">
        <f t="shared" si="68"/>
        <v>March</v>
      </c>
    </row>
    <row r="449" spans="1:24" ht="43.2" x14ac:dyDescent="0.55000000000000004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61"/>
        <v>1.6666666666666666E-4</v>
      </c>
      <c r="P449" s="9">
        <f t="shared" si="62"/>
        <v>5</v>
      </c>
      <c r="Q449" t="str">
        <f t="shared" si="63"/>
        <v>film &amp; video</v>
      </c>
      <c r="R449" t="str">
        <f t="shared" si="64"/>
        <v>animation</v>
      </c>
      <c r="S449" t="str">
        <f t="shared" si="69"/>
        <v>2/26/2013</v>
      </c>
      <c r="T449" t="str">
        <f t="shared" si="65"/>
        <v>2013</v>
      </c>
      <c r="U449" t="str">
        <f t="shared" si="66"/>
        <v>February</v>
      </c>
      <c r="V449" t="str">
        <f t="shared" si="60"/>
        <v>3/23/2013</v>
      </c>
      <c r="W449" t="str">
        <f t="shared" si="67"/>
        <v>2013</v>
      </c>
      <c r="X449" t="str">
        <f t="shared" si="68"/>
        <v>March</v>
      </c>
    </row>
    <row r="450" spans="1:24" ht="43.2" x14ac:dyDescent="0.55000000000000004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si="61"/>
        <v>3.2804E-2</v>
      </c>
      <c r="P450" s="9">
        <f t="shared" si="62"/>
        <v>20.502500000000001</v>
      </c>
      <c r="Q450" t="str">
        <f t="shared" si="63"/>
        <v>film &amp; video</v>
      </c>
      <c r="R450" t="str">
        <f t="shared" si="64"/>
        <v>animation</v>
      </c>
      <c r="S450" t="str">
        <f t="shared" si="69"/>
        <v>4/24/2014</v>
      </c>
      <c r="T450" t="str">
        <f t="shared" si="65"/>
        <v>2014</v>
      </c>
      <c r="U450" t="str">
        <f t="shared" si="66"/>
        <v>April</v>
      </c>
      <c r="V450" t="str">
        <f t="shared" ref="V450:V513" si="70">TEXT((I450/86400)+25569+(-5/24),"m/d/yyyy")</f>
        <v>5/14/2014</v>
      </c>
      <c r="W450" t="str">
        <f t="shared" si="67"/>
        <v>2014</v>
      </c>
      <c r="X450" t="str">
        <f t="shared" si="68"/>
        <v>May</v>
      </c>
    </row>
    <row r="451" spans="1:24" ht="43.2" x14ac:dyDescent="0.55000000000000004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ref="O451:O514" si="71">E451/D451</f>
        <v>2.2499999999999999E-2</v>
      </c>
      <c r="P451" s="9">
        <f t="shared" ref="P451:P514" si="72">IF(L451&lt;&gt;0, E451/L451, 0)</f>
        <v>9</v>
      </c>
      <c r="Q451" t="str">
        <f t="shared" ref="Q451:Q514" si="73">LEFT(N451, SEARCH("/",N451,1)-1)</f>
        <v>film &amp; video</v>
      </c>
      <c r="R451" t="str">
        <f t="shared" ref="R451:R514" si="74">RIGHT(N451,LEN(N451)-FIND("/",N451))</f>
        <v>animation</v>
      </c>
      <c r="S451" t="str">
        <f t="shared" si="69"/>
        <v>9/17/2013</v>
      </c>
      <c r="T451" t="str">
        <f t="shared" ref="T451:T514" si="75">TEXT((J451/86400)+25569+(-5/24),"yyyy")</f>
        <v>2013</v>
      </c>
      <c r="U451" t="str">
        <f t="shared" ref="U451:U514" si="76">TEXT((J451/86400)+25569+(-5/24),"mmmm")</f>
        <v>September</v>
      </c>
      <c r="V451" t="str">
        <f t="shared" si="70"/>
        <v>10/17/2013</v>
      </c>
      <c r="W451" t="str">
        <f t="shared" ref="W451:W514" si="77">TEXT((I451/86400)+25569+(-5/24),"yyyy")</f>
        <v>2013</v>
      </c>
      <c r="X451" t="str">
        <f t="shared" ref="X451:X514" si="78">TEXT((I451/86400)+25569+(-5/24),"mmmm")</f>
        <v>October</v>
      </c>
    </row>
    <row r="452" spans="1:24" ht="43.2" x14ac:dyDescent="0.55000000000000004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si="71"/>
        <v>7.92E-3</v>
      </c>
      <c r="P452" s="9">
        <f t="shared" si="72"/>
        <v>56.571428571428569</v>
      </c>
      <c r="Q452" t="str">
        <f t="shared" si="73"/>
        <v>film &amp; video</v>
      </c>
      <c r="R452" t="str">
        <f t="shared" si="74"/>
        <v>animation</v>
      </c>
      <c r="S452" t="str">
        <f t="shared" ref="S452:S515" si="79">TEXT((J452/86400)+25569+(-5/24),"m/d/yyyy")</f>
        <v>1/15/2014</v>
      </c>
      <c r="T452" t="str">
        <f t="shared" si="75"/>
        <v>2014</v>
      </c>
      <c r="U452" t="str">
        <f t="shared" si="76"/>
        <v>January</v>
      </c>
      <c r="V452" t="str">
        <f t="shared" si="70"/>
        <v>2/14/2014</v>
      </c>
      <c r="W452" t="str">
        <f t="shared" si="77"/>
        <v>2014</v>
      </c>
      <c r="X452" t="str">
        <f t="shared" si="78"/>
        <v>February</v>
      </c>
    </row>
    <row r="453" spans="1:24" ht="43.2" x14ac:dyDescent="0.55000000000000004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 t="shared" si="71"/>
        <v>0</v>
      </c>
      <c r="P453" s="9">
        <f t="shared" si="72"/>
        <v>0</v>
      </c>
      <c r="Q453" t="str">
        <f t="shared" si="73"/>
        <v>film &amp; video</v>
      </c>
      <c r="R453" t="str">
        <f t="shared" si="74"/>
        <v>animation</v>
      </c>
      <c r="S453" t="str">
        <f t="shared" si="79"/>
        <v>12/26/2013</v>
      </c>
      <c r="T453" t="str">
        <f t="shared" si="75"/>
        <v>2013</v>
      </c>
      <c r="U453" t="str">
        <f t="shared" si="76"/>
        <v>December</v>
      </c>
      <c r="V453" t="str">
        <f t="shared" si="70"/>
        <v>1/25/2014</v>
      </c>
      <c r="W453" t="str">
        <f t="shared" si="77"/>
        <v>2014</v>
      </c>
      <c r="X453" t="str">
        <f t="shared" si="78"/>
        <v>January</v>
      </c>
    </row>
    <row r="454" spans="1:24" ht="28.8" x14ac:dyDescent="0.55000000000000004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71"/>
        <v>0.64</v>
      </c>
      <c r="P454" s="9">
        <f t="shared" si="72"/>
        <v>40</v>
      </c>
      <c r="Q454" t="str">
        <f t="shared" si="73"/>
        <v>film &amp; video</v>
      </c>
      <c r="R454" t="str">
        <f t="shared" si="74"/>
        <v>animation</v>
      </c>
      <c r="S454" t="str">
        <f t="shared" si="79"/>
        <v>4/13/2015</v>
      </c>
      <c r="T454" t="str">
        <f t="shared" si="75"/>
        <v>2015</v>
      </c>
      <c r="U454" t="str">
        <f t="shared" si="76"/>
        <v>April</v>
      </c>
      <c r="V454" t="str">
        <f t="shared" si="70"/>
        <v>5/13/2015</v>
      </c>
      <c r="W454" t="str">
        <f t="shared" si="77"/>
        <v>2015</v>
      </c>
      <c r="X454" t="str">
        <f t="shared" si="78"/>
        <v>May</v>
      </c>
    </row>
    <row r="455" spans="1:24" ht="43.2" x14ac:dyDescent="0.55000000000000004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71"/>
        <v>2.740447957839262E-4</v>
      </c>
      <c r="P455" s="9">
        <f t="shared" si="72"/>
        <v>13</v>
      </c>
      <c r="Q455" t="str">
        <f t="shared" si="73"/>
        <v>film &amp; video</v>
      </c>
      <c r="R455" t="str">
        <f t="shared" si="74"/>
        <v>animation</v>
      </c>
      <c r="S455" t="str">
        <f t="shared" si="79"/>
        <v>2/3/2015</v>
      </c>
      <c r="T455" t="str">
        <f t="shared" si="75"/>
        <v>2015</v>
      </c>
      <c r="U455" t="str">
        <f t="shared" si="76"/>
        <v>February</v>
      </c>
      <c r="V455" t="str">
        <f t="shared" si="70"/>
        <v>2/19/2015</v>
      </c>
      <c r="W455" t="str">
        <f t="shared" si="77"/>
        <v>2015</v>
      </c>
      <c r="X455" t="str">
        <f t="shared" si="78"/>
        <v>February</v>
      </c>
    </row>
    <row r="456" spans="1:24" ht="43.2" x14ac:dyDescent="0.55000000000000004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71"/>
        <v>8.2000000000000007E-3</v>
      </c>
      <c r="P456" s="9">
        <f t="shared" si="72"/>
        <v>16.399999999999999</v>
      </c>
      <c r="Q456" t="str">
        <f t="shared" si="73"/>
        <v>film &amp; video</v>
      </c>
      <c r="R456" t="str">
        <f t="shared" si="74"/>
        <v>animation</v>
      </c>
      <c r="S456" t="str">
        <f t="shared" si="79"/>
        <v>10/26/2014</v>
      </c>
      <c r="T456" t="str">
        <f t="shared" si="75"/>
        <v>2014</v>
      </c>
      <c r="U456" t="str">
        <f t="shared" si="76"/>
        <v>October</v>
      </c>
      <c r="V456" t="str">
        <f t="shared" si="70"/>
        <v>11/26/2014</v>
      </c>
      <c r="W456" t="str">
        <f t="shared" si="77"/>
        <v>2014</v>
      </c>
      <c r="X456" t="str">
        <f t="shared" si="78"/>
        <v>November</v>
      </c>
    </row>
    <row r="457" spans="1:24" ht="43.2" x14ac:dyDescent="0.55000000000000004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71"/>
        <v>6.9230769230769226E-4</v>
      </c>
      <c r="P457" s="9">
        <f t="shared" si="72"/>
        <v>22.5</v>
      </c>
      <c r="Q457" t="str">
        <f t="shared" si="73"/>
        <v>film &amp; video</v>
      </c>
      <c r="R457" t="str">
        <f t="shared" si="74"/>
        <v>animation</v>
      </c>
      <c r="S457" t="str">
        <f t="shared" si="79"/>
        <v>3/2/2012</v>
      </c>
      <c r="T457" t="str">
        <f t="shared" si="75"/>
        <v>2012</v>
      </c>
      <c r="U457" t="str">
        <f t="shared" si="76"/>
        <v>March</v>
      </c>
      <c r="V457" t="str">
        <f t="shared" si="70"/>
        <v>4/16/2012</v>
      </c>
      <c r="W457" t="str">
        <f t="shared" si="77"/>
        <v>2012</v>
      </c>
      <c r="X457" t="str">
        <f t="shared" si="78"/>
        <v>April</v>
      </c>
    </row>
    <row r="458" spans="1:24" ht="43.2" x14ac:dyDescent="0.55000000000000004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71"/>
        <v>6.8631863186318634E-3</v>
      </c>
      <c r="P458" s="9">
        <f t="shared" si="72"/>
        <v>20.333333333333332</v>
      </c>
      <c r="Q458" t="str">
        <f t="shared" si="73"/>
        <v>film &amp; video</v>
      </c>
      <c r="R458" t="str">
        <f t="shared" si="74"/>
        <v>animation</v>
      </c>
      <c r="S458" t="str">
        <f t="shared" si="79"/>
        <v>9/30/2013</v>
      </c>
      <c r="T458" t="str">
        <f t="shared" si="75"/>
        <v>2013</v>
      </c>
      <c r="U458" t="str">
        <f t="shared" si="76"/>
        <v>September</v>
      </c>
      <c r="V458" t="str">
        <f t="shared" si="70"/>
        <v>10/21/2013</v>
      </c>
      <c r="W458" t="str">
        <f t="shared" si="77"/>
        <v>2013</v>
      </c>
      <c r="X458" t="str">
        <f t="shared" si="78"/>
        <v>October</v>
      </c>
    </row>
    <row r="459" spans="1:24" ht="43.2" x14ac:dyDescent="0.55000000000000004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 t="shared" si="71"/>
        <v>0</v>
      </c>
      <c r="P459" s="9">
        <f t="shared" si="72"/>
        <v>0</v>
      </c>
      <c r="Q459" t="str">
        <f t="shared" si="73"/>
        <v>film &amp; video</v>
      </c>
      <c r="R459" t="str">
        <f t="shared" si="74"/>
        <v>animation</v>
      </c>
      <c r="S459" t="str">
        <f t="shared" si="79"/>
        <v>7/17/2014</v>
      </c>
      <c r="T459" t="str">
        <f t="shared" si="75"/>
        <v>2014</v>
      </c>
      <c r="U459" t="str">
        <f t="shared" si="76"/>
        <v>July</v>
      </c>
      <c r="V459" t="str">
        <f t="shared" si="70"/>
        <v>8/16/2014</v>
      </c>
      <c r="W459" t="str">
        <f t="shared" si="77"/>
        <v>2014</v>
      </c>
      <c r="X459" t="str">
        <f t="shared" si="78"/>
        <v>August</v>
      </c>
    </row>
    <row r="460" spans="1:24" ht="43.2" x14ac:dyDescent="0.55000000000000004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71"/>
        <v>8.2100000000000006E-2</v>
      </c>
      <c r="P460" s="9">
        <f t="shared" si="72"/>
        <v>16.755102040816325</v>
      </c>
      <c r="Q460" t="str">
        <f t="shared" si="73"/>
        <v>film &amp; video</v>
      </c>
      <c r="R460" t="str">
        <f t="shared" si="74"/>
        <v>animation</v>
      </c>
      <c r="S460" t="str">
        <f t="shared" si="79"/>
        <v>4/14/2013</v>
      </c>
      <c r="T460" t="str">
        <f t="shared" si="75"/>
        <v>2013</v>
      </c>
      <c r="U460" t="str">
        <f t="shared" si="76"/>
        <v>April</v>
      </c>
      <c r="V460" t="str">
        <f t="shared" si="70"/>
        <v>5/14/2013</v>
      </c>
      <c r="W460" t="str">
        <f t="shared" si="77"/>
        <v>2013</v>
      </c>
      <c r="X460" t="str">
        <f t="shared" si="78"/>
        <v>May</v>
      </c>
    </row>
    <row r="461" spans="1:24" ht="43.2" x14ac:dyDescent="0.55000000000000004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71"/>
        <v>6.4102564102564103E-4</v>
      </c>
      <c r="P461" s="9">
        <f t="shared" si="72"/>
        <v>25</v>
      </c>
      <c r="Q461" t="str">
        <f t="shared" si="73"/>
        <v>film &amp; video</v>
      </c>
      <c r="R461" t="str">
        <f t="shared" si="74"/>
        <v>animation</v>
      </c>
      <c r="S461" t="str">
        <f t="shared" si="79"/>
        <v>9/14/2011</v>
      </c>
      <c r="T461" t="str">
        <f t="shared" si="75"/>
        <v>2011</v>
      </c>
      <c r="U461" t="str">
        <f t="shared" si="76"/>
        <v>September</v>
      </c>
      <c r="V461" t="str">
        <f t="shared" si="70"/>
        <v>11/13/2011</v>
      </c>
      <c r="W461" t="str">
        <f t="shared" si="77"/>
        <v>2011</v>
      </c>
      <c r="X461" t="str">
        <f t="shared" si="78"/>
        <v>November</v>
      </c>
    </row>
    <row r="462" spans="1:24" ht="28.8" x14ac:dyDescent="0.55000000000000004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71"/>
        <v>2.9411764705882353E-3</v>
      </c>
      <c r="P462" s="9">
        <f t="shared" si="72"/>
        <v>12.5</v>
      </c>
      <c r="Q462" t="str">
        <f t="shared" si="73"/>
        <v>film &amp; video</v>
      </c>
      <c r="R462" t="str">
        <f t="shared" si="74"/>
        <v>animation</v>
      </c>
      <c r="S462" t="str">
        <f t="shared" si="79"/>
        <v>4/30/2014</v>
      </c>
      <c r="T462" t="str">
        <f t="shared" si="75"/>
        <v>2014</v>
      </c>
      <c r="U462" t="str">
        <f t="shared" si="76"/>
        <v>April</v>
      </c>
      <c r="V462" t="str">
        <f t="shared" si="70"/>
        <v>5/31/2014</v>
      </c>
      <c r="W462" t="str">
        <f t="shared" si="77"/>
        <v>2014</v>
      </c>
      <c r="X462" t="str">
        <f t="shared" si="78"/>
        <v>May</v>
      </c>
    </row>
    <row r="463" spans="1:24" ht="43.2" x14ac:dyDescent="0.55000000000000004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71"/>
        <v>0</v>
      </c>
      <c r="P463" s="9">
        <f t="shared" si="72"/>
        <v>0</v>
      </c>
      <c r="Q463" t="str">
        <f t="shared" si="73"/>
        <v>film &amp; video</v>
      </c>
      <c r="R463" t="str">
        <f t="shared" si="74"/>
        <v>animation</v>
      </c>
      <c r="S463" t="str">
        <f t="shared" si="79"/>
        <v>5/13/2013</v>
      </c>
      <c r="T463" t="str">
        <f t="shared" si="75"/>
        <v>2013</v>
      </c>
      <c r="U463" t="str">
        <f t="shared" si="76"/>
        <v>May</v>
      </c>
      <c r="V463" t="str">
        <f t="shared" si="70"/>
        <v>6/2/2013</v>
      </c>
      <c r="W463" t="str">
        <f t="shared" si="77"/>
        <v>2013</v>
      </c>
      <c r="X463" t="str">
        <f t="shared" si="78"/>
        <v>June</v>
      </c>
    </row>
    <row r="464" spans="1:24" ht="43.2" x14ac:dyDescent="0.55000000000000004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71"/>
        <v>0</v>
      </c>
      <c r="P464" s="9">
        <f t="shared" si="72"/>
        <v>0</v>
      </c>
      <c r="Q464" t="str">
        <f t="shared" si="73"/>
        <v>film &amp; video</v>
      </c>
      <c r="R464" t="str">
        <f t="shared" si="74"/>
        <v>animation</v>
      </c>
      <c r="S464" t="str">
        <f t="shared" si="79"/>
        <v>6/10/2011</v>
      </c>
      <c r="T464" t="str">
        <f t="shared" si="75"/>
        <v>2011</v>
      </c>
      <c r="U464" t="str">
        <f t="shared" si="76"/>
        <v>June</v>
      </c>
      <c r="V464" t="str">
        <f t="shared" si="70"/>
        <v>8/9/2011</v>
      </c>
      <c r="W464" t="str">
        <f t="shared" si="77"/>
        <v>2011</v>
      </c>
      <c r="X464" t="str">
        <f t="shared" si="78"/>
        <v>August</v>
      </c>
    </row>
    <row r="465" spans="1:24" ht="43.2" x14ac:dyDescent="0.55000000000000004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71"/>
        <v>2.2727272727272728E-2</v>
      </c>
      <c r="P465" s="9">
        <f t="shared" si="72"/>
        <v>113.63636363636364</v>
      </c>
      <c r="Q465" t="str">
        <f t="shared" si="73"/>
        <v>film &amp; video</v>
      </c>
      <c r="R465" t="str">
        <f t="shared" si="74"/>
        <v>animation</v>
      </c>
      <c r="S465" t="str">
        <f t="shared" si="79"/>
        <v>7/26/2011</v>
      </c>
      <c r="T465" t="str">
        <f t="shared" si="75"/>
        <v>2011</v>
      </c>
      <c r="U465" t="str">
        <f t="shared" si="76"/>
        <v>July</v>
      </c>
      <c r="V465" t="str">
        <f t="shared" si="70"/>
        <v>9/24/2011</v>
      </c>
      <c r="W465" t="str">
        <f t="shared" si="77"/>
        <v>2011</v>
      </c>
      <c r="X465" t="str">
        <f t="shared" si="78"/>
        <v>September</v>
      </c>
    </row>
    <row r="466" spans="1:24" ht="28.8" x14ac:dyDescent="0.55000000000000004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71"/>
        <v>9.9009900990099011E-4</v>
      </c>
      <c r="P466" s="9">
        <f t="shared" si="72"/>
        <v>1</v>
      </c>
      <c r="Q466" t="str">
        <f t="shared" si="73"/>
        <v>film &amp; video</v>
      </c>
      <c r="R466" t="str">
        <f t="shared" si="74"/>
        <v>animation</v>
      </c>
      <c r="S466" t="str">
        <f t="shared" si="79"/>
        <v>4/28/2016</v>
      </c>
      <c r="T466" t="str">
        <f t="shared" si="75"/>
        <v>2016</v>
      </c>
      <c r="U466" t="str">
        <f t="shared" si="76"/>
        <v>April</v>
      </c>
      <c r="V466" t="str">
        <f t="shared" si="70"/>
        <v>5/18/2016</v>
      </c>
      <c r="W466" t="str">
        <f t="shared" si="77"/>
        <v>2016</v>
      </c>
      <c r="X466" t="str">
        <f t="shared" si="78"/>
        <v>May</v>
      </c>
    </row>
    <row r="467" spans="1:24" x14ac:dyDescent="0.55000000000000004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71"/>
        <v>0.26953125</v>
      </c>
      <c r="P467" s="9">
        <f t="shared" si="72"/>
        <v>17.25</v>
      </c>
      <c r="Q467" t="str">
        <f t="shared" si="73"/>
        <v>film &amp; video</v>
      </c>
      <c r="R467" t="str">
        <f t="shared" si="74"/>
        <v>animation</v>
      </c>
      <c r="S467" t="str">
        <f t="shared" si="79"/>
        <v>6/10/2014</v>
      </c>
      <c r="T467" t="str">
        <f t="shared" si="75"/>
        <v>2014</v>
      </c>
      <c r="U467" t="str">
        <f t="shared" si="76"/>
        <v>June</v>
      </c>
      <c r="V467" t="str">
        <f t="shared" si="70"/>
        <v>6/26/2014</v>
      </c>
      <c r="W467" t="str">
        <f t="shared" si="77"/>
        <v>2014</v>
      </c>
      <c r="X467" t="str">
        <f t="shared" si="78"/>
        <v>June</v>
      </c>
    </row>
    <row r="468" spans="1:24" ht="43.2" x14ac:dyDescent="0.55000000000000004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71"/>
        <v>7.6E-3</v>
      </c>
      <c r="P468" s="9">
        <f t="shared" si="72"/>
        <v>15.2</v>
      </c>
      <c r="Q468" t="str">
        <f t="shared" si="73"/>
        <v>film &amp; video</v>
      </c>
      <c r="R468" t="str">
        <f t="shared" si="74"/>
        <v>animation</v>
      </c>
      <c r="S468" t="str">
        <f t="shared" si="79"/>
        <v>8/8/2012</v>
      </c>
      <c r="T468" t="str">
        <f t="shared" si="75"/>
        <v>2012</v>
      </c>
      <c r="U468" t="str">
        <f t="shared" si="76"/>
        <v>August</v>
      </c>
      <c r="V468" t="str">
        <f t="shared" si="70"/>
        <v>9/7/2012</v>
      </c>
      <c r="W468" t="str">
        <f t="shared" si="77"/>
        <v>2012</v>
      </c>
      <c r="X468" t="str">
        <f t="shared" si="78"/>
        <v>September</v>
      </c>
    </row>
    <row r="469" spans="1:24" ht="43.2" x14ac:dyDescent="0.55000000000000004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71"/>
        <v>0.21575</v>
      </c>
      <c r="P469" s="9">
        <f t="shared" si="72"/>
        <v>110.64102564102564</v>
      </c>
      <c r="Q469" t="str">
        <f t="shared" si="73"/>
        <v>film &amp; video</v>
      </c>
      <c r="R469" t="str">
        <f t="shared" si="74"/>
        <v>animation</v>
      </c>
      <c r="S469" t="str">
        <f t="shared" si="79"/>
        <v>8/14/2012</v>
      </c>
      <c r="T469" t="str">
        <f t="shared" si="75"/>
        <v>2012</v>
      </c>
      <c r="U469" t="str">
        <f t="shared" si="76"/>
        <v>August</v>
      </c>
      <c r="V469" t="str">
        <f t="shared" si="70"/>
        <v>9/28/2012</v>
      </c>
      <c r="W469" t="str">
        <f t="shared" si="77"/>
        <v>2012</v>
      </c>
      <c r="X469" t="str">
        <f t="shared" si="78"/>
        <v>September</v>
      </c>
    </row>
    <row r="470" spans="1:24" ht="43.2" x14ac:dyDescent="0.55000000000000004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71"/>
        <v>0</v>
      </c>
      <c r="P470" s="9">
        <f t="shared" si="72"/>
        <v>0</v>
      </c>
      <c r="Q470" t="str">
        <f t="shared" si="73"/>
        <v>film &amp; video</v>
      </c>
      <c r="R470" t="str">
        <f t="shared" si="74"/>
        <v>animation</v>
      </c>
      <c r="S470" t="str">
        <f t="shared" si="79"/>
        <v>5/11/2012</v>
      </c>
      <c r="T470" t="str">
        <f t="shared" si="75"/>
        <v>2012</v>
      </c>
      <c r="U470" t="str">
        <f t="shared" si="76"/>
        <v>May</v>
      </c>
      <c r="V470" t="str">
        <f t="shared" si="70"/>
        <v>7/10/2012</v>
      </c>
      <c r="W470" t="str">
        <f t="shared" si="77"/>
        <v>2012</v>
      </c>
      <c r="X470" t="str">
        <f t="shared" si="78"/>
        <v>July</v>
      </c>
    </row>
    <row r="471" spans="1:24" ht="28.8" x14ac:dyDescent="0.55000000000000004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71"/>
        <v>0</v>
      </c>
      <c r="P471" s="9">
        <f t="shared" si="72"/>
        <v>0</v>
      </c>
      <c r="Q471" t="str">
        <f t="shared" si="73"/>
        <v>film &amp; video</v>
      </c>
      <c r="R471" t="str">
        <f t="shared" si="74"/>
        <v>animation</v>
      </c>
      <c r="S471" t="str">
        <f t="shared" si="79"/>
        <v>7/7/2014</v>
      </c>
      <c r="T471" t="str">
        <f t="shared" si="75"/>
        <v>2014</v>
      </c>
      <c r="U471" t="str">
        <f t="shared" si="76"/>
        <v>July</v>
      </c>
      <c r="V471" t="str">
        <f t="shared" si="70"/>
        <v>9/5/2014</v>
      </c>
      <c r="W471" t="str">
        <f t="shared" si="77"/>
        <v>2014</v>
      </c>
      <c r="X471" t="str">
        <f t="shared" si="78"/>
        <v>September</v>
      </c>
    </row>
    <row r="472" spans="1:24" ht="43.2" x14ac:dyDescent="0.55000000000000004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71"/>
        <v>1.0200000000000001E-2</v>
      </c>
      <c r="P472" s="9">
        <f t="shared" si="72"/>
        <v>25.5</v>
      </c>
      <c r="Q472" t="str">
        <f t="shared" si="73"/>
        <v>film &amp; video</v>
      </c>
      <c r="R472" t="str">
        <f t="shared" si="74"/>
        <v>animation</v>
      </c>
      <c r="S472" t="str">
        <f t="shared" si="79"/>
        <v>11/26/2013</v>
      </c>
      <c r="T472" t="str">
        <f t="shared" si="75"/>
        <v>2013</v>
      </c>
      <c r="U472" t="str">
        <f t="shared" si="76"/>
        <v>November</v>
      </c>
      <c r="V472" t="str">
        <f t="shared" si="70"/>
        <v>1/15/2014</v>
      </c>
      <c r="W472" t="str">
        <f t="shared" si="77"/>
        <v>2014</v>
      </c>
      <c r="X472" t="str">
        <f t="shared" si="78"/>
        <v>January</v>
      </c>
    </row>
    <row r="473" spans="1:24" ht="57.6" x14ac:dyDescent="0.55000000000000004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71"/>
        <v>0.11892727272727273</v>
      </c>
      <c r="P473" s="9">
        <f t="shared" si="72"/>
        <v>38.476470588235294</v>
      </c>
      <c r="Q473" t="str">
        <f t="shared" si="73"/>
        <v>film &amp; video</v>
      </c>
      <c r="R473" t="str">
        <f t="shared" si="74"/>
        <v>animation</v>
      </c>
      <c r="S473" t="str">
        <f t="shared" si="79"/>
        <v>3/5/2014</v>
      </c>
      <c r="T473" t="str">
        <f t="shared" si="75"/>
        <v>2014</v>
      </c>
      <c r="U473" t="str">
        <f t="shared" si="76"/>
        <v>March</v>
      </c>
      <c r="V473" t="str">
        <f t="shared" si="70"/>
        <v>4/19/2014</v>
      </c>
      <c r="W473" t="str">
        <f t="shared" si="77"/>
        <v>2014</v>
      </c>
      <c r="X473" t="str">
        <f t="shared" si="78"/>
        <v>April</v>
      </c>
    </row>
    <row r="474" spans="1:24" ht="43.2" x14ac:dyDescent="0.55000000000000004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71"/>
        <v>0.17624999999999999</v>
      </c>
      <c r="P474" s="9">
        <f t="shared" si="72"/>
        <v>28.2</v>
      </c>
      <c r="Q474" t="str">
        <f t="shared" si="73"/>
        <v>film &amp; video</v>
      </c>
      <c r="R474" t="str">
        <f t="shared" si="74"/>
        <v>animation</v>
      </c>
      <c r="S474" t="str">
        <f t="shared" si="79"/>
        <v>7/24/2014</v>
      </c>
      <c r="T474" t="str">
        <f t="shared" si="75"/>
        <v>2014</v>
      </c>
      <c r="U474" t="str">
        <f t="shared" si="76"/>
        <v>July</v>
      </c>
      <c r="V474" t="str">
        <f t="shared" si="70"/>
        <v>8/23/2014</v>
      </c>
      <c r="W474" t="str">
        <f t="shared" si="77"/>
        <v>2014</v>
      </c>
      <c r="X474" t="str">
        <f t="shared" si="78"/>
        <v>August</v>
      </c>
    </row>
    <row r="475" spans="1:24" ht="43.2" x14ac:dyDescent="0.55000000000000004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71"/>
        <v>2.87E-2</v>
      </c>
      <c r="P475" s="9">
        <f t="shared" si="72"/>
        <v>61.5</v>
      </c>
      <c r="Q475" t="str">
        <f t="shared" si="73"/>
        <v>film &amp; video</v>
      </c>
      <c r="R475" t="str">
        <f t="shared" si="74"/>
        <v>animation</v>
      </c>
      <c r="S475" t="str">
        <f t="shared" si="79"/>
        <v>8/18/2014</v>
      </c>
      <c r="T475" t="str">
        <f t="shared" si="75"/>
        <v>2014</v>
      </c>
      <c r="U475" t="str">
        <f t="shared" si="76"/>
        <v>August</v>
      </c>
      <c r="V475" t="str">
        <f t="shared" si="70"/>
        <v>9/17/2014</v>
      </c>
      <c r="W475" t="str">
        <f t="shared" si="77"/>
        <v>2014</v>
      </c>
      <c r="X475" t="str">
        <f t="shared" si="78"/>
        <v>September</v>
      </c>
    </row>
    <row r="476" spans="1:24" ht="43.2" x14ac:dyDescent="0.55000000000000004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71"/>
        <v>3.0303030303030303E-4</v>
      </c>
      <c r="P476" s="9">
        <f t="shared" si="72"/>
        <v>1</v>
      </c>
      <c r="Q476" t="str">
        <f t="shared" si="73"/>
        <v>film &amp; video</v>
      </c>
      <c r="R476" t="str">
        <f t="shared" si="74"/>
        <v>animation</v>
      </c>
      <c r="S476" t="str">
        <f t="shared" si="79"/>
        <v>1/18/2017</v>
      </c>
      <c r="T476" t="str">
        <f t="shared" si="75"/>
        <v>2017</v>
      </c>
      <c r="U476" t="str">
        <f t="shared" si="76"/>
        <v>January</v>
      </c>
      <c r="V476" t="str">
        <f t="shared" si="70"/>
        <v>2/17/2017</v>
      </c>
      <c r="W476" t="str">
        <f t="shared" si="77"/>
        <v>2017</v>
      </c>
      <c r="X476" t="str">
        <f t="shared" si="78"/>
        <v>February</v>
      </c>
    </row>
    <row r="477" spans="1:24" ht="43.2" x14ac:dyDescent="0.55000000000000004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 t="shared" si="71"/>
        <v>0</v>
      </c>
      <c r="P477" s="9">
        <f t="shared" si="72"/>
        <v>0</v>
      </c>
      <c r="Q477" t="str">
        <f t="shared" si="73"/>
        <v>film &amp; video</v>
      </c>
      <c r="R477" t="str">
        <f t="shared" si="74"/>
        <v>animation</v>
      </c>
      <c r="S477" t="str">
        <f t="shared" si="79"/>
        <v>4/5/2015</v>
      </c>
      <c r="T477" t="str">
        <f t="shared" si="75"/>
        <v>2015</v>
      </c>
      <c r="U477" t="str">
        <f t="shared" si="76"/>
        <v>April</v>
      </c>
      <c r="V477" t="str">
        <f t="shared" si="70"/>
        <v>5/5/2015</v>
      </c>
      <c r="W477" t="str">
        <f t="shared" si="77"/>
        <v>2015</v>
      </c>
      <c r="X477" t="str">
        <f t="shared" si="78"/>
        <v>May</v>
      </c>
    </row>
    <row r="478" spans="1:24" ht="28.8" x14ac:dyDescent="0.55000000000000004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71"/>
        <v>2.2302681818181819E-2</v>
      </c>
      <c r="P478" s="9">
        <f t="shared" si="72"/>
        <v>39.569274193548388</v>
      </c>
      <c r="Q478" t="str">
        <f t="shared" si="73"/>
        <v>film &amp; video</v>
      </c>
      <c r="R478" t="str">
        <f t="shared" si="74"/>
        <v>animation</v>
      </c>
      <c r="S478" t="str">
        <f t="shared" si="79"/>
        <v>4/28/2014</v>
      </c>
      <c r="T478" t="str">
        <f t="shared" si="75"/>
        <v>2014</v>
      </c>
      <c r="U478" t="str">
        <f t="shared" si="76"/>
        <v>April</v>
      </c>
      <c r="V478" t="str">
        <f t="shared" si="70"/>
        <v>6/2/2014</v>
      </c>
      <c r="W478" t="str">
        <f t="shared" si="77"/>
        <v>2014</v>
      </c>
      <c r="X478" t="str">
        <f t="shared" si="78"/>
        <v>June</v>
      </c>
    </row>
    <row r="479" spans="1:24" ht="43.2" x14ac:dyDescent="0.55000000000000004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si="71"/>
        <v>0</v>
      </c>
      <c r="P479" s="9">
        <f t="shared" si="72"/>
        <v>0</v>
      </c>
      <c r="Q479" t="str">
        <f t="shared" si="73"/>
        <v>film &amp; video</v>
      </c>
      <c r="R479" t="str">
        <f t="shared" si="74"/>
        <v>animation</v>
      </c>
      <c r="S479" t="str">
        <f t="shared" si="79"/>
        <v>3/19/2012</v>
      </c>
      <c r="T479" t="str">
        <f t="shared" si="75"/>
        <v>2012</v>
      </c>
      <c r="U479" t="str">
        <f t="shared" si="76"/>
        <v>March</v>
      </c>
      <c r="V479" t="str">
        <f t="shared" si="70"/>
        <v>5/18/2012</v>
      </c>
      <c r="W479" t="str">
        <f t="shared" si="77"/>
        <v>2012</v>
      </c>
      <c r="X479" t="str">
        <f t="shared" si="78"/>
        <v>May</v>
      </c>
    </row>
    <row r="480" spans="1:24" ht="43.2" x14ac:dyDescent="0.55000000000000004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71"/>
        <v>0</v>
      </c>
      <c r="P480" s="9">
        <f t="shared" si="72"/>
        <v>0</v>
      </c>
      <c r="Q480" t="str">
        <f t="shared" si="73"/>
        <v>film &amp; video</v>
      </c>
      <c r="R480" t="str">
        <f t="shared" si="74"/>
        <v>animation</v>
      </c>
      <c r="S480" t="str">
        <f t="shared" si="79"/>
        <v>3/2/2015</v>
      </c>
      <c r="T480" t="str">
        <f t="shared" si="75"/>
        <v>2015</v>
      </c>
      <c r="U480" t="str">
        <f t="shared" si="76"/>
        <v>March</v>
      </c>
      <c r="V480" t="str">
        <f t="shared" si="70"/>
        <v>4/1/2015</v>
      </c>
      <c r="W480" t="str">
        <f t="shared" si="77"/>
        <v>2015</v>
      </c>
      <c r="X480" t="str">
        <f t="shared" si="78"/>
        <v>April</v>
      </c>
    </row>
    <row r="481" spans="1:24" ht="43.2" x14ac:dyDescent="0.55000000000000004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71"/>
        <v>0.3256</v>
      </c>
      <c r="P481" s="9">
        <f t="shared" si="72"/>
        <v>88.8</v>
      </c>
      <c r="Q481" t="str">
        <f t="shared" si="73"/>
        <v>film &amp; video</v>
      </c>
      <c r="R481" t="str">
        <f t="shared" si="74"/>
        <v>animation</v>
      </c>
      <c r="S481" t="str">
        <f t="shared" si="79"/>
        <v>9/22/2014</v>
      </c>
      <c r="T481" t="str">
        <f t="shared" si="75"/>
        <v>2014</v>
      </c>
      <c r="U481" t="str">
        <f t="shared" si="76"/>
        <v>September</v>
      </c>
      <c r="V481" t="str">
        <f t="shared" si="70"/>
        <v>11/21/2014</v>
      </c>
      <c r="W481" t="str">
        <f t="shared" si="77"/>
        <v>2014</v>
      </c>
      <c r="X481" t="str">
        <f t="shared" si="78"/>
        <v>November</v>
      </c>
    </row>
    <row r="482" spans="1:24" ht="43.2" x14ac:dyDescent="0.55000000000000004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71"/>
        <v>0.19409999999999999</v>
      </c>
      <c r="P482" s="9">
        <f t="shared" si="72"/>
        <v>55.457142857142856</v>
      </c>
      <c r="Q482" t="str">
        <f t="shared" si="73"/>
        <v>film &amp; video</v>
      </c>
      <c r="R482" t="str">
        <f t="shared" si="74"/>
        <v>animation</v>
      </c>
      <c r="S482" t="str">
        <f t="shared" si="79"/>
        <v>7/10/2013</v>
      </c>
      <c r="T482" t="str">
        <f t="shared" si="75"/>
        <v>2013</v>
      </c>
      <c r="U482" t="str">
        <f t="shared" si="76"/>
        <v>July</v>
      </c>
      <c r="V482" t="str">
        <f t="shared" si="70"/>
        <v>8/9/2013</v>
      </c>
      <c r="W482" t="str">
        <f t="shared" si="77"/>
        <v>2013</v>
      </c>
      <c r="X482" t="str">
        <f t="shared" si="78"/>
        <v>August</v>
      </c>
    </row>
    <row r="483" spans="1:24" ht="43.2" x14ac:dyDescent="0.55000000000000004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71"/>
        <v>6.0999999999999999E-2</v>
      </c>
      <c r="P483" s="9">
        <f t="shared" si="72"/>
        <v>87.142857142857139</v>
      </c>
      <c r="Q483" t="str">
        <f t="shared" si="73"/>
        <v>film &amp; video</v>
      </c>
      <c r="R483" t="str">
        <f t="shared" si="74"/>
        <v>animation</v>
      </c>
      <c r="S483" t="str">
        <f t="shared" si="79"/>
        <v>9/10/2012</v>
      </c>
      <c r="T483" t="str">
        <f t="shared" si="75"/>
        <v>2012</v>
      </c>
      <c r="U483" t="str">
        <f t="shared" si="76"/>
        <v>September</v>
      </c>
      <c r="V483" t="str">
        <f t="shared" si="70"/>
        <v>10/10/2012</v>
      </c>
      <c r="W483" t="str">
        <f t="shared" si="77"/>
        <v>2012</v>
      </c>
      <c r="X483" t="str">
        <f t="shared" si="78"/>
        <v>October</v>
      </c>
    </row>
    <row r="484" spans="1:24" ht="43.2" x14ac:dyDescent="0.55000000000000004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71"/>
        <v>1E-3</v>
      </c>
      <c r="P484" s="9">
        <f t="shared" si="72"/>
        <v>10</v>
      </c>
      <c r="Q484" t="str">
        <f t="shared" si="73"/>
        <v>film &amp; video</v>
      </c>
      <c r="R484" t="str">
        <f t="shared" si="74"/>
        <v>animation</v>
      </c>
      <c r="S484" t="str">
        <f t="shared" si="79"/>
        <v>3/18/2016</v>
      </c>
      <c r="T484" t="str">
        <f t="shared" si="75"/>
        <v>2016</v>
      </c>
      <c r="U484" t="str">
        <f t="shared" si="76"/>
        <v>March</v>
      </c>
      <c r="V484" t="str">
        <f t="shared" si="70"/>
        <v>4/14/2016</v>
      </c>
      <c r="W484" t="str">
        <f t="shared" si="77"/>
        <v>2016</v>
      </c>
      <c r="X484" t="str">
        <f t="shared" si="78"/>
        <v>April</v>
      </c>
    </row>
    <row r="485" spans="1:24" ht="43.2" x14ac:dyDescent="0.55000000000000004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71"/>
        <v>0.502</v>
      </c>
      <c r="P485" s="9">
        <f t="shared" si="72"/>
        <v>51.224489795918366</v>
      </c>
      <c r="Q485" t="str">
        <f t="shared" si="73"/>
        <v>film &amp; video</v>
      </c>
      <c r="R485" t="str">
        <f t="shared" si="74"/>
        <v>animation</v>
      </c>
      <c r="S485" t="str">
        <f t="shared" si="79"/>
        <v>11/29/2012</v>
      </c>
      <c r="T485" t="str">
        <f t="shared" si="75"/>
        <v>2012</v>
      </c>
      <c r="U485" t="str">
        <f t="shared" si="76"/>
        <v>November</v>
      </c>
      <c r="V485" t="str">
        <f t="shared" si="70"/>
        <v>1/28/2013</v>
      </c>
      <c r="W485" t="str">
        <f t="shared" si="77"/>
        <v>2013</v>
      </c>
      <c r="X485" t="str">
        <f t="shared" si="78"/>
        <v>January</v>
      </c>
    </row>
    <row r="486" spans="1:24" ht="57.6" x14ac:dyDescent="0.55000000000000004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71"/>
        <v>1.8625E-3</v>
      </c>
      <c r="P486" s="9">
        <f t="shared" si="72"/>
        <v>13.545454545454545</v>
      </c>
      <c r="Q486" t="str">
        <f t="shared" si="73"/>
        <v>film &amp; video</v>
      </c>
      <c r="R486" t="str">
        <f t="shared" si="74"/>
        <v>animation</v>
      </c>
      <c r="S486" t="str">
        <f t="shared" si="79"/>
        <v>9/25/2015</v>
      </c>
      <c r="T486" t="str">
        <f t="shared" si="75"/>
        <v>2015</v>
      </c>
      <c r="U486" t="str">
        <f t="shared" si="76"/>
        <v>September</v>
      </c>
      <c r="V486" t="str">
        <f t="shared" si="70"/>
        <v>11/5/2015</v>
      </c>
      <c r="W486" t="str">
        <f t="shared" si="77"/>
        <v>2015</v>
      </c>
      <c r="X486" t="str">
        <f t="shared" si="78"/>
        <v>November</v>
      </c>
    </row>
    <row r="487" spans="1:24" ht="28.8" x14ac:dyDescent="0.55000000000000004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71"/>
        <v>0.21906971229845085</v>
      </c>
      <c r="P487" s="9">
        <f t="shared" si="72"/>
        <v>66.520080000000007</v>
      </c>
      <c r="Q487" t="str">
        <f t="shared" si="73"/>
        <v>film &amp; video</v>
      </c>
      <c r="R487" t="str">
        <f t="shared" si="74"/>
        <v>animation</v>
      </c>
      <c r="S487" t="str">
        <f t="shared" si="79"/>
        <v>4/17/2013</v>
      </c>
      <c r="T487" t="str">
        <f t="shared" si="75"/>
        <v>2013</v>
      </c>
      <c r="U487" t="str">
        <f t="shared" si="76"/>
        <v>April</v>
      </c>
      <c r="V487" t="str">
        <f t="shared" si="70"/>
        <v>5/17/2013</v>
      </c>
      <c r="W487" t="str">
        <f t="shared" si="77"/>
        <v>2013</v>
      </c>
      <c r="X487" t="str">
        <f t="shared" si="78"/>
        <v>May</v>
      </c>
    </row>
    <row r="488" spans="1:24" ht="43.2" x14ac:dyDescent="0.55000000000000004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71"/>
        <v>9.0909090909090904E-5</v>
      </c>
      <c r="P488" s="9">
        <f t="shared" si="72"/>
        <v>50</v>
      </c>
      <c r="Q488" t="str">
        <f t="shared" si="73"/>
        <v>film &amp; video</v>
      </c>
      <c r="R488" t="str">
        <f t="shared" si="74"/>
        <v>animation</v>
      </c>
      <c r="S488" t="str">
        <f t="shared" si="79"/>
        <v>5/2/2014</v>
      </c>
      <c r="T488" t="str">
        <f t="shared" si="75"/>
        <v>2014</v>
      </c>
      <c r="U488" t="str">
        <f t="shared" si="76"/>
        <v>May</v>
      </c>
      <c r="V488" t="str">
        <f t="shared" si="70"/>
        <v>6/1/2014</v>
      </c>
      <c r="W488" t="str">
        <f t="shared" si="77"/>
        <v>2014</v>
      </c>
      <c r="X488" t="str">
        <f t="shared" si="78"/>
        <v>June</v>
      </c>
    </row>
    <row r="489" spans="1:24" ht="43.2" x14ac:dyDescent="0.55000000000000004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71"/>
        <v>0</v>
      </c>
      <c r="P489" s="9">
        <f t="shared" si="72"/>
        <v>0</v>
      </c>
      <c r="Q489" t="str">
        <f t="shared" si="73"/>
        <v>film &amp; video</v>
      </c>
      <c r="R489" t="str">
        <f t="shared" si="74"/>
        <v>animation</v>
      </c>
      <c r="S489" t="str">
        <f t="shared" si="79"/>
        <v>10/26/2016</v>
      </c>
      <c r="T489" t="str">
        <f t="shared" si="75"/>
        <v>2016</v>
      </c>
      <c r="U489" t="str">
        <f t="shared" si="76"/>
        <v>October</v>
      </c>
      <c r="V489" t="str">
        <f t="shared" si="70"/>
        <v>12/25/2016</v>
      </c>
      <c r="W489" t="str">
        <f t="shared" si="77"/>
        <v>2016</v>
      </c>
      <c r="X489" t="str">
        <f t="shared" si="78"/>
        <v>December</v>
      </c>
    </row>
    <row r="490" spans="1:24" ht="43.2" x14ac:dyDescent="0.55000000000000004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71"/>
        <v>0</v>
      </c>
      <c r="P490" s="9">
        <f t="shared" si="72"/>
        <v>0</v>
      </c>
      <c r="Q490" t="str">
        <f t="shared" si="73"/>
        <v>film &amp; video</v>
      </c>
      <c r="R490" t="str">
        <f t="shared" si="74"/>
        <v>animation</v>
      </c>
      <c r="S490" t="str">
        <f t="shared" si="79"/>
        <v>12/9/2016</v>
      </c>
      <c r="T490" t="str">
        <f t="shared" si="75"/>
        <v>2016</v>
      </c>
      <c r="U490" t="str">
        <f t="shared" si="76"/>
        <v>December</v>
      </c>
      <c r="V490" t="str">
        <f t="shared" si="70"/>
        <v>1/8/2017</v>
      </c>
      <c r="W490" t="str">
        <f t="shared" si="77"/>
        <v>2017</v>
      </c>
      <c r="X490" t="str">
        <f t="shared" si="78"/>
        <v>January</v>
      </c>
    </row>
    <row r="491" spans="1:24" ht="43.2" x14ac:dyDescent="0.55000000000000004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71"/>
        <v>2.8667813379201833E-3</v>
      </c>
      <c r="P491" s="9">
        <f t="shared" si="72"/>
        <v>71.666666666666671</v>
      </c>
      <c r="Q491" t="str">
        <f t="shared" si="73"/>
        <v>film &amp; video</v>
      </c>
      <c r="R491" t="str">
        <f t="shared" si="74"/>
        <v>animation</v>
      </c>
      <c r="S491" t="str">
        <f t="shared" si="79"/>
        <v>12/5/2011</v>
      </c>
      <c r="T491" t="str">
        <f t="shared" si="75"/>
        <v>2011</v>
      </c>
      <c r="U491" t="str">
        <f t="shared" si="76"/>
        <v>December</v>
      </c>
      <c r="V491" t="str">
        <f t="shared" si="70"/>
        <v>1/5/2012</v>
      </c>
      <c r="W491" t="str">
        <f t="shared" si="77"/>
        <v>2012</v>
      </c>
      <c r="X491" t="str">
        <f t="shared" si="78"/>
        <v>January</v>
      </c>
    </row>
    <row r="492" spans="1:24" x14ac:dyDescent="0.55000000000000004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71"/>
        <v>0</v>
      </c>
      <c r="P492" s="9">
        <f t="shared" si="72"/>
        <v>0</v>
      </c>
      <c r="Q492" t="str">
        <f t="shared" si="73"/>
        <v>film &amp; video</v>
      </c>
      <c r="R492" t="str">
        <f t="shared" si="74"/>
        <v>animation</v>
      </c>
      <c r="S492" t="str">
        <f t="shared" si="79"/>
        <v>7/23/2012</v>
      </c>
      <c r="T492" t="str">
        <f t="shared" si="75"/>
        <v>2012</v>
      </c>
      <c r="U492" t="str">
        <f t="shared" si="76"/>
        <v>July</v>
      </c>
      <c r="V492" t="str">
        <f t="shared" si="70"/>
        <v>8/22/2012</v>
      </c>
      <c r="W492" t="str">
        <f t="shared" si="77"/>
        <v>2012</v>
      </c>
      <c r="X492" t="str">
        <f t="shared" si="78"/>
        <v>August</v>
      </c>
    </row>
    <row r="493" spans="1:24" ht="43.2" x14ac:dyDescent="0.55000000000000004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71"/>
        <v>0</v>
      </c>
      <c r="P493" s="9">
        <f t="shared" si="72"/>
        <v>0</v>
      </c>
      <c r="Q493" t="str">
        <f t="shared" si="73"/>
        <v>film &amp; video</v>
      </c>
      <c r="R493" t="str">
        <f t="shared" si="74"/>
        <v>animation</v>
      </c>
      <c r="S493" t="str">
        <f t="shared" si="79"/>
        <v>12/28/2015</v>
      </c>
      <c r="T493" t="str">
        <f t="shared" si="75"/>
        <v>2015</v>
      </c>
      <c r="U493" t="str">
        <f t="shared" si="76"/>
        <v>December</v>
      </c>
      <c r="V493" t="str">
        <f t="shared" si="70"/>
        <v>1/27/2016</v>
      </c>
      <c r="W493" t="str">
        <f t="shared" si="77"/>
        <v>2016</v>
      </c>
      <c r="X493" t="str">
        <f t="shared" si="78"/>
        <v>January</v>
      </c>
    </row>
    <row r="494" spans="1:24" ht="43.2" x14ac:dyDescent="0.55000000000000004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71"/>
        <v>0</v>
      </c>
      <c r="P494" s="9">
        <f t="shared" si="72"/>
        <v>0</v>
      </c>
      <c r="Q494" t="str">
        <f t="shared" si="73"/>
        <v>film &amp; video</v>
      </c>
      <c r="R494" t="str">
        <f t="shared" si="74"/>
        <v>animation</v>
      </c>
      <c r="S494" t="str">
        <f t="shared" si="79"/>
        <v>8/13/2016</v>
      </c>
      <c r="T494" t="str">
        <f t="shared" si="75"/>
        <v>2016</v>
      </c>
      <c r="U494" t="str">
        <f t="shared" si="76"/>
        <v>August</v>
      </c>
      <c r="V494" t="str">
        <f t="shared" si="70"/>
        <v>10/12/2016</v>
      </c>
      <c r="W494" t="str">
        <f t="shared" si="77"/>
        <v>2016</v>
      </c>
      <c r="X494" t="str">
        <f t="shared" si="78"/>
        <v>October</v>
      </c>
    </row>
    <row r="495" spans="1:24" ht="43.2" x14ac:dyDescent="0.55000000000000004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71"/>
        <v>0</v>
      </c>
      <c r="P495" s="9">
        <f t="shared" si="72"/>
        <v>0</v>
      </c>
      <c r="Q495" t="str">
        <f t="shared" si="73"/>
        <v>film &amp; video</v>
      </c>
      <c r="R495" t="str">
        <f t="shared" si="74"/>
        <v>animation</v>
      </c>
      <c r="S495" t="str">
        <f t="shared" si="79"/>
        <v>4/20/2015</v>
      </c>
      <c r="T495" t="str">
        <f t="shared" si="75"/>
        <v>2015</v>
      </c>
      <c r="U495" t="str">
        <f t="shared" si="76"/>
        <v>April</v>
      </c>
      <c r="V495" t="str">
        <f t="shared" si="70"/>
        <v>5/20/2015</v>
      </c>
      <c r="W495" t="str">
        <f t="shared" si="77"/>
        <v>2015</v>
      </c>
      <c r="X495" t="str">
        <f t="shared" si="78"/>
        <v>May</v>
      </c>
    </row>
    <row r="496" spans="1:24" ht="43.2" x14ac:dyDescent="0.55000000000000004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71"/>
        <v>1.5499999999999999E-3</v>
      </c>
      <c r="P496" s="9">
        <f t="shared" si="72"/>
        <v>10.333333333333334</v>
      </c>
      <c r="Q496" t="str">
        <f t="shared" si="73"/>
        <v>film &amp; video</v>
      </c>
      <c r="R496" t="str">
        <f t="shared" si="74"/>
        <v>animation</v>
      </c>
      <c r="S496" t="str">
        <f t="shared" si="79"/>
        <v>6/9/2014</v>
      </c>
      <c r="T496" t="str">
        <f t="shared" si="75"/>
        <v>2014</v>
      </c>
      <c r="U496" t="str">
        <f t="shared" si="76"/>
        <v>June</v>
      </c>
      <c r="V496" t="str">
        <f t="shared" si="70"/>
        <v>7/2/2014</v>
      </c>
      <c r="W496" t="str">
        <f t="shared" si="77"/>
        <v>2014</v>
      </c>
      <c r="X496" t="str">
        <f t="shared" si="78"/>
        <v>July</v>
      </c>
    </row>
    <row r="497" spans="1:24" ht="43.2" x14ac:dyDescent="0.55000000000000004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 t="shared" si="71"/>
        <v>0</v>
      </c>
      <c r="P497" s="9">
        <f t="shared" si="72"/>
        <v>0</v>
      </c>
      <c r="Q497" t="str">
        <f t="shared" si="73"/>
        <v>film &amp; video</v>
      </c>
      <c r="R497" t="str">
        <f t="shared" si="74"/>
        <v>animation</v>
      </c>
      <c r="S497" t="str">
        <f t="shared" si="79"/>
        <v>6/16/2015</v>
      </c>
      <c r="T497" t="str">
        <f t="shared" si="75"/>
        <v>2015</v>
      </c>
      <c r="U497" t="str">
        <f t="shared" si="76"/>
        <v>June</v>
      </c>
      <c r="V497" t="str">
        <f t="shared" si="70"/>
        <v>7/16/2015</v>
      </c>
      <c r="W497" t="str">
        <f t="shared" si="77"/>
        <v>2015</v>
      </c>
      <c r="X497" t="str">
        <f t="shared" si="78"/>
        <v>July</v>
      </c>
    </row>
    <row r="498" spans="1:24" ht="28.8" x14ac:dyDescent="0.55000000000000004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71"/>
        <v>1.6666666666666667E-5</v>
      </c>
      <c r="P498" s="9">
        <f t="shared" si="72"/>
        <v>1</v>
      </c>
      <c r="Q498" t="str">
        <f t="shared" si="73"/>
        <v>film &amp; video</v>
      </c>
      <c r="R498" t="str">
        <f t="shared" si="74"/>
        <v>animation</v>
      </c>
      <c r="S498" t="str">
        <f t="shared" si="79"/>
        <v>12/12/2013</v>
      </c>
      <c r="T498" t="str">
        <f t="shared" si="75"/>
        <v>2013</v>
      </c>
      <c r="U498" t="str">
        <f t="shared" si="76"/>
        <v>December</v>
      </c>
      <c r="V498" t="str">
        <f t="shared" si="70"/>
        <v>2/10/2014</v>
      </c>
      <c r="W498" t="str">
        <f t="shared" si="77"/>
        <v>2014</v>
      </c>
      <c r="X498" t="str">
        <f t="shared" si="78"/>
        <v>February</v>
      </c>
    </row>
    <row r="499" spans="1:24" x14ac:dyDescent="0.55000000000000004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71"/>
        <v>6.6964285714285711E-3</v>
      </c>
      <c r="P499" s="9">
        <f t="shared" si="72"/>
        <v>10</v>
      </c>
      <c r="Q499" t="str">
        <f t="shared" si="73"/>
        <v>film &amp; video</v>
      </c>
      <c r="R499" t="str">
        <f t="shared" si="74"/>
        <v>animation</v>
      </c>
      <c r="S499" t="str">
        <f t="shared" si="79"/>
        <v>11/1/2014</v>
      </c>
      <c r="T499" t="str">
        <f t="shared" si="75"/>
        <v>2014</v>
      </c>
      <c r="U499" t="str">
        <f t="shared" si="76"/>
        <v>November</v>
      </c>
      <c r="V499" t="str">
        <f t="shared" si="70"/>
        <v>12/25/2014</v>
      </c>
      <c r="W499" t="str">
        <f t="shared" si="77"/>
        <v>2014</v>
      </c>
      <c r="X499" t="str">
        <f t="shared" si="78"/>
        <v>December</v>
      </c>
    </row>
    <row r="500" spans="1:24" ht="43.2" x14ac:dyDescent="0.55000000000000004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71"/>
        <v>4.5985132395404561E-2</v>
      </c>
      <c r="P500" s="9">
        <f t="shared" si="72"/>
        <v>136.09090909090909</v>
      </c>
      <c r="Q500" t="str">
        <f t="shared" si="73"/>
        <v>film &amp; video</v>
      </c>
      <c r="R500" t="str">
        <f t="shared" si="74"/>
        <v>animation</v>
      </c>
      <c r="S500" t="str">
        <f t="shared" si="79"/>
        <v>11/11/2011</v>
      </c>
      <c r="T500" t="str">
        <f t="shared" si="75"/>
        <v>2011</v>
      </c>
      <c r="U500" t="str">
        <f t="shared" si="76"/>
        <v>November</v>
      </c>
      <c r="V500" t="str">
        <f t="shared" si="70"/>
        <v>12/23/2011</v>
      </c>
      <c r="W500" t="str">
        <f t="shared" si="77"/>
        <v>2011</v>
      </c>
      <c r="X500" t="str">
        <f t="shared" si="78"/>
        <v>December</v>
      </c>
    </row>
    <row r="501" spans="1:24" ht="57.6" x14ac:dyDescent="0.55000000000000004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71"/>
        <v>9.5500000000000002E-2</v>
      </c>
      <c r="P501" s="9">
        <f t="shared" si="72"/>
        <v>73.461538461538467</v>
      </c>
      <c r="Q501" t="str">
        <f t="shared" si="73"/>
        <v>film &amp; video</v>
      </c>
      <c r="R501" t="str">
        <f t="shared" si="74"/>
        <v>animation</v>
      </c>
      <c r="S501" t="str">
        <f t="shared" si="79"/>
        <v>8/18/2009</v>
      </c>
      <c r="T501" t="str">
        <f t="shared" si="75"/>
        <v>2009</v>
      </c>
      <c r="U501" t="str">
        <f t="shared" si="76"/>
        <v>August</v>
      </c>
      <c r="V501" t="str">
        <f t="shared" si="70"/>
        <v>10/12/2009</v>
      </c>
      <c r="W501" t="str">
        <f t="shared" si="77"/>
        <v>2009</v>
      </c>
      <c r="X501" t="str">
        <f t="shared" si="78"/>
        <v>October</v>
      </c>
    </row>
    <row r="502" spans="1:24" ht="57.6" x14ac:dyDescent="0.55000000000000004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71"/>
        <v>3.307692307692308E-2</v>
      </c>
      <c r="P502" s="9">
        <f t="shared" si="72"/>
        <v>53.75</v>
      </c>
      <c r="Q502" t="str">
        <f t="shared" si="73"/>
        <v>film &amp; video</v>
      </c>
      <c r="R502" t="str">
        <f t="shared" si="74"/>
        <v>animation</v>
      </c>
      <c r="S502" t="str">
        <f t="shared" si="79"/>
        <v>3/10/2010</v>
      </c>
      <c r="T502" t="str">
        <f t="shared" si="75"/>
        <v>2010</v>
      </c>
      <c r="U502" t="str">
        <f t="shared" si="76"/>
        <v>March</v>
      </c>
      <c r="V502" t="str">
        <f t="shared" si="70"/>
        <v>5/8/2010</v>
      </c>
      <c r="W502" t="str">
        <f t="shared" si="77"/>
        <v>2010</v>
      </c>
      <c r="X502" t="str">
        <f t="shared" si="78"/>
        <v>May</v>
      </c>
    </row>
    <row r="503" spans="1:24" ht="43.2" x14ac:dyDescent="0.55000000000000004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 t="shared" si="71"/>
        <v>0</v>
      </c>
      <c r="P503" s="9">
        <f t="shared" si="72"/>
        <v>0</v>
      </c>
      <c r="Q503" t="str">
        <f t="shared" si="73"/>
        <v>film &amp; video</v>
      </c>
      <c r="R503" t="str">
        <f t="shared" si="74"/>
        <v>animation</v>
      </c>
      <c r="S503" t="str">
        <f t="shared" si="79"/>
        <v>6/9/2011</v>
      </c>
      <c r="T503" t="str">
        <f t="shared" si="75"/>
        <v>2011</v>
      </c>
      <c r="U503" t="str">
        <f t="shared" si="76"/>
        <v>June</v>
      </c>
      <c r="V503" t="str">
        <f t="shared" si="70"/>
        <v>7/9/2011</v>
      </c>
      <c r="W503" t="str">
        <f t="shared" si="77"/>
        <v>2011</v>
      </c>
      <c r="X503" t="str">
        <f t="shared" si="78"/>
        <v>July</v>
      </c>
    </row>
    <row r="504" spans="1:24" ht="43.2" x14ac:dyDescent="0.55000000000000004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71"/>
        <v>1.15E-2</v>
      </c>
      <c r="P504" s="9">
        <f t="shared" si="72"/>
        <v>57.5</v>
      </c>
      <c r="Q504" t="str">
        <f t="shared" si="73"/>
        <v>film &amp; video</v>
      </c>
      <c r="R504" t="str">
        <f t="shared" si="74"/>
        <v>animation</v>
      </c>
      <c r="S504" t="str">
        <f t="shared" si="79"/>
        <v>2/17/2012</v>
      </c>
      <c r="T504" t="str">
        <f t="shared" si="75"/>
        <v>2012</v>
      </c>
      <c r="U504" t="str">
        <f t="shared" si="76"/>
        <v>February</v>
      </c>
      <c r="V504" t="str">
        <f t="shared" si="70"/>
        <v>3/18/2012</v>
      </c>
      <c r="W504" t="str">
        <f t="shared" si="77"/>
        <v>2012</v>
      </c>
      <c r="X504" t="str">
        <f t="shared" si="78"/>
        <v>March</v>
      </c>
    </row>
    <row r="505" spans="1:24" ht="43.2" x14ac:dyDescent="0.55000000000000004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71"/>
        <v>1.7538461538461537E-2</v>
      </c>
      <c r="P505" s="9">
        <f t="shared" si="72"/>
        <v>12.666666666666666</v>
      </c>
      <c r="Q505" t="str">
        <f t="shared" si="73"/>
        <v>film &amp; video</v>
      </c>
      <c r="R505" t="str">
        <f t="shared" si="74"/>
        <v>animation</v>
      </c>
      <c r="S505" t="str">
        <f t="shared" si="79"/>
        <v>12/18/2014</v>
      </c>
      <c r="T505" t="str">
        <f t="shared" si="75"/>
        <v>2014</v>
      </c>
      <c r="U505" t="str">
        <f t="shared" si="76"/>
        <v>December</v>
      </c>
      <c r="V505" t="str">
        <f t="shared" si="70"/>
        <v>1/17/2015</v>
      </c>
      <c r="W505" t="str">
        <f t="shared" si="77"/>
        <v>2015</v>
      </c>
      <c r="X505" t="str">
        <f t="shared" si="78"/>
        <v>January</v>
      </c>
    </row>
    <row r="506" spans="1:24" ht="43.2" x14ac:dyDescent="0.55000000000000004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71"/>
        <v>1.3673469387755101E-2</v>
      </c>
      <c r="P506" s="9">
        <f t="shared" si="72"/>
        <v>67</v>
      </c>
      <c r="Q506" t="str">
        <f t="shared" si="73"/>
        <v>film &amp; video</v>
      </c>
      <c r="R506" t="str">
        <f t="shared" si="74"/>
        <v>animation</v>
      </c>
      <c r="S506" t="str">
        <f t="shared" si="79"/>
        <v>2/10/2012</v>
      </c>
      <c r="T506" t="str">
        <f t="shared" si="75"/>
        <v>2012</v>
      </c>
      <c r="U506" t="str">
        <f t="shared" si="76"/>
        <v>February</v>
      </c>
      <c r="V506" t="str">
        <f t="shared" si="70"/>
        <v>4/10/2012</v>
      </c>
      <c r="W506" t="str">
        <f t="shared" si="77"/>
        <v>2012</v>
      </c>
      <c r="X506" t="str">
        <f t="shared" si="78"/>
        <v>April</v>
      </c>
    </row>
    <row r="507" spans="1:24" ht="43.2" x14ac:dyDescent="0.55000000000000004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71"/>
        <v>4.3333333333333331E-3</v>
      </c>
      <c r="P507" s="9">
        <f t="shared" si="72"/>
        <v>3.7142857142857144</v>
      </c>
      <c r="Q507" t="str">
        <f t="shared" si="73"/>
        <v>film &amp; video</v>
      </c>
      <c r="R507" t="str">
        <f t="shared" si="74"/>
        <v>animation</v>
      </c>
      <c r="S507" t="str">
        <f t="shared" si="79"/>
        <v>11/9/2015</v>
      </c>
      <c r="T507" t="str">
        <f t="shared" si="75"/>
        <v>2015</v>
      </c>
      <c r="U507" t="str">
        <f t="shared" si="76"/>
        <v>November</v>
      </c>
      <c r="V507" t="str">
        <f t="shared" si="70"/>
        <v>12/24/2015</v>
      </c>
      <c r="W507" t="str">
        <f t="shared" si="77"/>
        <v>2015</v>
      </c>
      <c r="X507" t="str">
        <f t="shared" si="78"/>
        <v>December</v>
      </c>
    </row>
    <row r="508" spans="1:24" ht="43.2" x14ac:dyDescent="0.55000000000000004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71"/>
        <v>1.25E-3</v>
      </c>
      <c r="P508" s="9">
        <f t="shared" si="72"/>
        <v>250</v>
      </c>
      <c r="Q508" t="str">
        <f t="shared" si="73"/>
        <v>film &amp; video</v>
      </c>
      <c r="R508" t="str">
        <f t="shared" si="74"/>
        <v>animation</v>
      </c>
      <c r="S508" t="str">
        <f t="shared" si="79"/>
        <v>7/11/2013</v>
      </c>
      <c r="T508" t="str">
        <f t="shared" si="75"/>
        <v>2013</v>
      </c>
      <c r="U508" t="str">
        <f t="shared" si="76"/>
        <v>July</v>
      </c>
      <c r="V508" t="str">
        <f t="shared" si="70"/>
        <v>8/10/2013</v>
      </c>
      <c r="W508" t="str">
        <f t="shared" si="77"/>
        <v>2013</v>
      </c>
      <c r="X508" t="str">
        <f t="shared" si="78"/>
        <v>August</v>
      </c>
    </row>
    <row r="509" spans="1:24" ht="43.2" x14ac:dyDescent="0.55000000000000004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71"/>
        <v>3.2000000000000001E-2</v>
      </c>
      <c r="P509" s="9">
        <f t="shared" si="72"/>
        <v>64</v>
      </c>
      <c r="Q509" t="str">
        <f t="shared" si="73"/>
        <v>film &amp; video</v>
      </c>
      <c r="R509" t="str">
        <f t="shared" si="74"/>
        <v>animation</v>
      </c>
      <c r="S509" t="str">
        <f t="shared" si="79"/>
        <v>9/4/2012</v>
      </c>
      <c r="T509" t="str">
        <f t="shared" si="75"/>
        <v>2012</v>
      </c>
      <c r="U509" t="str">
        <f t="shared" si="76"/>
        <v>September</v>
      </c>
      <c r="V509" t="str">
        <f t="shared" si="70"/>
        <v>10/19/2012</v>
      </c>
      <c r="W509" t="str">
        <f t="shared" si="77"/>
        <v>2012</v>
      </c>
      <c r="X509" t="str">
        <f t="shared" si="78"/>
        <v>October</v>
      </c>
    </row>
    <row r="510" spans="1:24" ht="57.6" x14ac:dyDescent="0.55000000000000004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71"/>
        <v>8.0000000000000002E-3</v>
      </c>
      <c r="P510" s="9">
        <f t="shared" si="72"/>
        <v>133.33333333333334</v>
      </c>
      <c r="Q510" t="str">
        <f t="shared" si="73"/>
        <v>film &amp; video</v>
      </c>
      <c r="R510" t="str">
        <f t="shared" si="74"/>
        <v>animation</v>
      </c>
      <c r="S510" t="str">
        <f t="shared" si="79"/>
        <v>3/26/2012</v>
      </c>
      <c r="T510" t="str">
        <f t="shared" si="75"/>
        <v>2012</v>
      </c>
      <c r="U510" t="str">
        <f t="shared" si="76"/>
        <v>March</v>
      </c>
      <c r="V510" t="str">
        <f t="shared" si="70"/>
        <v>5/25/2012</v>
      </c>
      <c r="W510" t="str">
        <f t="shared" si="77"/>
        <v>2012</v>
      </c>
      <c r="X510" t="str">
        <f t="shared" si="78"/>
        <v>May</v>
      </c>
    </row>
    <row r="511" spans="1:24" ht="43.2" x14ac:dyDescent="0.55000000000000004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71"/>
        <v>2E-3</v>
      </c>
      <c r="P511" s="9">
        <f t="shared" si="72"/>
        <v>10</v>
      </c>
      <c r="Q511" t="str">
        <f t="shared" si="73"/>
        <v>film &amp; video</v>
      </c>
      <c r="R511" t="str">
        <f t="shared" si="74"/>
        <v>animation</v>
      </c>
      <c r="S511" t="str">
        <f t="shared" si="79"/>
        <v>5/29/2015</v>
      </c>
      <c r="T511" t="str">
        <f t="shared" si="75"/>
        <v>2015</v>
      </c>
      <c r="U511" t="str">
        <f t="shared" si="76"/>
        <v>May</v>
      </c>
      <c r="V511" t="str">
        <f t="shared" si="70"/>
        <v>6/28/2015</v>
      </c>
      <c r="W511" t="str">
        <f t="shared" si="77"/>
        <v>2015</v>
      </c>
      <c r="X511" t="str">
        <f t="shared" si="78"/>
        <v>June</v>
      </c>
    </row>
    <row r="512" spans="1:24" ht="43.2" x14ac:dyDescent="0.55000000000000004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 t="shared" si="71"/>
        <v>0</v>
      </c>
      <c r="P512" s="9">
        <f t="shared" si="72"/>
        <v>0</v>
      </c>
      <c r="Q512" t="str">
        <f t="shared" si="73"/>
        <v>film &amp; video</v>
      </c>
      <c r="R512" t="str">
        <f t="shared" si="74"/>
        <v>animation</v>
      </c>
      <c r="S512" t="str">
        <f t="shared" si="79"/>
        <v>1/30/2016</v>
      </c>
      <c r="T512" t="str">
        <f t="shared" si="75"/>
        <v>2016</v>
      </c>
      <c r="U512" t="str">
        <f t="shared" si="76"/>
        <v>January</v>
      </c>
      <c r="V512" t="str">
        <f t="shared" si="70"/>
        <v>2/29/2016</v>
      </c>
      <c r="W512" t="str">
        <f t="shared" si="77"/>
        <v>2016</v>
      </c>
      <c r="X512" t="str">
        <f t="shared" si="78"/>
        <v>February</v>
      </c>
    </row>
    <row r="513" spans="1:24" ht="43.2" x14ac:dyDescent="0.55000000000000004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71"/>
        <v>0.03</v>
      </c>
      <c r="P513" s="9">
        <f t="shared" si="72"/>
        <v>30</v>
      </c>
      <c r="Q513" t="str">
        <f t="shared" si="73"/>
        <v>film &amp; video</v>
      </c>
      <c r="R513" t="str">
        <f t="shared" si="74"/>
        <v>animation</v>
      </c>
      <c r="S513" t="str">
        <f t="shared" si="79"/>
        <v>3/7/2013</v>
      </c>
      <c r="T513" t="str">
        <f t="shared" si="75"/>
        <v>2013</v>
      </c>
      <c r="U513" t="str">
        <f t="shared" si="76"/>
        <v>March</v>
      </c>
      <c r="V513" t="str">
        <f t="shared" si="70"/>
        <v>4/6/2013</v>
      </c>
      <c r="W513" t="str">
        <f t="shared" si="77"/>
        <v>2013</v>
      </c>
      <c r="X513" t="str">
        <f t="shared" si="78"/>
        <v>April</v>
      </c>
    </row>
    <row r="514" spans="1:24" ht="43.2" x14ac:dyDescent="0.55000000000000004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si="71"/>
        <v>1.3749999999999999E-3</v>
      </c>
      <c r="P514" s="9">
        <f t="shared" si="72"/>
        <v>5.5</v>
      </c>
      <c r="Q514" t="str">
        <f t="shared" si="73"/>
        <v>film &amp; video</v>
      </c>
      <c r="R514" t="str">
        <f t="shared" si="74"/>
        <v>animation</v>
      </c>
      <c r="S514" t="str">
        <f t="shared" si="79"/>
        <v>10/6/2016</v>
      </c>
      <c r="T514" t="str">
        <f t="shared" si="75"/>
        <v>2016</v>
      </c>
      <c r="U514" t="str">
        <f t="shared" si="76"/>
        <v>October</v>
      </c>
      <c r="V514" t="str">
        <f t="shared" ref="V514:V577" si="80">TEXT((I514/86400)+25569+(-5/24),"m/d/yyyy")</f>
        <v>11/20/2016</v>
      </c>
      <c r="W514" t="str">
        <f t="shared" si="77"/>
        <v>2016</v>
      </c>
      <c r="X514" t="str">
        <f t="shared" si="78"/>
        <v>November</v>
      </c>
    </row>
    <row r="515" spans="1:24" ht="28.8" x14ac:dyDescent="0.55000000000000004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ref="O515:O578" si="81">E515/D515</f>
        <v>0.13924</v>
      </c>
      <c r="P515" s="9">
        <f t="shared" ref="P515:P578" si="82">IF(L515&lt;&gt;0, E515/L515, 0)</f>
        <v>102.38235294117646</v>
      </c>
      <c r="Q515" t="str">
        <f t="shared" ref="Q515:Q578" si="83">LEFT(N515, SEARCH("/",N515,1)-1)</f>
        <v>film &amp; video</v>
      </c>
      <c r="R515" t="str">
        <f t="shared" ref="R515:R578" si="84">RIGHT(N515,LEN(N515)-FIND("/",N515))</f>
        <v>animation</v>
      </c>
      <c r="S515" t="str">
        <f t="shared" si="79"/>
        <v>7/1/2016</v>
      </c>
      <c r="T515" t="str">
        <f t="shared" ref="T515:T578" si="85">TEXT((J515/86400)+25569+(-5/24),"yyyy")</f>
        <v>2016</v>
      </c>
      <c r="U515" t="str">
        <f t="shared" ref="U515:U578" si="86">TEXT((J515/86400)+25569+(-5/24),"mmmm")</f>
        <v>July</v>
      </c>
      <c r="V515" t="str">
        <f t="shared" si="80"/>
        <v>8/15/2016</v>
      </c>
      <c r="W515" t="str">
        <f t="shared" ref="W515:W578" si="87">TEXT((I515/86400)+25569+(-5/24),"yyyy")</f>
        <v>2016</v>
      </c>
      <c r="X515" t="str">
        <f t="shared" ref="X515:X578" si="88">TEXT((I515/86400)+25569+(-5/24),"mmmm")</f>
        <v>August</v>
      </c>
    </row>
    <row r="516" spans="1:24" ht="43.2" x14ac:dyDescent="0.55000000000000004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si="81"/>
        <v>3.3333333333333333E-2</v>
      </c>
      <c r="P516" s="9">
        <f t="shared" si="82"/>
        <v>16.666666666666668</v>
      </c>
      <c r="Q516" t="str">
        <f t="shared" si="83"/>
        <v>film &amp; video</v>
      </c>
      <c r="R516" t="str">
        <f t="shared" si="84"/>
        <v>animation</v>
      </c>
      <c r="S516" t="str">
        <f t="shared" ref="S516:S579" si="89">TEXT((J516/86400)+25569+(-5/24),"m/d/yyyy")</f>
        <v>7/10/2014</v>
      </c>
      <c r="T516" t="str">
        <f t="shared" si="85"/>
        <v>2014</v>
      </c>
      <c r="U516" t="str">
        <f t="shared" si="86"/>
        <v>July</v>
      </c>
      <c r="V516" t="str">
        <f t="shared" si="80"/>
        <v>8/9/2014</v>
      </c>
      <c r="W516" t="str">
        <f t="shared" si="87"/>
        <v>2014</v>
      </c>
      <c r="X516" t="str">
        <f t="shared" si="88"/>
        <v>August</v>
      </c>
    </row>
    <row r="517" spans="1:24" ht="43.2" x14ac:dyDescent="0.55000000000000004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si="81"/>
        <v>0.25413402061855672</v>
      </c>
      <c r="P517" s="9">
        <f t="shared" si="82"/>
        <v>725.02941176470586</v>
      </c>
      <c r="Q517" t="str">
        <f t="shared" si="83"/>
        <v>film &amp; video</v>
      </c>
      <c r="R517" t="str">
        <f t="shared" si="84"/>
        <v>animation</v>
      </c>
      <c r="S517" t="str">
        <f t="shared" si="89"/>
        <v>11/19/2015</v>
      </c>
      <c r="T517" t="str">
        <f t="shared" si="85"/>
        <v>2015</v>
      </c>
      <c r="U517" t="str">
        <f t="shared" si="86"/>
        <v>November</v>
      </c>
      <c r="V517" t="str">
        <f t="shared" si="80"/>
        <v>12/29/2015</v>
      </c>
      <c r="W517" t="str">
        <f t="shared" si="87"/>
        <v>2015</v>
      </c>
      <c r="X517" t="str">
        <f t="shared" si="88"/>
        <v>December</v>
      </c>
    </row>
    <row r="518" spans="1:24" ht="28.8" x14ac:dyDescent="0.55000000000000004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 t="shared" si="81"/>
        <v>0</v>
      </c>
      <c r="P518" s="9">
        <f t="shared" si="82"/>
        <v>0</v>
      </c>
      <c r="Q518" t="str">
        <f t="shared" si="83"/>
        <v>film &amp; video</v>
      </c>
      <c r="R518" t="str">
        <f t="shared" si="84"/>
        <v>animation</v>
      </c>
      <c r="S518" t="str">
        <f t="shared" si="89"/>
        <v>3/28/2015</v>
      </c>
      <c r="T518" t="str">
        <f t="shared" si="85"/>
        <v>2015</v>
      </c>
      <c r="U518" t="str">
        <f t="shared" si="86"/>
        <v>March</v>
      </c>
      <c r="V518" t="str">
        <f t="shared" si="80"/>
        <v>5/27/2015</v>
      </c>
      <c r="W518" t="str">
        <f t="shared" si="87"/>
        <v>2015</v>
      </c>
      <c r="X518" t="str">
        <f t="shared" si="88"/>
        <v>May</v>
      </c>
    </row>
    <row r="519" spans="1:24" ht="43.2" x14ac:dyDescent="0.55000000000000004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si="81"/>
        <v>1.3666666666666667E-2</v>
      </c>
      <c r="P519" s="9">
        <f t="shared" si="82"/>
        <v>68.333333333333329</v>
      </c>
      <c r="Q519" t="str">
        <f t="shared" si="83"/>
        <v>film &amp; video</v>
      </c>
      <c r="R519" t="str">
        <f t="shared" si="84"/>
        <v>animation</v>
      </c>
      <c r="S519" t="str">
        <f t="shared" si="89"/>
        <v>1/3/2017</v>
      </c>
      <c r="T519" t="str">
        <f t="shared" si="85"/>
        <v>2017</v>
      </c>
      <c r="U519" t="str">
        <f t="shared" si="86"/>
        <v>January</v>
      </c>
      <c r="V519" t="str">
        <f t="shared" si="80"/>
        <v>2/2/2017</v>
      </c>
      <c r="W519" t="str">
        <f t="shared" si="87"/>
        <v>2017</v>
      </c>
      <c r="X519" t="str">
        <f t="shared" si="88"/>
        <v>February</v>
      </c>
    </row>
    <row r="520" spans="1:24" ht="43.2" x14ac:dyDescent="0.55000000000000004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 t="shared" si="81"/>
        <v>0</v>
      </c>
      <c r="P520" s="9">
        <f t="shared" si="82"/>
        <v>0</v>
      </c>
      <c r="Q520" t="str">
        <f t="shared" si="83"/>
        <v>film &amp; video</v>
      </c>
      <c r="R520" t="str">
        <f t="shared" si="84"/>
        <v>animation</v>
      </c>
      <c r="S520" t="str">
        <f t="shared" si="89"/>
        <v>8/7/2015</v>
      </c>
      <c r="T520" t="str">
        <f t="shared" si="85"/>
        <v>2015</v>
      </c>
      <c r="U520" t="str">
        <f t="shared" si="86"/>
        <v>August</v>
      </c>
      <c r="V520" t="str">
        <f t="shared" si="80"/>
        <v>9/6/2015</v>
      </c>
      <c r="W520" t="str">
        <f t="shared" si="87"/>
        <v>2015</v>
      </c>
      <c r="X520" t="str">
        <f t="shared" si="88"/>
        <v>September</v>
      </c>
    </row>
    <row r="521" spans="1:24" ht="43.2" x14ac:dyDescent="0.55000000000000004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81"/>
        <v>0.22881426547787684</v>
      </c>
      <c r="P521" s="9">
        <f t="shared" si="82"/>
        <v>39.228571428571428</v>
      </c>
      <c r="Q521" t="str">
        <f t="shared" si="83"/>
        <v>film &amp; video</v>
      </c>
      <c r="R521" t="str">
        <f t="shared" si="84"/>
        <v>animation</v>
      </c>
      <c r="S521" t="str">
        <f t="shared" si="89"/>
        <v>11/5/2012</v>
      </c>
      <c r="T521" t="str">
        <f t="shared" si="85"/>
        <v>2012</v>
      </c>
      <c r="U521" t="str">
        <f t="shared" si="86"/>
        <v>November</v>
      </c>
      <c r="V521" t="str">
        <f t="shared" si="80"/>
        <v>12/5/2012</v>
      </c>
      <c r="W521" t="str">
        <f t="shared" si="87"/>
        <v>2012</v>
      </c>
      <c r="X521" t="str">
        <f t="shared" si="88"/>
        <v>December</v>
      </c>
    </row>
    <row r="522" spans="1:24" ht="43.2" x14ac:dyDescent="0.55000000000000004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81"/>
        <v>1.0209999999999999</v>
      </c>
      <c r="P522" s="9">
        <f t="shared" si="82"/>
        <v>150.14705882352942</v>
      </c>
      <c r="Q522" t="str">
        <f t="shared" si="83"/>
        <v>theater</v>
      </c>
      <c r="R522" t="str">
        <f t="shared" si="84"/>
        <v>plays</v>
      </c>
      <c r="S522" t="str">
        <f t="shared" si="89"/>
        <v>11/10/2015</v>
      </c>
      <c r="T522" t="str">
        <f t="shared" si="85"/>
        <v>2015</v>
      </c>
      <c r="U522" t="str">
        <f t="shared" si="86"/>
        <v>November</v>
      </c>
      <c r="V522" t="str">
        <f t="shared" si="80"/>
        <v>12/10/2015</v>
      </c>
      <c r="W522" t="str">
        <f t="shared" si="87"/>
        <v>2015</v>
      </c>
      <c r="X522" t="str">
        <f t="shared" si="88"/>
        <v>December</v>
      </c>
    </row>
    <row r="523" spans="1:24" ht="43.2" x14ac:dyDescent="0.55000000000000004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81"/>
        <v>1.0464</v>
      </c>
      <c r="P523" s="9">
        <f t="shared" si="82"/>
        <v>93.428571428571431</v>
      </c>
      <c r="Q523" t="str">
        <f t="shared" si="83"/>
        <v>theater</v>
      </c>
      <c r="R523" t="str">
        <f t="shared" si="84"/>
        <v>plays</v>
      </c>
      <c r="S523" t="str">
        <f t="shared" si="89"/>
        <v>10/2/2016</v>
      </c>
      <c r="T523" t="str">
        <f t="shared" si="85"/>
        <v>2016</v>
      </c>
      <c r="U523" t="str">
        <f t="shared" si="86"/>
        <v>October</v>
      </c>
      <c r="V523" t="str">
        <f t="shared" si="80"/>
        <v>10/31/2016</v>
      </c>
      <c r="W523" t="str">
        <f t="shared" si="87"/>
        <v>2016</v>
      </c>
      <c r="X523" t="str">
        <f t="shared" si="88"/>
        <v>October</v>
      </c>
    </row>
    <row r="524" spans="1:24" ht="43.2" x14ac:dyDescent="0.55000000000000004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81"/>
        <v>1.1466666666666667</v>
      </c>
      <c r="P524" s="9">
        <f t="shared" si="82"/>
        <v>110.96774193548387</v>
      </c>
      <c r="Q524" t="str">
        <f t="shared" si="83"/>
        <v>theater</v>
      </c>
      <c r="R524" t="str">
        <f t="shared" si="84"/>
        <v>plays</v>
      </c>
      <c r="S524" t="str">
        <f t="shared" si="89"/>
        <v>2/29/2016</v>
      </c>
      <c r="T524" t="str">
        <f t="shared" si="85"/>
        <v>2016</v>
      </c>
      <c r="U524" t="str">
        <f t="shared" si="86"/>
        <v>February</v>
      </c>
      <c r="V524" t="str">
        <f t="shared" si="80"/>
        <v>3/20/2016</v>
      </c>
      <c r="W524" t="str">
        <f t="shared" si="87"/>
        <v>2016</v>
      </c>
      <c r="X524" t="str">
        <f t="shared" si="88"/>
        <v>March</v>
      </c>
    </row>
    <row r="525" spans="1:24" ht="43.2" x14ac:dyDescent="0.55000000000000004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81"/>
        <v>1.206</v>
      </c>
      <c r="P525" s="9">
        <f t="shared" si="82"/>
        <v>71.785714285714292</v>
      </c>
      <c r="Q525" t="str">
        <f t="shared" si="83"/>
        <v>theater</v>
      </c>
      <c r="R525" t="str">
        <f t="shared" si="84"/>
        <v>plays</v>
      </c>
      <c r="S525" t="str">
        <f t="shared" si="89"/>
        <v>8/21/2015</v>
      </c>
      <c r="T525" t="str">
        <f t="shared" si="85"/>
        <v>2015</v>
      </c>
      <c r="U525" t="str">
        <f t="shared" si="86"/>
        <v>August</v>
      </c>
      <c r="V525" t="str">
        <f t="shared" si="80"/>
        <v>9/20/2015</v>
      </c>
      <c r="W525" t="str">
        <f t="shared" si="87"/>
        <v>2015</v>
      </c>
      <c r="X525" t="str">
        <f t="shared" si="88"/>
        <v>September</v>
      </c>
    </row>
    <row r="526" spans="1:24" ht="43.2" x14ac:dyDescent="0.55000000000000004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81"/>
        <v>1.0867285714285715</v>
      </c>
      <c r="P526" s="9">
        <f t="shared" si="82"/>
        <v>29.258076923076924</v>
      </c>
      <c r="Q526" t="str">
        <f t="shared" si="83"/>
        <v>theater</v>
      </c>
      <c r="R526" t="str">
        <f t="shared" si="84"/>
        <v>plays</v>
      </c>
      <c r="S526" t="str">
        <f t="shared" si="89"/>
        <v>5/2/2016</v>
      </c>
      <c r="T526" t="str">
        <f t="shared" si="85"/>
        <v>2016</v>
      </c>
      <c r="U526" t="str">
        <f t="shared" si="86"/>
        <v>May</v>
      </c>
      <c r="V526" t="str">
        <f t="shared" si="80"/>
        <v>6/1/2016</v>
      </c>
      <c r="W526" t="str">
        <f t="shared" si="87"/>
        <v>2016</v>
      </c>
      <c r="X526" t="str">
        <f t="shared" si="88"/>
        <v>June</v>
      </c>
    </row>
    <row r="527" spans="1:24" ht="43.2" x14ac:dyDescent="0.55000000000000004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81"/>
        <v>1</v>
      </c>
      <c r="P527" s="9">
        <f t="shared" si="82"/>
        <v>1000</v>
      </c>
      <c r="Q527" t="str">
        <f t="shared" si="83"/>
        <v>theater</v>
      </c>
      <c r="R527" t="str">
        <f t="shared" si="84"/>
        <v>plays</v>
      </c>
      <c r="S527" t="str">
        <f t="shared" si="89"/>
        <v>7/30/2014</v>
      </c>
      <c r="T527" t="str">
        <f t="shared" si="85"/>
        <v>2014</v>
      </c>
      <c r="U527" t="str">
        <f t="shared" si="86"/>
        <v>July</v>
      </c>
      <c r="V527" t="str">
        <f t="shared" si="80"/>
        <v>9/13/2014</v>
      </c>
      <c r="W527" t="str">
        <f t="shared" si="87"/>
        <v>2014</v>
      </c>
      <c r="X527" t="str">
        <f t="shared" si="88"/>
        <v>September</v>
      </c>
    </row>
    <row r="528" spans="1:24" ht="43.2" x14ac:dyDescent="0.55000000000000004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81"/>
        <v>1.1399999999999999</v>
      </c>
      <c r="P528" s="9">
        <f t="shared" si="82"/>
        <v>74.347826086956516</v>
      </c>
      <c r="Q528" t="str">
        <f t="shared" si="83"/>
        <v>theater</v>
      </c>
      <c r="R528" t="str">
        <f t="shared" si="84"/>
        <v>plays</v>
      </c>
      <c r="S528" t="str">
        <f t="shared" si="89"/>
        <v>7/7/2015</v>
      </c>
      <c r="T528" t="str">
        <f t="shared" si="85"/>
        <v>2015</v>
      </c>
      <c r="U528" t="str">
        <f t="shared" si="86"/>
        <v>July</v>
      </c>
      <c r="V528" t="str">
        <f t="shared" si="80"/>
        <v>8/7/2015</v>
      </c>
      <c r="W528" t="str">
        <f t="shared" si="87"/>
        <v>2015</v>
      </c>
      <c r="X528" t="str">
        <f t="shared" si="88"/>
        <v>August</v>
      </c>
    </row>
    <row r="529" spans="1:24" ht="57.6" x14ac:dyDescent="0.55000000000000004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81"/>
        <v>1.0085</v>
      </c>
      <c r="P529" s="9">
        <f t="shared" si="82"/>
        <v>63.829113924050631</v>
      </c>
      <c r="Q529" t="str">
        <f t="shared" si="83"/>
        <v>theater</v>
      </c>
      <c r="R529" t="str">
        <f t="shared" si="84"/>
        <v>plays</v>
      </c>
      <c r="S529" t="str">
        <f t="shared" si="89"/>
        <v>1/17/2017</v>
      </c>
      <c r="T529" t="str">
        <f t="shared" si="85"/>
        <v>2017</v>
      </c>
      <c r="U529" t="str">
        <f t="shared" si="86"/>
        <v>January</v>
      </c>
      <c r="V529" t="str">
        <f t="shared" si="80"/>
        <v>2/17/2017</v>
      </c>
      <c r="W529" t="str">
        <f t="shared" si="87"/>
        <v>2017</v>
      </c>
      <c r="X529" t="str">
        <f t="shared" si="88"/>
        <v>February</v>
      </c>
    </row>
    <row r="530" spans="1:24" ht="28.8" x14ac:dyDescent="0.55000000000000004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81"/>
        <v>1.1565217391304348</v>
      </c>
      <c r="P530" s="9">
        <f t="shared" si="82"/>
        <v>44.333333333333336</v>
      </c>
      <c r="Q530" t="str">
        <f t="shared" si="83"/>
        <v>theater</v>
      </c>
      <c r="R530" t="str">
        <f t="shared" si="84"/>
        <v>plays</v>
      </c>
      <c r="S530" t="str">
        <f t="shared" si="89"/>
        <v>5/31/2015</v>
      </c>
      <c r="T530" t="str">
        <f t="shared" si="85"/>
        <v>2015</v>
      </c>
      <c r="U530" t="str">
        <f t="shared" si="86"/>
        <v>May</v>
      </c>
      <c r="V530" t="str">
        <f t="shared" si="80"/>
        <v>6/21/2015</v>
      </c>
      <c r="W530" t="str">
        <f t="shared" si="87"/>
        <v>2015</v>
      </c>
      <c r="X530" t="str">
        <f t="shared" si="88"/>
        <v>June</v>
      </c>
    </row>
    <row r="531" spans="1:24" ht="43.2" x14ac:dyDescent="0.55000000000000004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81"/>
        <v>1.3041666666666667</v>
      </c>
      <c r="P531" s="9">
        <f t="shared" si="82"/>
        <v>86.944444444444443</v>
      </c>
      <c r="Q531" t="str">
        <f t="shared" si="83"/>
        <v>theater</v>
      </c>
      <c r="R531" t="str">
        <f t="shared" si="84"/>
        <v>plays</v>
      </c>
      <c r="S531" t="str">
        <f t="shared" si="89"/>
        <v>12/20/2016</v>
      </c>
      <c r="T531" t="str">
        <f t="shared" si="85"/>
        <v>2016</v>
      </c>
      <c r="U531" t="str">
        <f t="shared" si="86"/>
        <v>December</v>
      </c>
      <c r="V531" t="str">
        <f t="shared" si="80"/>
        <v>1/11/2017</v>
      </c>
      <c r="W531" t="str">
        <f t="shared" si="87"/>
        <v>2017</v>
      </c>
      <c r="X531" t="str">
        <f t="shared" si="88"/>
        <v>January</v>
      </c>
    </row>
    <row r="532" spans="1:24" ht="43.2" x14ac:dyDescent="0.55000000000000004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81"/>
        <v>1.0778267254038179</v>
      </c>
      <c r="P532" s="9">
        <f t="shared" si="82"/>
        <v>126.55172413793103</v>
      </c>
      <c r="Q532" t="str">
        <f t="shared" si="83"/>
        <v>theater</v>
      </c>
      <c r="R532" t="str">
        <f t="shared" si="84"/>
        <v>plays</v>
      </c>
      <c r="S532" t="str">
        <f t="shared" si="89"/>
        <v>6/2/2015</v>
      </c>
      <c r="T532" t="str">
        <f t="shared" si="85"/>
        <v>2015</v>
      </c>
      <c r="U532" t="str">
        <f t="shared" si="86"/>
        <v>June</v>
      </c>
      <c r="V532" t="str">
        <f t="shared" si="80"/>
        <v>6/23/2015</v>
      </c>
      <c r="W532" t="str">
        <f t="shared" si="87"/>
        <v>2015</v>
      </c>
      <c r="X532" t="str">
        <f t="shared" si="88"/>
        <v>June</v>
      </c>
    </row>
    <row r="533" spans="1:24" ht="43.2" x14ac:dyDescent="0.55000000000000004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81"/>
        <v>1</v>
      </c>
      <c r="P533" s="9">
        <f t="shared" si="82"/>
        <v>129.03225806451613</v>
      </c>
      <c r="Q533" t="str">
        <f t="shared" si="83"/>
        <v>theater</v>
      </c>
      <c r="R533" t="str">
        <f t="shared" si="84"/>
        <v>plays</v>
      </c>
      <c r="S533" t="str">
        <f t="shared" si="89"/>
        <v>11/1/2016</v>
      </c>
      <c r="T533" t="str">
        <f t="shared" si="85"/>
        <v>2016</v>
      </c>
      <c r="U533" t="str">
        <f t="shared" si="86"/>
        <v>November</v>
      </c>
      <c r="V533" t="str">
        <f t="shared" si="80"/>
        <v>12/17/2016</v>
      </c>
      <c r="W533" t="str">
        <f t="shared" si="87"/>
        <v>2016</v>
      </c>
      <c r="X533" t="str">
        <f t="shared" si="88"/>
        <v>December</v>
      </c>
    </row>
    <row r="534" spans="1:24" ht="43.2" x14ac:dyDescent="0.55000000000000004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81"/>
        <v>1.2324999999999999</v>
      </c>
      <c r="P534" s="9">
        <f t="shared" si="82"/>
        <v>71.242774566473983</v>
      </c>
      <c r="Q534" t="str">
        <f t="shared" si="83"/>
        <v>theater</v>
      </c>
      <c r="R534" t="str">
        <f t="shared" si="84"/>
        <v>plays</v>
      </c>
      <c r="S534" t="str">
        <f t="shared" si="89"/>
        <v>4/12/2016</v>
      </c>
      <c r="T534" t="str">
        <f t="shared" si="85"/>
        <v>2016</v>
      </c>
      <c r="U534" t="str">
        <f t="shared" si="86"/>
        <v>April</v>
      </c>
      <c r="V534" t="str">
        <f t="shared" si="80"/>
        <v>5/12/2016</v>
      </c>
      <c r="W534" t="str">
        <f t="shared" si="87"/>
        <v>2016</v>
      </c>
      <c r="X534" t="str">
        <f t="shared" si="88"/>
        <v>May</v>
      </c>
    </row>
    <row r="535" spans="1:24" ht="43.2" x14ac:dyDescent="0.55000000000000004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81"/>
        <v>1.002</v>
      </c>
      <c r="P535" s="9">
        <f t="shared" si="82"/>
        <v>117.88235294117646</v>
      </c>
      <c r="Q535" t="str">
        <f t="shared" si="83"/>
        <v>theater</v>
      </c>
      <c r="R535" t="str">
        <f t="shared" si="84"/>
        <v>plays</v>
      </c>
      <c r="S535" t="str">
        <f t="shared" si="89"/>
        <v>4/22/2016</v>
      </c>
      <c r="T535" t="str">
        <f t="shared" si="85"/>
        <v>2016</v>
      </c>
      <c r="U535" t="str">
        <f t="shared" si="86"/>
        <v>April</v>
      </c>
      <c r="V535" t="str">
        <f t="shared" si="80"/>
        <v>5/16/2016</v>
      </c>
      <c r="W535" t="str">
        <f t="shared" si="87"/>
        <v>2016</v>
      </c>
      <c r="X535" t="str">
        <f t="shared" si="88"/>
        <v>May</v>
      </c>
    </row>
    <row r="536" spans="1:24" ht="43.2" x14ac:dyDescent="0.55000000000000004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81"/>
        <v>1.0466666666666666</v>
      </c>
      <c r="P536" s="9">
        <f t="shared" si="82"/>
        <v>327.08333333333331</v>
      </c>
      <c r="Q536" t="str">
        <f t="shared" si="83"/>
        <v>theater</v>
      </c>
      <c r="R536" t="str">
        <f t="shared" si="84"/>
        <v>plays</v>
      </c>
      <c r="S536" t="str">
        <f t="shared" si="89"/>
        <v>9/23/2015</v>
      </c>
      <c r="T536" t="str">
        <f t="shared" si="85"/>
        <v>2015</v>
      </c>
      <c r="U536" t="str">
        <f t="shared" si="86"/>
        <v>September</v>
      </c>
      <c r="V536" t="str">
        <f t="shared" si="80"/>
        <v>11/1/2015</v>
      </c>
      <c r="W536" t="str">
        <f t="shared" si="87"/>
        <v>2015</v>
      </c>
      <c r="X536" t="str">
        <f t="shared" si="88"/>
        <v>November</v>
      </c>
    </row>
    <row r="537" spans="1:24" ht="28.8" x14ac:dyDescent="0.55000000000000004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81"/>
        <v>1.0249999999999999</v>
      </c>
      <c r="P537" s="9">
        <f t="shared" si="82"/>
        <v>34.745762711864408</v>
      </c>
      <c r="Q537" t="str">
        <f t="shared" si="83"/>
        <v>theater</v>
      </c>
      <c r="R537" t="str">
        <f t="shared" si="84"/>
        <v>plays</v>
      </c>
      <c r="S537" t="str">
        <f t="shared" si="89"/>
        <v>12/7/2016</v>
      </c>
      <c r="T537" t="str">
        <f t="shared" si="85"/>
        <v>2016</v>
      </c>
      <c r="U537" t="str">
        <f t="shared" si="86"/>
        <v>December</v>
      </c>
      <c r="V537" t="str">
        <f t="shared" si="80"/>
        <v>1/6/2017</v>
      </c>
      <c r="W537" t="str">
        <f t="shared" si="87"/>
        <v>2017</v>
      </c>
      <c r="X537" t="str">
        <f t="shared" si="88"/>
        <v>January</v>
      </c>
    </row>
    <row r="538" spans="1:24" ht="43.2" x14ac:dyDescent="0.55000000000000004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81"/>
        <v>1.1825757575757576</v>
      </c>
      <c r="P538" s="9">
        <f t="shared" si="82"/>
        <v>100.06410256410257</v>
      </c>
      <c r="Q538" t="str">
        <f t="shared" si="83"/>
        <v>theater</v>
      </c>
      <c r="R538" t="str">
        <f t="shared" si="84"/>
        <v>plays</v>
      </c>
      <c r="S538" t="str">
        <f t="shared" si="89"/>
        <v>6/24/2015</v>
      </c>
      <c r="T538" t="str">
        <f t="shared" si="85"/>
        <v>2015</v>
      </c>
      <c r="U538" t="str">
        <f t="shared" si="86"/>
        <v>June</v>
      </c>
      <c r="V538" t="str">
        <f t="shared" si="80"/>
        <v>8/3/2015</v>
      </c>
      <c r="W538" t="str">
        <f t="shared" si="87"/>
        <v>2015</v>
      </c>
      <c r="X538" t="str">
        <f t="shared" si="88"/>
        <v>August</v>
      </c>
    </row>
    <row r="539" spans="1:24" ht="43.2" x14ac:dyDescent="0.55000000000000004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81"/>
        <v>1.2050000000000001</v>
      </c>
      <c r="P539" s="9">
        <f t="shared" si="82"/>
        <v>40.847457627118644</v>
      </c>
      <c r="Q539" t="str">
        <f t="shared" si="83"/>
        <v>theater</v>
      </c>
      <c r="R539" t="str">
        <f t="shared" si="84"/>
        <v>plays</v>
      </c>
      <c r="S539" t="str">
        <f t="shared" si="89"/>
        <v>10/5/2015</v>
      </c>
      <c r="T539" t="str">
        <f t="shared" si="85"/>
        <v>2015</v>
      </c>
      <c r="U539" t="str">
        <f t="shared" si="86"/>
        <v>October</v>
      </c>
      <c r="V539" t="str">
        <f t="shared" si="80"/>
        <v>11/4/2015</v>
      </c>
      <c r="W539" t="str">
        <f t="shared" si="87"/>
        <v>2015</v>
      </c>
      <c r="X539" t="str">
        <f t="shared" si="88"/>
        <v>November</v>
      </c>
    </row>
    <row r="540" spans="1:24" ht="43.2" x14ac:dyDescent="0.55000000000000004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81"/>
        <v>3.0242</v>
      </c>
      <c r="P540" s="9">
        <f t="shared" si="82"/>
        <v>252.01666666666668</v>
      </c>
      <c r="Q540" t="str">
        <f t="shared" si="83"/>
        <v>theater</v>
      </c>
      <c r="R540" t="str">
        <f t="shared" si="84"/>
        <v>plays</v>
      </c>
      <c r="S540" t="str">
        <f t="shared" si="89"/>
        <v>4/13/2016</v>
      </c>
      <c r="T540" t="str">
        <f t="shared" si="85"/>
        <v>2016</v>
      </c>
      <c r="U540" t="str">
        <f t="shared" si="86"/>
        <v>April</v>
      </c>
      <c r="V540" t="str">
        <f t="shared" si="80"/>
        <v>5/13/2016</v>
      </c>
      <c r="W540" t="str">
        <f t="shared" si="87"/>
        <v>2016</v>
      </c>
      <c r="X540" t="str">
        <f t="shared" si="88"/>
        <v>May</v>
      </c>
    </row>
    <row r="541" spans="1:24" ht="43.2" x14ac:dyDescent="0.55000000000000004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81"/>
        <v>1.00644</v>
      </c>
      <c r="P541" s="9">
        <f t="shared" si="82"/>
        <v>25.161000000000001</v>
      </c>
      <c r="Q541" t="str">
        <f t="shared" si="83"/>
        <v>theater</v>
      </c>
      <c r="R541" t="str">
        <f t="shared" si="84"/>
        <v>plays</v>
      </c>
      <c r="S541" t="str">
        <f t="shared" si="89"/>
        <v>6/13/2016</v>
      </c>
      <c r="T541" t="str">
        <f t="shared" si="85"/>
        <v>2016</v>
      </c>
      <c r="U541" t="str">
        <f t="shared" si="86"/>
        <v>June</v>
      </c>
      <c r="V541" t="str">
        <f t="shared" si="80"/>
        <v>7/4/2016</v>
      </c>
      <c r="W541" t="str">
        <f t="shared" si="87"/>
        <v>2016</v>
      </c>
      <c r="X541" t="str">
        <f t="shared" si="88"/>
        <v>July</v>
      </c>
    </row>
    <row r="542" spans="1:24" ht="57.6" x14ac:dyDescent="0.55000000000000004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81"/>
        <v>6.666666666666667E-5</v>
      </c>
      <c r="P542" s="9">
        <f t="shared" si="82"/>
        <v>1</v>
      </c>
      <c r="Q542" t="str">
        <f t="shared" si="83"/>
        <v>technology</v>
      </c>
      <c r="R542" t="str">
        <f t="shared" si="84"/>
        <v>web</v>
      </c>
      <c r="S542" t="str">
        <f t="shared" si="89"/>
        <v>1/5/2015</v>
      </c>
      <c r="T542" t="str">
        <f t="shared" si="85"/>
        <v>2015</v>
      </c>
      <c r="U542" t="str">
        <f t="shared" si="86"/>
        <v>January</v>
      </c>
      <c r="V542" t="str">
        <f t="shared" si="80"/>
        <v>2/4/2015</v>
      </c>
      <c r="W542" t="str">
        <f t="shared" si="87"/>
        <v>2015</v>
      </c>
      <c r="X542" t="str">
        <f t="shared" si="88"/>
        <v>February</v>
      </c>
    </row>
    <row r="543" spans="1:24" ht="43.2" x14ac:dyDescent="0.55000000000000004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81"/>
        <v>5.5555555555555558E-3</v>
      </c>
      <c r="P543" s="9">
        <f t="shared" si="82"/>
        <v>25</v>
      </c>
      <c r="Q543" t="str">
        <f t="shared" si="83"/>
        <v>technology</v>
      </c>
      <c r="R543" t="str">
        <f t="shared" si="84"/>
        <v>web</v>
      </c>
      <c r="S543" t="str">
        <f t="shared" si="89"/>
        <v>9/28/2015</v>
      </c>
      <c r="T543" t="str">
        <f t="shared" si="85"/>
        <v>2015</v>
      </c>
      <c r="U543" t="str">
        <f t="shared" si="86"/>
        <v>September</v>
      </c>
      <c r="V543" t="str">
        <f t="shared" si="80"/>
        <v>10/28/2015</v>
      </c>
      <c r="W543" t="str">
        <f t="shared" si="87"/>
        <v>2015</v>
      </c>
      <c r="X543" t="str">
        <f t="shared" si="88"/>
        <v>October</v>
      </c>
    </row>
    <row r="544" spans="1:24" ht="43.2" x14ac:dyDescent="0.55000000000000004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81"/>
        <v>3.9999999999999998E-6</v>
      </c>
      <c r="P544" s="9">
        <f t="shared" si="82"/>
        <v>1</v>
      </c>
      <c r="Q544" t="str">
        <f t="shared" si="83"/>
        <v>technology</v>
      </c>
      <c r="R544" t="str">
        <f t="shared" si="84"/>
        <v>web</v>
      </c>
      <c r="S544" t="str">
        <f t="shared" si="89"/>
        <v>3/4/2016</v>
      </c>
      <c r="T544" t="str">
        <f t="shared" si="85"/>
        <v>2016</v>
      </c>
      <c r="U544" t="str">
        <f t="shared" si="86"/>
        <v>March</v>
      </c>
      <c r="V544" t="str">
        <f t="shared" si="80"/>
        <v>5/3/2016</v>
      </c>
      <c r="W544" t="str">
        <f t="shared" si="87"/>
        <v>2016</v>
      </c>
      <c r="X544" t="str">
        <f t="shared" si="88"/>
        <v>May</v>
      </c>
    </row>
    <row r="545" spans="1:24" ht="43.2" x14ac:dyDescent="0.55000000000000004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81"/>
        <v>3.1818181818181819E-3</v>
      </c>
      <c r="P545" s="9">
        <f t="shared" si="82"/>
        <v>35</v>
      </c>
      <c r="Q545" t="str">
        <f t="shared" si="83"/>
        <v>technology</v>
      </c>
      <c r="R545" t="str">
        <f t="shared" si="84"/>
        <v>web</v>
      </c>
      <c r="S545" t="str">
        <f t="shared" si="89"/>
        <v>10/1/2014</v>
      </c>
      <c r="T545" t="str">
        <f t="shared" si="85"/>
        <v>2014</v>
      </c>
      <c r="U545" t="str">
        <f t="shared" si="86"/>
        <v>October</v>
      </c>
      <c r="V545" t="str">
        <f t="shared" si="80"/>
        <v>10/31/2014</v>
      </c>
      <c r="W545" t="str">
        <f t="shared" si="87"/>
        <v>2014</v>
      </c>
      <c r="X545" t="str">
        <f t="shared" si="88"/>
        <v>October</v>
      </c>
    </row>
    <row r="546" spans="1:24" ht="43.2" x14ac:dyDescent="0.55000000000000004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81"/>
        <v>1.2E-2</v>
      </c>
      <c r="P546" s="9">
        <f t="shared" si="82"/>
        <v>3</v>
      </c>
      <c r="Q546" t="str">
        <f t="shared" si="83"/>
        <v>technology</v>
      </c>
      <c r="R546" t="str">
        <f t="shared" si="84"/>
        <v>web</v>
      </c>
      <c r="S546" t="str">
        <f t="shared" si="89"/>
        <v>6/4/2016</v>
      </c>
      <c r="T546" t="str">
        <f t="shared" si="85"/>
        <v>2016</v>
      </c>
      <c r="U546" t="str">
        <f t="shared" si="86"/>
        <v>June</v>
      </c>
      <c r="V546" t="str">
        <f t="shared" si="80"/>
        <v>7/4/2016</v>
      </c>
      <c r="W546" t="str">
        <f t="shared" si="87"/>
        <v>2016</v>
      </c>
      <c r="X546" t="str">
        <f t="shared" si="88"/>
        <v>July</v>
      </c>
    </row>
    <row r="547" spans="1:24" ht="43.2" x14ac:dyDescent="0.55000000000000004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81"/>
        <v>0.27383999999999997</v>
      </c>
      <c r="P547" s="9">
        <f t="shared" si="82"/>
        <v>402.70588235294116</v>
      </c>
      <c r="Q547" t="str">
        <f t="shared" si="83"/>
        <v>technology</v>
      </c>
      <c r="R547" t="str">
        <f t="shared" si="84"/>
        <v>web</v>
      </c>
      <c r="S547" t="str">
        <f t="shared" si="89"/>
        <v>10/6/2015</v>
      </c>
      <c r="T547" t="str">
        <f t="shared" si="85"/>
        <v>2015</v>
      </c>
      <c r="U547" t="str">
        <f t="shared" si="86"/>
        <v>October</v>
      </c>
      <c r="V547" t="str">
        <f t="shared" si="80"/>
        <v>11/15/2015</v>
      </c>
      <c r="W547" t="str">
        <f t="shared" si="87"/>
        <v>2015</v>
      </c>
      <c r="X547" t="str">
        <f t="shared" si="88"/>
        <v>November</v>
      </c>
    </row>
    <row r="548" spans="1:24" ht="43.2" x14ac:dyDescent="0.55000000000000004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81"/>
        <v>8.6666666666666663E-4</v>
      </c>
      <c r="P548" s="9">
        <f t="shared" si="82"/>
        <v>26</v>
      </c>
      <c r="Q548" t="str">
        <f t="shared" si="83"/>
        <v>technology</v>
      </c>
      <c r="R548" t="str">
        <f t="shared" si="84"/>
        <v>web</v>
      </c>
      <c r="S548" t="str">
        <f t="shared" si="89"/>
        <v>9/2/2015</v>
      </c>
      <c r="T548" t="str">
        <f t="shared" si="85"/>
        <v>2015</v>
      </c>
      <c r="U548" t="str">
        <f t="shared" si="86"/>
        <v>September</v>
      </c>
      <c r="V548" t="str">
        <f t="shared" si="80"/>
        <v>10/17/2015</v>
      </c>
      <c r="W548" t="str">
        <f t="shared" si="87"/>
        <v>2015</v>
      </c>
      <c r="X548" t="str">
        <f t="shared" si="88"/>
        <v>October</v>
      </c>
    </row>
    <row r="549" spans="1:24" ht="43.2" x14ac:dyDescent="0.55000000000000004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 t="shared" si="81"/>
        <v>0</v>
      </c>
      <c r="P549" s="9">
        <f t="shared" si="82"/>
        <v>0</v>
      </c>
      <c r="Q549" t="str">
        <f t="shared" si="83"/>
        <v>technology</v>
      </c>
      <c r="R549" t="str">
        <f t="shared" si="84"/>
        <v>web</v>
      </c>
      <c r="S549" t="str">
        <f t="shared" si="89"/>
        <v>1/11/2016</v>
      </c>
      <c r="T549" t="str">
        <f t="shared" si="85"/>
        <v>2016</v>
      </c>
      <c r="U549" t="str">
        <f t="shared" si="86"/>
        <v>January</v>
      </c>
      <c r="V549" t="str">
        <f t="shared" si="80"/>
        <v>2/10/2016</v>
      </c>
      <c r="W549" t="str">
        <f t="shared" si="87"/>
        <v>2016</v>
      </c>
      <c r="X549" t="str">
        <f t="shared" si="88"/>
        <v>February</v>
      </c>
    </row>
    <row r="550" spans="1:24" ht="43.2" x14ac:dyDescent="0.55000000000000004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81"/>
        <v>8.9999999999999998E-4</v>
      </c>
      <c r="P550" s="9">
        <f t="shared" si="82"/>
        <v>9</v>
      </c>
      <c r="Q550" t="str">
        <f t="shared" si="83"/>
        <v>technology</v>
      </c>
      <c r="R550" t="str">
        <f t="shared" si="84"/>
        <v>web</v>
      </c>
      <c r="S550" t="str">
        <f t="shared" si="89"/>
        <v>9/29/2015</v>
      </c>
      <c r="T550" t="str">
        <f t="shared" si="85"/>
        <v>2015</v>
      </c>
      <c r="U550" t="str">
        <f t="shared" si="86"/>
        <v>September</v>
      </c>
      <c r="V550" t="str">
        <f t="shared" si="80"/>
        <v>10/29/2015</v>
      </c>
      <c r="W550" t="str">
        <f t="shared" si="87"/>
        <v>2015</v>
      </c>
      <c r="X550" t="str">
        <f t="shared" si="88"/>
        <v>October</v>
      </c>
    </row>
    <row r="551" spans="1:24" ht="43.2" x14ac:dyDescent="0.55000000000000004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81"/>
        <v>2.7199999999999998E-2</v>
      </c>
      <c r="P551" s="9">
        <f t="shared" si="82"/>
        <v>8.5</v>
      </c>
      <c r="Q551" t="str">
        <f t="shared" si="83"/>
        <v>technology</v>
      </c>
      <c r="R551" t="str">
        <f t="shared" si="84"/>
        <v>web</v>
      </c>
      <c r="S551" t="str">
        <f t="shared" si="89"/>
        <v>6/8/2015</v>
      </c>
      <c r="T551" t="str">
        <f t="shared" si="85"/>
        <v>2015</v>
      </c>
      <c r="U551" t="str">
        <f t="shared" si="86"/>
        <v>June</v>
      </c>
      <c r="V551" t="str">
        <f t="shared" si="80"/>
        <v>7/8/2015</v>
      </c>
      <c r="W551" t="str">
        <f t="shared" si="87"/>
        <v>2015</v>
      </c>
      <c r="X551" t="str">
        <f t="shared" si="88"/>
        <v>July</v>
      </c>
    </row>
    <row r="552" spans="1:24" ht="43.2" x14ac:dyDescent="0.55000000000000004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81"/>
        <v>7.0000000000000001E-3</v>
      </c>
      <c r="P552" s="9">
        <f t="shared" si="82"/>
        <v>8.75</v>
      </c>
      <c r="Q552" t="str">
        <f t="shared" si="83"/>
        <v>technology</v>
      </c>
      <c r="R552" t="str">
        <f t="shared" si="84"/>
        <v>web</v>
      </c>
      <c r="S552" t="str">
        <f t="shared" si="89"/>
        <v>1/18/2017</v>
      </c>
      <c r="T552" t="str">
        <f t="shared" si="85"/>
        <v>2017</v>
      </c>
      <c r="U552" t="str">
        <f t="shared" si="86"/>
        <v>January</v>
      </c>
      <c r="V552" t="str">
        <f t="shared" si="80"/>
        <v>1/31/2017</v>
      </c>
      <c r="W552" t="str">
        <f t="shared" si="87"/>
        <v>2017</v>
      </c>
      <c r="X552" t="str">
        <f t="shared" si="88"/>
        <v>January</v>
      </c>
    </row>
    <row r="553" spans="1:24" ht="43.2" x14ac:dyDescent="0.55000000000000004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81"/>
        <v>5.0413333333333331E-2</v>
      </c>
      <c r="P553" s="9">
        <f t="shared" si="82"/>
        <v>135.03571428571428</v>
      </c>
      <c r="Q553" t="str">
        <f t="shared" si="83"/>
        <v>technology</v>
      </c>
      <c r="R553" t="str">
        <f t="shared" si="84"/>
        <v>web</v>
      </c>
      <c r="S553" t="str">
        <f t="shared" si="89"/>
        <v>6/18/2015</v>
      </c>
      <c r="T553" t="str">
        <f t="shared" si="85"/>
        <v>2015</v>
      </c>
      <c r="U553" t="str">
        <f t="shared" si="86"/>
        <v>June</v>
      </c>
      <c r="V553" t="str">
        <f t="shared" si="80"/>
        <v>8/1/2015</v>
      </c>
      <c r="W553" t="str">
        <f t="shared" si="87"/>
        <v>2015</v>
      </c>
      <c r="X553" t="str">
        <f t="shared" si="88"/>
        <v>August</v>
      </c>
    </row>
    <row r="554" spans="1:24" ht="43.2" x14ac:dyDescent="0.55000000000000004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 t="shared" si="81"/>
        <v>0</v>
      </c>
      <c r="P554" s="9">
        <f t="shared" si="82"/>
        <v>0</v>
      </c>
      <c r="Q554" t="str">
        <f t="shared" si="83"/>
        <v>technology</v>
      </c>
      <c r="R554" t="str">
        <f t="shared" si="84"/>
        <v>web</v>
      </c>
      <c r="S554" t="str">
        <f t="shared" si="89"/>
        <v>11/10/2015</v>
      </c>
      <c r="T554" t="str">
        <f t="shared" si="85"/>
        <v>2015</v>
      </c>
      <c r="U554" t="str">
        <f t="shared" si="86"/>
        <v>November</v>
      </c>
      <c r="V554" t="str">
        <f t="shared" si="80"/>
        <v>1/9/2016</v>
      </c>
      <c r="W554" t="str">
        <f t="shared" si="87"/>
        <v>2016</v>
      </c>
      <c r="X554" t="str">
        <f t="shared" si="88"/>
        <v>January</v>
      </c>
    </row>
    <row r="555" spans="1:24" ht="43.2" x14ac:dyDescent="0.55000000000000004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81"/>
        <v>4.9199999999999999E-3</v>
      </c>
      <c r="P555" s="9">
        <f t="shared" si="82"/>
        <v>20.5</v>
      </c>
      <c r="Q555" t="str">
        <f t="shared" si="83"/>
        <v>technology</v>
      </c>
      <c r="R555" t="str">
        <f t="shared" si="84"/>
        <v>web</v>
      </c>
      <c r="S555" t="str">
        <f t="shared" si="89"/>
        <v>10/15/2014</v>
      </c>
      <c r="T555" t="str">
        <f t="shared" si="85"/>
        <v>2014</v>
      </c>
      <c r="U555" t="str">
        <f t="shared" si="86"/>
        <v>October</v>
      </c>
      <c r="V555" t="str">
        <f t="shared" si="80"/>
        <v>11/14/2014</v>
      </c>
      <c r="W555" t="str">
        <f t="shared" si="87"/>
        <v>2014</v>
      </c>
      <c r="X555" t="str">
        <f t="shared" si="88"/>
        <v>November</v>
      </c>
    </row>
    <row r="556" spans="1:24" ht="43.2" x14ac:dyDescent="0.55000000000000004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81"/>
        <v>0.36589147286821705</v>
      </c>
      <c r="P556" s="9">
        <f t="shared" si="82"/>
        <v>64.36363636363636</v>
      </c>
      <c r="Q556" t="str">
        <f t="shared" si="83"/>
        <v>technology</v>
      </c>
      <c r="R556" t="str">
        <f t="shared" si="84"/>
        <v>web</v>
      </c>
      <c r="S556" t="str">
        <f t="shared" si="89"/>
        <v>9/19/2014</v>
      </c>
      <c r="T556" t="str">
        <f t="shared" si="85"/>
        <v>2014</v>
      </c>
      <c r="U556" t="str">
        <f t="shared" si="86"/>
        <v>September</v>
      </c>
      <c r="V556" t="str">
        <f t="shared" si="80"/>
        <v>10/19/2014</v>
      </c>
      <c r="W556" t="str">
        <f t="shared" si="87"/>
        <v>2014</v>
      </c>
      <c r="X556" t="str">
        <f t="shared" si="88"/>
        <v>October</v>
      </c>
    </row>
    <row r="557" spans="1:24" ht="43.2" x14ac:dyDescent="0.55000000000000004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 t="shared" si="81"/>
        <v>0</v>
      </c>
      <c r="P557" s="9">
        <f t="shared" si="82"/>
        <v>0</v>
      </c>
      <c r="Q557" t="str">
        <f t="shared" si="83"/>
        <v>technology</v>
      </c>
      <c r="R557" t="str">
        <f t="shared" si="84"/>
        <v>web</v>
      </c>
      <c r="S557" t="str">
        <f t="shared" si="89"/>
        <v>5/13/2016</v>
      </c>
      <c r="T557" t="str">
        <f t="shared" si="85"/>
        <v>2016</v>
      </c>
      <c r="U557" t="str">
        <f t="shared" si="86"/>
        <v>May</v>
      </c>
      <c r="V557" t="str">
        <f t="shared" si="80"/>
        <v>6/12/2016</v>
      </c>
      <c r="W557" t="str">
        <f t="shared" si="87"/>
        <v>2016</v>
      </c>
      <c r="X557" t="str">
        <f t="shared" si="88"/>
        <v>June</v>
      </c>
    </row>
    <row r="558" spans="1:24" ht="28.8" x14ac:dyDescent="0.55000000000000004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81"/>
        <v>2.5000000000000001E-2</v>
      </c>
      <c r="P558" s="9">
        <f t="shared" si="82"/>
        <v>200</v>
      </c>
      <c r="Q558" t="str">
        <f t="shared" si="83"/>
        <v>technology</v>
      </c>
      <c r="R558" t="str">
        <f t="shared" si="84"/>
        <v>web</v>
      </c>
      <c r="S558" t="str">
        <f t="shared" si="89"/>
        <v>12/7/2015</v>
      </c>
      <c r="T558" t="str">
        <f t="shared" si="85"/>
        <v>2015</v>
      </c>
      <c r="U558" t="str">
        <f t="shared" si="86"/>
        <v>December</v>
      </c>
      <c r="V558" t="str">
        <f t="shared" si="80"/>
        <v>1/6/2016</v>
      </c>
      <c r="W558" t="str">
        <f t="shared" si="87"/>
        <v>2016</v>
      </c>
      <c r="X558" t="str">
        <f t="shared" si="88"/>
        <v>January</v>
      </c>
    </row>
    <row r="559" spans="1:24" ht="43.2" x14ac:dyDescent="0.55000000000000004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81"/>
        <v>9.1066666666666674E-3</v>
      </c>
      <c r="P559" s="9">
        <f t="shared" si="82"/>
        <v>68.3</v>
      </c>
      <c r="Q559" t="str">
        <f t="shared" si="83"/>
        <v>technology</v>
      </c>
      <c r="R559" t="str">
        <f t="shared" si="84"/>
        <v>web</v>
      </c>
      <c r="S559" t="str">
        <f t="shared" si="89"/>
        <v>11/2/2016</v>
      </c>
      <c r="T559" t="str">
        <f t="shared" si="85"/>
        <v>2016</v>
      </c>
      <c r="U559" t="str">
        <f t="shared" si="86"/>
        <v>November</v>
      </c>
      <c r="V559" t="str">
        <f t="shared" si="80"/>
        <v>12/2/2016</v>
      </c>
      <c r="W559" t="str">
        <f t="shared" si="87"/>
        <v>2016</v>
      </c>
      <c r="X559" t="str">
        <f t="shared" si="88"/>
        <v>December</v>
      </c>
    </row>
    <row r="560" spans="1:24" ht="43.2" x14ac:dyDescent="0.55000000000000004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 t="shared" si="81"/>
        <v>0</v>
      </c>
      <c r="P560" s="9">
        <f t="shared" si="82"/>
        <v>0</v>
      </c>
      <c r="Q560" t="str">
        <f t="shared" si="83"/>
        <v>technology</v>
      </c>
      <c r="R560" t="str">
        <f t="shared" si="84"/>
        <v>web</v>
      </c>
      <c r="S560" t="str">
        <f t="shared" si="89"/>
        <v>2/22/2015</v>
      </c>
      <c r="T560" t="str">
        <f t="shared" si="85"/>
        <v>2015</v>
      </c>
      <c r="U560" t="str">
        <f t="shared" si="86"/>
        <v>February</v>
      </c>
      <c r="V560" t="str">
        <f t="shared" si="80"/>
        <v>3/24/2015</v>
      </c>
      <c r="W560" t="str">
        <f t="shared" si="87"/>
        <v>2015</v>
      </c>
      <c r="X560" t="str">
        <f t="shared" si="88"/>
        <v>March</v>
      </c>
    </row>
    <row r="561" spans="1:24" ht="43.2" x14ac:dyDescent="0.55000000000000004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81"/>
        <v>2.0833333333333335E-4</v>
      </c>
      <c r="P561" s="9">
        <f t="shared" si="82"/>
        <v>50</v>
      </c>
      <c r="Q561" t="str">
        <f t="shared" si="83"/>
        <v>technology</v>
      </c>
      <c r="R561" t="str">
        <f t="shared" si="84"/>
        <v>web</v>
      </c>
      <c r="S561" t="str">
        <f t="shared" si="89"/>
        <v>11/13/2015</v>
      </c>
      <c r="T561" t="str">
        <f t="shared" si="85"/>
        <v>2015</v>
      </c>
      <c r="U561" t="str">
        <f t="shared" si="86"/>
        <v>November</v>
      </c>
      <c r="V561" t="str">
        <f t="shared" si="80"/>
        <v>12/13/2015</v>
      </c>
      <c r="W561" t="str">
        <f t="shared" si="87"/>
        <v>2015</v>
      </c>
      <c r="X561" t="str">
        <f t="shared" si="88"/>
        <v>December</v>
      </c>
    </row>
    <row r="562" spans="1:24" ht="43.2" x14ac:dyDescent="0.55000000000000004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81"/>
        <v>1.2E-4</v>
      </c>
      <c r="P562" s="9">
        <f t="shared" si="82"/>
        <v>4</v>
      </c>
      <c r="Q562" t="str">
        <f t="shared" si="83"/>
        <v>technology</v>
      </c>
      <c r="R562" t="str">
        <f t="shared" si="84"/>
        <v>web</v>
      </c>
      <c r="S562" t="str">
        <f t="shared" si="89"/>
        <v>11/17/2014</v>
      </c>
      <c r="T562" t="str">
        <f t="shared" si="85"/>
        <v>2014</v>
      </c>
      <c r="U562" t="str">
        <f t="shared" si="86"/>
        <v>November</v>
      </c>
      <c r="V562" t="str">
        <f t="shared" si="80"/>
        <v>12/17/2014</v>
      </c>
      <c r="W562" t="str">
        <f t="shared" si="87"/>
        <v>2014</v>
      </c>
      <c r="X562" t="str">
        <f t="shared" si="88"/>
        <v>December</v>
      </c>
    </row>
    <row r="563" spans="1:24" ht="43.2" x14ac:dyDescent="0.55000000000000004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81"/>
        <v>3.6666666666666666E-3</v>
      </c>
      <c r="P563" s="9">
        <f t="shared" si="82"/>
        <v>27.5</v>
      </c>
      <c r="Q563" t="str">
        <f t="shared" si="83"/>
        <v>technology</v>
      </c>
      <c r="R563" t="str">
        <f t="shared" si="84"/>
        <v>web</v>
      </c>
      <c r="S563" t="str">
        <f t="shared" si="89"/>
        <v>9/21/2015</v>
      </c>
      <c r="T563" t="str">
        <f t="shared" si="85"/>
        <v>2015</v>
      </c>
      <c r="U563" t="str">
        <f t="shared" si="86"/>
        <v>September</v>
      </c>
      <c r="V563" t="str">
        <f t="shared" si="80"/>
        <v>10/26/2015</v>
      </c>
      <c r="W563" t="str">
        <f t="shared" si="87"/>
        <v>2015</v>
      </c>
      <c r="X563" t="str">
        <f t="shared" si="88"/>
        <v>October</v>
      </c>
    </row>
    <row r="564" spans="1:24" ht="43.2" x14ac:dyDescent="0.55000000000000004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 t="shared" si="81"/>
        <v>0</v>
      </c>
      <c r="P564" s="9">
        <f t="shared" si="82"/>
        <v>0</v>
      </c>
      <c r="Q564" t="str">
        <f t="shared" si="83"/>
        <v>technology</v>
      </c>
      <c r="R564" t="str">
        <f t="shared" si="84"/>
        <v>web</v>
      </c>
      <c r="S564" t="str">
        <f t="shared" si="89"/>
        <v>11/18/2016</v>
      </c>
      <c r="T564" t="str">
        <f t="shared" si="85"/>
        <v>2016</v>
      </c>
      <c r="U564" t="str">
        <f t="shared" si="86"/>
        <v>November</v>
      </c>
      <c r="V564" t="str">
        <f t="shared" si="80"/>
        <v>12/18/2016</v>
      </c>
      <c r="W564" t="str">
        <f t="shared" si="87"/>
        <v>2016</v>
      </c>
      <c r="X564" t="str">
        <f t="shared" si="88"/>
        <v>December</v>
      </c>
    </row>
    <row r="565" spans="1:24" ht="43.2" x14ac:dyDescent="0.55000000000000004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81"/>
        <v>9.0666666666666662E-4</v>
      </c>
      <c r="P565" s="9">
        <f t="shared" si="82"/>
        <v>34</v>
      </c>
      <c r="Q565" t="str">
        <f t="shared" si="83"/>
        <v>technology</v>
      </c>
      <c r="R565" t="str">
        <f t="shared" si="84"/>
        <v>web</v>
      </c>
      <c r="S565" t="str">
        <f t="shared" si="89"/>
        <v>1/17/2015</v>
      </c>
      <c r="T565" t="str">
        <f t="shared" si="85"/>
        <v>2015</v>
      </c>
      <c r="U565" t="str">
        <f t="shared" si="86"/>
        <v>January</v>
      </c>
      <c r="V565" t="str">
        <f t="shared" si="80"/>
        <v>2/16/2015</v>
      </c>
      <c r="W565" t="str">
        <f t="shared" si="87"/>
        <v>2015</v>
      </c>
      <c r="X565" t="str">
        <f t="shared" si="88"/>
        <v>February</v>
      </c>
    </row>
    <row r="566" spans="1:24" ht="57.6" x14ac:dyDescent="0.55000000000000004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81"/>
        <v>5.5555555555555558E-5</v>
      </c>
      <c r="P566" s="9">
        <f t="shared" si="82"/>
        <v>1</v>
      </c>
      <c r="Q566" t="str">
        <f t="shared" si="83"/>
        <v>technology</v>
      </c>
      <c r="R566" t="str">
        <f t="shared" si="84"/>
        <v>web</v>
      </c>
      <c r="S566" t="str">
        <f t="shared" si="89"/>
        <v>2/11/2016</v>
      </c>
      <c r="T566" t="str">
        <f t="shared" si="85"/>
        <v>2016</v>
      </c>
      <c r="U566" t="str">
        <f t="shared" si="86"/>
        <v>February</v>
      </c>
      <c r="V566" t="str">
        <f t="shared" si="80"/>
        <v>3/12/2016</v>
      </c>
      <c r="W566" t="str">
        <f t="shared" si="87"/>
        <v>2016</v>
      </c>
      <c r="X566" t="str">
        <f t="shared" si="88"/>
        <v>March</v>
      </c>
    </row>
    <row r="567" spans="1:24" ht="43.2" x14ac:dyDescent="0.55000000000000004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 t="shared" si="81"/>
        <v>0</v>
      </c>
      <c r="P567" s="9">
        <f t="shared" si="82"/>
        <v>0</v>
      </c>
      <c r="Q567" t="str">
        <f t="shared" si="83"/>
        <v>technology</v>
      </c>
      <c r="R567" t="str">
        <f t="shared" si="84"/>
        <v>web</v>
      </c>
      <c r="S567" t="str">
        <f t="shared" si="89"/>
        <v>6/10/2015</v>
      </c>
      <c r="T567" t="str">
        <f t="shared" si="85"/>
        <v>2015</v>
      </c>
      <c r="U567" t="str">
        <f t="shared" si="86"/>
        <v>June</v>
      </c>
      <c r="V567" t="str">
        <f t="shared" si="80"/>
        <v>7/10/2015</v>
      </c>
      <c r="W567" t="str">
        <f t="shared" si="87"/>
        <v>2015</v>
      </c>
      <c r="X567" t="str">
        <f t="shared" si="88"/>
        <v>July</v>
      </c>
    </row>
    <row r="568" spans="1:24" ht="43.2" x14ac:dyDescent="0.55000000000000004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81"/>
        <v>2.0000000000000001E-4</v>
      </c>
      <c r="P568" s="9">
        <f t="shared" si="82"/>
        <v>1</v>
      </c>
      <c r="Q568" t="str">
        <f t="shared" si="83"/>
        <v>technology</v>
      </c>
      <c r="R568" t="str">
        <f t="shared" si="84"/>
        <v>web</v>
      </c>
      <c r="S568" t="str">
        <f t="shared" si="89"/>
        <v>6/14/2016</v>
      </c>
      <c r="T568" t="str">
        <f t="shared" si="85"/>
        <v>2016</v>
      </c>
      <c r="U568" t="str">
        <f t="shared" si="86"/>
        <v>June</v>
      </c>
      <c r="V568" t="str">
        <f t="shared" si="80"/>
        <v>7/14/2016</v>
      </c>
      <c r="W568" t="str">
        <f t="shared" si="87"/>
        <v>2016</v>
      </c>
      <c r="X568" t="str">
        <f t="shared" si="88"/>
        <v>July</v>
      </c>
    </row>
    <row r="569" spans="1:24" ht="43.2" x14ac:dyDescent="0.55000000000000004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 t="shared" si="81"/>
        <v>0</v>
      </c>
      <c r="P569" s="9">
        <f t="shared" si="82"/>
        <v>0</v>
      </c>
      <c r="Q569" t="str">
        <f t="shared" si="83"/>
        <v>technology</v>
      </c>
      <c r="R569" t="str">
        <f t="shared" si="84"/>
        <v>web</v>
      </c>
      <c r="S569" t="str">
        <f t="shared" si="89"/>
        <v>12/2/2014</v>
      </c>
      <c r="T569" t="str">
        <f t="shared" si="85"/>
        <v>2014</v>
      </c>
      <c r="U569" t="str">
        <f t="shared" si="86"/>
        <v>December</v>
      </c>
      <c r="V569" t="str">
        <f t="shared" si="80"/>
        <v>1/1/2015</v>
      </c>
      <c r="W569" t="str">
        <f t="shared" si="87"/>
        <v>2015</v>
      </c>
      <c r="X569" t="str">
        <f t="shared" si="88"/>
        <v>January</v>
      </c>
    </row>
    <row r="570" spans="1:24" ht="57.6" x14ac:dyDescent="0.55000000000000004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81"/>
        <v>0.01</v>
      </c>
      <c r="P570" s="9">
        <f t="shared" si="82"/>
        <v>49</v>
      </c>
      <c r="Q570" t="str">
        <f t="shared" si="83"/>
        <v>technology</v>
      </c>
      <c r="R570" t="str">
        <f t="shared" si="84"/>
        <v>web</v>
      </c>
      <c r="S570" t="str">
        <f t="shared" si="89"/>
        <v>12/10/2015</v>
      </c>
      <c r="T570" t="str">
        <f t="shared" si="85"/>
        <v>2015</v>
      </c>
      <c r="U570" t="str">
        <f t="shared" si="86"/>
        <v>December</v>
      </c>
      <c r="V570" t="str">
        <f t="shared" si="80"/>
        <v>1/16/2016</v>
      </c>
      <c r="W570" t="str">
        <f t="shared" si="87"/>
        <v>2016</v>
      </c>
      <c r="X570" t="str">
        <f t="shared" si="88"/>
        <v>January</v>
      </c>
    </row>
    <row r="571" spans="1:24" ht="43.2" x14ac:dyDescent="0.55000000000000004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81"/>
        <v>8.0000000000000002E-3</v>
      </c>
      <c r="P571" s="9">
        <f t="shared" si="82"/>
        <v>20</v>
      </c>
      <c r="Q571" t="str">
        <f t="shared" si="83"/>
        <v>technology</v>
      </c>
      <c r="R571" t="str">
        <f t="shared" si="84"/>
        <v>web</v>
      </c>
      <c r="S571" t="str">
        <f t="shared" si="89"/>
        <v>12/2/2015</v>
      </c>
      <c r="T571" t="str">
        <f t="shared" si="85"/>
        <v>2015</v>
      </c>
      <c r="U571" t="str">
        <f t="shared" si="86"/>
        <v>December</v>
      </c>
      <c r="V571" t="str">
        <f t="shared" si="80"/>
        <v>1/1/2016</v>
      </c>
      <c r="W571" t="str">
        <f t="shared" si="87"/>
        <v>2016</v>
      </c>
      <c r="X571" t="str">
        <f t="shared" si="88"/>
        <v>January</v>
      </c>
    </row>
    <row r="572" spans="1:24" ht="28.8" x14ac:dyDescent="0.55000000000000004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81"/>
        <v>1.6705882352941177E-3</v>
      </c>
      <c r="P572" s="9">
        <f t="shared" si="82"/>
        <v>142</v>
      </c>
      <c r="Q572" t="str">
        <f t="shared" si="83"/>
        <v>technology</v>
      </c>
      <c r="R572" t="str">
        <f t="shared" si="84"/>
        <v>web</v>
      </c>
      <c r="S572" t="str">
        <f t="shared" si="89"/>
        <v>1/19/2016</v>
      </c>
      <c r="T572" t="str">
        <f t="shared" si="85"/>
        <v>2016</v>
      </c>
      <c r="U572" t="str">
        <f t="shared" si="86"/>
        <v>January</v>
      </c>
      <c r="V572" t="str">
        <f t="shared" si="80"/>
        <v>2/18/2016</v>
      </c>
      <c r="W572" t="str">
        <f t="shared" si="87"/>
        <v>2016</v>
      </c>
      <c r="X572" t="str">
        <f t="shared" si="88"/>
        <v>February</v>
      </c>
    </row>
    <row r="573" spans="1:24" ht="43.2" x14ac:dyDescent="0.55000000000000004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81"/>
        <v>4.2399999999999998E-3</v>
      </c>
      <c r="P573" s="9">
        <f t="shared" si="82"/>
        <v>53</v>
      </c>
      <c r="Q573" t="str">
        <f t="shared" si="83"/>
        <v>technology</v>
      </c>
      <c r="R573" t="str">
        <f t="shared" si="84"/>
        <v>web</v>
      </c>
      <c r="S573" t="str">
        <f t="shared" si="89"/>
        <v>7/7/2015</v>
      </c>
      <c r="T573" t="str">
        <f t="shared" si="85"/>
        <v>2015</v>
      </c>
      <c r="U573" t="str">
        <f t="shared" si="86"/>
        <v>July</v>
      </c>
      <c r="V573" t="str">
        <f t="shared" si="80"/>
        <v>7/26/2015</v>
      </c>
      <c r="W573" t="str">
        <f t="shared" si="87"/>
        <v>2015</v>
      </c>
      <c r="X573" t="str">
        <f t="shared" si="88"/>
        <v>July</v>
      </c>
    </row>
    <row r="574" spans="1:24" ht="43.2" x14ac:dyDescent="0.55000000000000004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 t="shared" si="81"/>
        <v>0</v>
      </c>
      <c r="P574" s="9">
        <f t="shared" si="82"/>
        <v>0</v>
      </c>
      <c r="Q574" t="str">
        <f t="shared" si="83"/>
        <v>technology</v>
      </c>
      <c r="R574" t="str">
        <f t="shared" si="84"/>
        <v>web</v>
      </c>
      <c r="S574" t="str">
        <f t="shared" si="89"/>
        <v>10/5/2015</v>
      </c>
      <c r="T574" t="str">
        <f t="shared" si="85"/>
        <v>2015</v>
      </c>
      <c r="U574" t="str">
        <f t="shared" si="86"/>
        <v>October</v>
      </c>
      <c r="V574" t="str">
        <f t="shared" si="80"/>
        <v>11/4/2015</v>
      </c>
      <c r="W574" t="str">
        <f t="shared" si="87"/>
        <v>2015</v>
      </c>
      <c r="X574" t="str">
        <f t="shared" si="88"/>
        <v>November</v>
      </c>
    </row>
    <row r="575" spans="1:24" ht="43.2" x14ac:dyDescent="0.55000000000000004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81"/>
        <v>3.892538925389254E-3</v>
      </c>
      <c r="P575" s="9">
        <f t="shared" si="82"/>
        <v>38.444444444444443</v>
      </c>
      <c r="Q575" t="str">
        <f t="shared" si="83"/>
        <v>technology</v>
      </c>
      <c r="R575" t="str">
        <f t="shared" si="84"/>
        <v>web</v>
      </c>
      <c r="S575" t="str">
        <f t="shared" si="89"/>
        <v>11/19/2014</v>
      </c>
      <c r="T575" t="str">
        <f t="shared" si="85"/>
        <v>2014</v>
      </c>
      <c r="U575" t="str">
        <f t="shared" si="86"/>
        <v>November</v>
      </c>
      <c r="V575" t="str">
        <f t="shared" si="80"/>
        <v>1/17/2015</v>
      </c>
      <c r="W575" t="str">
        <f t="shared" si="87"/>
        <v>2015</v>
      </c>
      <c r="X575" t="str">
        <f t="shared" si="88"/>
        <v>January</v>
      </c>
    </row>
    <row r="576" spans="1:24" ht="43.2" x14ac:dyDescent="0.55000000000000004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81"/>
        <v>7.1556350626118068E-3</v>
      </c>
      <c r="P576" s="9">
        <f t="shared" si="82"/>
        <v>20</v>
      </c>
      <c r="Q576" t="str">
        <f t="shared" si="83"/>
        <v>technology</v>
      </c>
      <c r="R576" t="str">
        <f t="shared" si="84"/>
        <v>web</v>
      </c>
      <c r="S576" t="str">
        <f t="shared" si="89"/>
        <v>9/19/2016</v>
      </c>
      <c r="T576" t="str">
        <f t="shared" si="85"/>
        <v>2016</v>
      </c>
      <c r="U576" t="str">
        <f t="shared" si="86"/>
        <v>September</v>
      </c>
      <c r="V576" t="str">
        <f t="shared" si="80"/>
        <v>10/19/2016</v>
      </c>
      <c r="W576" t="str">
        <f t="shared" si="87"/>
        <v>2016</v>
      </c>
      <c r="X576" t="str">
        <f t="shared" si="88"/>
        <v>October</v>
      </c>
    </row>
    <row r="577" spans="1:24" ht="57.6" x14ac:dyDescent="0.55000000000000004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81"/>
        <v>4.3166666666666666E-3</v>
      </c>
      <c r="P577" s="9">
        <f t="shared" si="82"/>
        <v>64.75</v>
      </c>
      <c r="Q577" t="str">
        <f t="shared" si="83"/>
        <v>technology</v>
      </c>
      <c r="R577" t="str">
        <f t="shared" si="84"/>
        <v>web</v>
      </c>
      <c r="S577" t="str">
        <f t="shared" si="89"/>
        <v>5/14/2015</v>
      </c>
      <c r="T577" t="str">
        <f t="shared" si="85"/>
        <v>2015</v>
      </c>
      <c r="U577" t="str">
        <f t="shared" si="86"/>
        <v>May</v>
      </c>
      <c r="V577" t="str">
        <f t="shared" si="80"/>
        <v>6/13/2015</v>
      </c>
      <c r="W577" t="str">
        <f t="shared" si="87"/>
        <v>2015</v>
      </c>
      <c r="X577" t="str">
        <f t="shared" si="88"/>
        <v>June</v>
      </c>
    </row>
    <row r="578" spans="1:24" ht="43.2" x14ac:dyDescent="0.55000000000000004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si="81"/>
        <v>1.2500000000000001E-5</v>
      </c>
      <c r="P578" s="9">
        <f t="shared" si="82"/>
        <v>1</v>
      </c>
      <c r="Q578" t="str">
        <f t="shared" si="83"/>
        <v>technology</v>
      </c>
      <c r="R578" t="str">
        <f t="shared" si="84"/>
        <v>web</v>
      </c>
      <c r="S578" t="str">
        <f t="shared" si="89"/>
        <v>1/27/2015</v>
      </c>
      <c r="T578" t="str">
        <f t="shared" si="85"/>
        <v>2015</v>
      </c>
      <c r="U578" t="str">
        <f t="shared" si="86"/>
        <v>January</v>
      </c>
      <c r="V578" t="str">
        <f t="shared" ref="V578:V641" si="90">TEXT((I578/86400)+25569+(-5/24),"m/d/yyyy")</f>
        <v>3/28/2015</v>
      </c>
      <c r="W578" t="str">
        <f t="shared" si="87"/>
        <v>2015</v>
      </c>
      <c r="X578" t="str">
        <f t="shared" si="88"/>
        <v>March</v>
      </c>
    </row>
    <row r="579" spans="1:24" ht="43.2" x14ac:dyDescent="0.55000000000000004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ref="O579:O642" si="91">E579/D579</f>
        <v>2E-3</v>
      </c>
      <c r="P579" s="9">
        <f t="shared" ref="P579:P642" si="92">IF(L579&lt;&gt;0, E579/L579, 0)</f>
        <v>10</v>
      </c>
      <c r="Q579" t="str">
        <f t="shared" ref="Q579:Q642" si="93">LEFT(N579, SEARCH("/",N579,1)-1)</f>
        <v>technology</v>
      </c>
      <c r="R579" t="str">
        <f t="shared" ref="R579:R642" si="94">RIGHT(N579,LEN(N579)-FIND("/",N579))</f>
        <v>web</v>
      </c>
      <c r="S579" t="str">
        <f t="shared" si="89"/>
        <v>3/21/2016</v>
      </c>
      <c r="T579" t="str">
        <f t="shared" ref="T579:T642" si="95">TEXT((J579/86400)+25569+(-5/24),"yyyy")</f>
        <v>2016</v>
      </c>
      <c r="U579" t="str">
        <f t="shared" ref="U579:U642" si="96">TEXT((J579/86400)+25569+(-5/24),"mmmm")</f>
        <v>March</v>
      </c>
      <c r="V579" t="str">
        <f t="shared" si="90"/>
        <v>5/20/2016</v>
      </c>
      <c r="W579" t="str">
        <f t="shared" ref="W579:W642" si="97">TEXT((I579/86400)+25569+(-5/24),"yyyy")</f>
        <v>2016</v>
      </c>
      <c r="X579" t="str">
        <f t="shared" ref="X579:X642" si="98">TEXT((I579/86400)+25569+(-5/24),"mmmm")</f>
        <v>May</v>
      </c>
    </row>
    <row r="580" spans="1:24" ht="28.8" x14ac:dyDescent="0.55000000000000004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si="91"/>
        <v>1.12E-4</v>
      </c>
      <c r="P580" s="9">
        <f t="shared" si="92"/>
        <v>2</v>
      </c>
      <c r="Q580" t="str">
        <f t="shared" si="93"/>
        <v>technology</v>
      </c>
      <c r="R580" t="str">
        <f t="shared" si="94"/>
        <v>web</v>
      </c>
      <c r="S580" t="str">
        <f t="shared" ref="S580:S643" si="99">TEXT((J580/86400)+25569+(-5/24),"m/d/yyyy")</f>
        <v>8/14/2015</v>
      </c>
      <c r="T580" t="str">
        <f t="shared" si="95"/>
        <v>2015</v>
      </c>
      <c r="U580" t="str">
        <f t="shared" si="96"/>
        <v>August</v>
      </c>
      <c r="V580" t="str">
        <f t="shared" si="90"/>
        <v>9/7/2015</v>
      </c>
      <c r="W580" t="str">
        <f t="shared" si="97"/>
        <v>2015</v>
      </c>
      <c r="X580" t="str">
        <f t="shared" si="98"/>
        <v>September</v>
      </c>
    </row>
    <row r="581" spans="1:24" ht="28.8" x14ac:dyDescent="0.55000000000000004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si="91"/>
        <v>1.4583333333333334E-2</v>
      </c>
      <c r="P581" s="9">
        <f t="shared" si="92"/>
        <v>35</v>
      </c>
      <c r="Q581" t="str">
        <f t="shared" si="93"/>
        <v>technology</v>
      </c>
      <c r="R581" t="str">
        <f t="shared" si="94"/>
        <v>web</v>
      </c>
      <c r="S581" t="str">
        <f t="shared" si="99"/>
        <v>11/25/2014</v>
      </c>
      <c r="T581" t="str">
        <f t="shared" si="95"/>
        <v>2014</v>
      </c>
      <c r="U581" t="str">
        <f t="shared" si="96"/>
        <v>November</v>
      </c>
      <c r="V581" t="str">
        <f t="shared" si="90"/>
        <v>12/25/2014</v>
      </c>
      <c r="W581" t="str">
        <f t="shared" si="97"/>
        <v>2014</v>
      </c>
      <c r="X581" t="str">
        <f t="shared" si="98"/>
        <v>December</v>
      </c>
    </row>
    <row r="582" spans="1:24" ht="43.2" x14ac:dyDescent="0.55000000000000004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91"/>
        <v>3.3333333333333332E-4</v>
      </c>
      <c r="P582" s="9">
        <f t="shared" si="92"/>
        <v>1</v>
      </c>
      <c r="Q582" t="str">
        <f t="shared" si="93"/>
        <v>technology</v>
      </c>
      <c r="R582" t="str">
        <f t="shared" si="94"/>
        <v>web</v>
      </c>
      <c r="S582" t="str">
        <f t="shared" si="99"/>
        <v>8/23/2016</v>
      </c>
      <c r="T582" t="str">
        <f t="shared" si="95"/>
        <v>2016</v>
      </c>
      <c r="U582" t="str">
        <f t="shared" si="96"/>
        <v>August</v>
      </c>
      <c r="V582" t="str">
        <f t="shared" si="90"/>
        <v>9/22/2016</v>
      </c>
      <c r="W582" t="str">
        <f t="shared" si="97"/>
        <v>2016</v>
      </c>
      <c r="X582" t="str">
        <f t="shared" si="98"/>
        <v>September</v>
      </c>
    </row>
    <row r="583" spans="1:24" ht="43.2" x14ac:dyDescent="0.55000000000000004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si="91"/>
        <v>0</v>
      </c>
      <c r="P583" s="9">
        <f t="shared" si="92"/>
        <v>0</v>
      </c>
      <c r="Q583" t="str">
        <f t="shared" si="93"/>
        <v>technology</v>
      </c>
      <c r="R583" t="str">
        <f t="shared" si="94"/>
        <v>web</v>
      </c>
      <c r="S583" t="str">
        <f t="shared" si="99"/>
        <v>7/2/2015</v>
      </c>
      <c r="T583" t="str">
        <f t="shared" si="95"/>
        <v>2015</v>
      </c>
      <c r="U583" t="str">
        <f t="shared" si="96"/>
        <v>July</v>
      </c>
      <c r="V583" t="str">
        <f t="shared" si="90"/>
        <v>8/1/2015</v>
      </c>
      <c r="W583" t="str">
        <f t="shared" si="97"/>
        <v>2015</v>
      </c>
      <c r="X583" t="str">
        <f t="shared" si="98"/>
        <v>August</v>
      </c>
    </row>
    <row r="584" spans="1:24" ht="43.2" x14ac:dyDescent="0.55000000000000004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91"/>
        <v>0</v>
      </c>
      <c r="P584" s="9">
        <f t="shared" si="92"/>
        <v>0</v>
      </c>
      <c r="Q584" t="str">
        <f t="shared" si="93"/>
        <v>technology</v>
      </c>
      <c r="R584" t="str">
        <f t="shared" si="94"/>
        <v>web</v>
      </c>
      <c r="S584" t="str">
        <f t="shared" si="99"/>
        <v>2/20/2015</v>
      </c>
      <c r="T584" t="str">
        <f t="shared" si="95"/>
        <v>2015</v>
      </c>
      <c r="U584" t="str">
        <f t="shared" si="96"/>
        <v>February</v>
      </c>
      <c r="V584" t="str">
        <f t="shared" si="90"/>
        <v>3/15/2015</v>
      </c>
      <c r="W584" t="str">
        <f t="shared" si="97"/>
        <v>2015</v>
      </c>
      <c r="X584" t="str">
        <f t="shared" si="98"/>
        <v>March</v>
      </c>
    </row>
    <row r="585" spans="1:24" ht="43.2" x14ac:dyDescent="0.55000000000000004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91"/>
        <v>1.1111111111111112E-4</v>
      </c>
      <c r="P585" s="9">
        <f t="shared" si="92"/>
        <v>1</v>
      </c>
      <c r="Q585" t="str">
        <f t="shared" si="93"/>
        <v>technology</v>
      </c>
      <c r="R585" t="str">
        <f t="shared" si="94"/>
        <v>web</v>
      </c>
      <c r="S585" t="str">
        <f t="shared" si="99"/>
        <v>2/17/2015</v>
      </c>
      <c r="T585" t="str">
        <f t="shared" si="95"/>
        <v>2015</v>
      </c>
      <c r="U585" t="str">
        <f t="shared" si="96"/>
        <v>February</v>
      </c>
      <c r="V585" t="str">
        <f t="shared" si="90"/>
        <v>3/19/2015</v>
      </c>
      <c r="W585" t="str">
        <f t="shared" si="97"/>
        <v>2015</v>
      </c>
      <c r="X585" t="str">
        <f t="shared" si="98"/>
        <v>March</v>
      </c>
    </row>
    <row r="586" spans="1:24" ht="28.8" x14ac:dyDescent="0.55000000000000004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91"/>
        <v>0.01</v>
      </c>
      <c r="P586" s="9">
        <f t="shared" si="92"/>
        <v>5</v>
      </c>
      <c r="Q586" t="str">
        <f t="shared" si="93"/>
        <v>technology</v>
      </c>
      <c r="R586" t="str">
        <f t="shared" si="94"/>
        <v>web</v>
      </c>
      <c r="S586" t="str">
        <f t="shared" si="99"/>
        <v>2/14/2015</v>
      </c>
      <c r="T586" t="str">
        <f t="shared" si="95"/>
        <v>2015</v>
      </c>
      <c r="U586" t="str">
        <f t="shared" si="96"/>
        <v>February</v>
      </c>
      <c r="V586" t="str">
        <f t="shared" si="90"/>
        <v>3/16/2015</v>
      </c>
      <c r="W586" t="str">
        <f t="shared" si="97"/>
        <v>2015</v>
      </c>
      <c r="X586" t="str">
        <f t="shared" si="98"/>
        <v>March</v>
      </c>
    </row>
    <row r="587" spans="1:24" ht="43.2" x14ac:dyDescent="0.55000000000000004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 t="shared" si="91"/>
        <v>0</v>
      </c>
      <c r="P587" s="9">
        <f t="shared" si="92"/>
        <v>0</v>
      </c>
      <c r="Q587" t="str">
        <f t="shared" si="93"/>
        <v>technology</v>
      </c>
      <c r="R587" t="str">
        <f t="shared" si="94"/>
        <v>web</v>
      </c>
      <c r="S587" t="str">
        <f t="shared" si="99"/>
        <v>10/6/2015</v>
      </c>
      <c r="T587" t="str">
        <f t="shared" si="95"/>
        <v>2015</v>
      </c>
      <c r="U587" t="str">
        <f t="shared" si="96"/>
        <v>October</v>
      </c>
      <c r="V587" t="str">
        <f t="shared" si="90"/>
        <v>11/30/2015</v>
      </c>
      <c r="W587" t="str">
        <f t="shared" si="97"/>
        <v>2015</v>
      </c>
      <c r="X587" t="str">
        <f t="shared" si="98"/>
        <v>November</v>
      </c>
    </row>
    <row r="588" spans="1:24" ht="43.2" x14ac:dyDescent="0.55000000000000004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91"/>
        <v>5.5999999999999999E-3</v>
      </c>
      <c r="P588" s="9">
        <f t="shared" si="92"/>
        <v>14</v>
      </c>
      <c r="Q588" t="str">
        <f t="shared" si="93"/>
        <v>technology</v>
      </c>
      <c r="R588" t="str">
        <f t="shared" si="94"/>
        <v>web</v>
      </c>
      <c r="S588" t="str">
        <f t="shared" si="99"/>
        <v>1/16/2015</v>
      </c>
      <c r="T588" t="str">
        <f t="shared" si="95"/>
        <v>2015</v>
      </c>
      <c r="U588" t="str">
        <f t="shared" si="96"/>
        <v>January</v>
      </c>
      <c r="V588" t="str">
        <f t="shared" si="90"/>
        <v>2/15/2015</v>
      </c>
      <c r="W588" t="str">
        <f t="shared" si="97"/>
        <v>2015</v>
      </c>
      <c r="X588" t="str">
        <f t="shared" si="98"/>
        <v>February</v>
      </c>
    </row>
    <row r="589" spans="1:24" ht="72" x14ac:dyDescent="0.55000000000000004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91"/>
        <v>9.0833333333333335E-2</v>
      </c>
      <c r="P589" s="9">
        <f t="shared" si="92"/>
        <v>389.28571428571428</v>
      </c>
      <c r="Q589" t="str">
        <f t="shared" si="93"/>
        <v>technology</v>
      </c>
      <c r="R589" t="str">
        <f t="shared" si="94"/>
        <v>web</v>
      </c>
      <c r="S589" t="str">
        <f t="shared" si="99"/>
        <v>3/17/2015</v>
      </c>
      <c r="T589" t="str">
        <f t="shared" si="95"/>
        <v>2015</v>
      </c>
      <c r="U589" t="str">
        <f t="shared" si="96"/>
        <v>March</v>
      </c>
      <c r="V589" t="str">
        <f t="shared" si="90"/>
        <v>4/16/2015</v>
      </c>
      <c r="W589" t="str">
        <f t="shared" si="97"/>
        <v>2015</v>
      </c>
      <c r="X589" t="str">
        <f t="shared" si="98"/>
        <v>April</v>
      </c>
    </row>
    <row r="590" spans="1:24" ht="43.2" x14ac:dyDescent="0.55000000000000004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91"/>
        <v>3.3444444444444443E-2</v>
      </c>
      <c r="P590" s="9">
        <f t="shared" si="92"/>
        <v>150.5</v>
      </c>
      <c r="Q590" t="str">
        <f t="shared" si="93"/>
        <v>technology</v>
      </c>
      <c r="R590" t="str">
        <f t="shared" si="94"/>
        <v>web</v>
      </c>
      <c r="S590" t="str">
        <f t="shared" si="99"/>
        <v>9/18/2016</v>
      </c>
      <c r="T590" t="str">
        <f t="shared" si="95"/>
        <v>2016</v>
      </c>
      <c r="U590" t="str">
        <f t="shared" si="96"/>
        <v>September</v>
      </c>
      <c r="V590" t="str">
        <f t="shared" si="90"/>
        <v>11/17/2016</v>
      </c>
      <c r="W590" t="str">
        <f t="shared" si="97"/>
        <v>2016</v>
      </c>
      <c r="X590" t="str">
        <f t="shared" si="98"/>
        <v>November</v>
      </c>
    </row>
    <row r="591" spans="1:24" x14ac:dyDescent="0.55000000000000004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91"/>
        <v>1.3333333333333334E-4</v>
      </c>
      <c r="P591" s="9">
        <f t="shared" si="92"/>
        <v>1</v>
      </c>
      <c r="Q591" t="str">
        <f t="shared" si="93"/>
        <v>technology</v>
      </c>
      <c r="R591" t="str">
        <f t="shared" si="94"/>
        <v>web</v>
      </c>
      <c r="S591" t="str">
        <f t="shared" si="99"/>
        <v>6/23/2015</v>
      </c>
      <c r="T591" t="str">
        <f t="shared" si="95"/>
        <v>2015</v>
      </c>
      <c r="U591" t="str">
        <f t="shared" si="96"/>
        <v>June</v>
      </c>
      <c r="V591" t="str">
        <f t="shared" si="90"/>
        <v>7/8/2015</v>
      </c>
      <c r="W591" t="str">
        <f t="shared" si="97"/>
        <v>2015</v>
      </c>
      <c r="X591" t="str">
        <f t="shared" si="98"/>
        <v>July</v>
      </c>
    </row>
    <row r="592" spans="1:24" ht="43.2" x14ac:dyDescent="0.55000000000000004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91"/>
        <v>4.4600000000000001E-2</v>
      </c>
      <c r="P592" s="9">
        <f t="shared" si="92"/>
        <v>24.777777777777779</v>
      </c>
      <c r="Q592" t="str">
        <f t="shared" si="93"/>
        <v>technology</v>
      </c>
      <c r="R592" t="str">
        <f t="shared" si="94"/>
        <v>web</v>
      </c>
      <c r="S592" t="str">
        <f t="shared" si="99"/>
        <v>1/8/2016</v>
      </c>
      <c r="T592" t="str">
        <f t="shared" si="95"/>
        <v>2016</v>
      </c>
      <c r="U592" t="str">
        <f t="shared" si="96"/>
        <v>January</v>
      </c>
      <c r="V592" t="str">
        <f t="shared" si="90"/>
        <v>2/8/2016</v>
      </c>
      <c r="W592" t="str">
        <f t="shared" si="97"/>
        <v>2016</v>
      </c>
      <c r="X592" t="str">
        <f t="shared" si="98"/>
        <v>February</v>
      </c>
    </row>
    <row r="593" spans="1:24" ht="43.2" x14ac:dyDescent="0.55000000000000004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91"/>
        <v>6.0999999999999997E-4</v>
      </c>
      <c r="P593" s="9">
        <f t="shared" si="92"/>
        <v>30.5</v>
      </c>
      <c r="Q593" t="str">
        <f t="shared" si="93"/>
        <v>technology</v>
      </c>
      <c r="R593" t="str">
        <f t="shared" si="94"/>
        <v>web</v>
      </c>
      <c r="S593" t="str">
        <f t="shared" si="99"/>
        <v>6/22/2015</v>
      </c>
      <c r="T593" t="str">
        <f t="shared" si="95"/>
        <v>2015</v>
      </c>
      <c r="U593" t="str">
        <f t="shared" si="96"/>
        <v>June</v>
      </c>
      <c r="V593" t="str">
        <f t="shared" si="90"/>
        <v>7/22/2015</v>
      </c>
      <c r="W593" t="str">
        <f t="shared" si="97"/>
        <v>2015</v>
      </c>
      <c r="X593" t="str">
        <f t="shared" si="98"/>
        <v>July</v>
      </c>
    </row>
    <row r="594" spans="1:24" ht="43.2" x14ac:dyDescent="0.55000000000000004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91"/>
        <v>3.3333333333333333E-2</v>
      </c>
      <c r="P594" s="9">
        <f t="shared" si="92"/>
        <v>250</v>
      </c>
      <c r="Q594" t="str">
        <f t="shared" si="93"/>
        <v>technology</v>
      </c>
      <c r="R594" t="str">
        <f t="shared" si="94"/>
        <v>web</v>
      </c>
      <c r="S594" t="str">
        <f t="shared" si="99"/>
        <v>11/3/2014</v>
      </c>
      <c r="T594" t="str">
        <f t="shared" si="95"/>
        <v>2014</v>
      </c>
      <c r="U594" t="str">
        <f t="shared" si="96"/>
        <v>November</v>
      </c>
      <c r="V594" t="str">
        <f t="shared" si="90"/>
        <v>12/3/2014</v>
      </c>
      <c r="W594" t="str">
        <f t="shared" si="97"/>
        <v>2014</v>
      </c>
      <c r="X594" t="str">
        <f t="shared" si="98"/>
        <v>December</v>
      </c>
    </row>
    <row r="595" spans="1:24" ht="57.6" x14ac:dyDescent="0.55000000000000004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91"/>
        <v>0.23</v>
      </c>
      <c r="P595" s="9">
        <f t="shared" si="92"/>
        <v>16.428571428571427</v>
      </c>
      <c r="Q595" t="str">
        <f t="shared" si="93"/>
        <v>technology</v>
      </c>
      <c r="R595" t="str">
        <f t="shared" si="94"/>
        <v>web</v>
      </c>
      <c r="S595" t="str">
        <f t="shared" si="99"/>
        <v>3/7/2015</v>
      </c>
      <c r="T595" t="str">
        <f t="shared" si="95"/>
        <v>2015</v>
      </c>
      <c r="U595" t="str">
        <f t="shared" si="96"/>
        <v>March</v>
      </c>
      <c r="V595" t="str">
        <f t="shared" si="90"/>
        <v>4/6/2015</v>
      </c>
      <c r="W595" t="str">
        <f t="shared" si="97"/>
        <v>2015</v>
      </c>
      <c r="X595" t="str">
        <f t="shared" si="98"/>
        <v>April</v>
      </c>
    </row>
    <row r="596" spans="1:24" ht="28.8" x14ac:dyDescent="0.55000000000000004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91"/>
        <v>1.0399999999999999E-3</v>
      </c>
      <c r="P596" s="9">
        <f t="shared" si="92"/>
        <v>13</v>
      </c>
      <c r="Q596" t="str">
        <f t="shared" si="93"/>
        <v>technology</v>
      </c>
      <c r="R596" t="str">
        <f t="shared" si="94"/>
        <v>web</v>
      </c>
      <c r="S596" t="str">
        <f t="shared" si="99"/>
        <v>3/17/2016</v>
      </c>
      <c r="T596" t="str">
        <f t="shared" si="95"/>
        <v>2016</v>
      </c>
      <c r="U596" t="str">
        <f t="shared" si="96"/>
        <v>March</v>
      </c>
      <c r="V596" t="str">
        <f t="shared" si="90"/>
        <v>4/16/2016</v>
      </c>
      <c r="W596" t="str">
        <f t="shared" si="97"/>
        <v>2016</v>
      </c>
      <c r="X596" t="str">
        <f t="shared" si="98"/>
        <v>April</v>
      </c>
    </row>
    <row r="597" spans="1:24" ht="43.2" x14ac:dyDescent="0.55000000000000004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91"/>
        <v>4.2599999999999999E-3</v>
      </c>
      <c r="P597" s="9">
        <f t="shared" si="92"/>
        <v>53.25</v>
      </c>
      <c r="Q597" t="str">
        <f t="shared" si="93"/>
        <v>technology</v>
      </c>
      <c r="R597" t="str">
        <f t="shared" si="94"/>
        <v>web</v>
      </c>
      <c r="S597" t="str">
        <f t="shared" si="99"/>
        <v>3/19/2015</v>
      </c>
      <c r="T597" t="str">
        <f t="shared" si="95"/>
        <v>2015</v>
      </c>
      <c r="U597" t="str">
        <f t="shared" si="96"/>
        <v>March</v>
      </c>
      <c r="V597" t="str">
        <f t="shared" si="90"/>
        <v>5/3/2015</v>
      </c>
      <c r="W597" t="str">
        <f t="shared" si="97"/>
        <v>2015</v>
      </c>
      <c r="X597" t="str">
        <f t="shared" si="98"/>
        <v>May</v>
      </c>
    </row>
    <row r="598" spans="1:24" ht="28.8" x14ac:dyDescent="0.55000000000000004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91"/>
        <v>2.9999999999999997E-4</v>
      </c>
      <c r="P598" s="9">
        <f t="shared" si="92"/>
        <v>3</v>
      </c>
      <c r="Q598" t="str">
        <f t="shared" si="93"/>
        <v>technology</v>
      </c>
      <c r="R598" t="str">
        <f t="shared" si="94"/>
        <v>web</v>
      </c>
      <c r="S598" t="str">
        <f t="shared" si="99"/>
        <v>10/3/2016</v>
      </c>
      <c r="T598" t="str">
        <f t="shared" si="95"/>
        <v>2016</v>
      </c>
      <c r="U598" t="str">
        <f t="shared" si="96"/>
        <v>October</v>
      </c>
      <c r="V598" t="str">
        <f t="shared" si="90"/>
        <v>11/2/2016</v>
      </c>
      <c r="W598" t="str">
        <f t="shared" si="97"/>
        <v>2016</v>
      </c>
      <c r="X598" t="str">
        <f t="shared" si="98"/>
        <v>November</v>
      </c>
    </row>
    <row r="599" spans="1:24" ht="43.2" x14ac:dyDescent="0.55000000000000004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91"/>
        <v>2.6666666666666666E-3</v>
      </c>
      <c r="P599" s="9">
        <f t="shared" si="92"/>
        <v>10</v>
      </c>
      <c r="Q599" t="str">
        <f t="shared" si="93"/>
        <v>technology</v>
      </c>
      <c r="R599" t="str">
        <f t="shared" si="94"/>
        <v>web</v>
      </c>
      <c r="S599" t="str">
        <f t="shared" si="99"/>
        <v>6/24/2016</v>
      </c>
      <c r="T599" t="str">
        <f t="shared" si="95"/>
        <v>2016</v>
      </c>
      <c r="U599" t="str">
        <f t="shared" si="96"/>
        <v>June</v>
      </c>
      <c r="V599" t="str">
        <f t="shared" si="90"/>
        <v>7/31/2016</v>
      </c>
      <c r="W599" t="str">
        <f t="shared" si="97"/>
        <v>2016</v>
      </c>
      <c r="X599" t="str">
        <f t="shared" si="98"/>
        <v>July</v>
      </c>
    </row>
    <row r="600" spans="1:24" ht="28.8" x14ac:dyDescent="0.55000000000000004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91"/>
        <v>0.34</v>
      </c>
      <c r="P600" s="9">
        <f t="shared" si="92"/>
        <v>121.42857142857143</v>
      </c>
      <c r="Q600" t="str">
        <f t="shared" si="93"/>
        <v>technology</v>
      </c>
      <c r="R600" t="str">
        <f t="shared" si="94"/>
        <v>web</v>
      </c>
      <c r="S600" t="str">
        <f t="shared" si="99"/>
        <v>11/4/2014</v>
      </c>
      <c r="T600" t="str">
        <f t="shared" si="95"/>
        <v>2014</v>
      </c>
      <c r="U600" t="str">
        <f t="shared" si="96"/>
        <v>November</v>
      </c>
      <c r="V600" t="str">
        <f t="shared" si="90"/>
        <v>12/4/2014</v>
      </c>
      <c r="W600" t="str">
        <f t="shared" si="97"/>
        <v>2014</v>
      </c>
      <c r="X600" t="str">
        <f t="shared" si="98"/>
        <v>December</v>
      </c>
    </row>
    <row r="601" spans="1:24" ht="43.2" x14ac:dyDescent="0.55000000000000004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91"/>
        <v>6.2E-4</v>
      </c>
      <c r="P601" s="9">
        <f t="shared" si="92"/>
        <v>15.5</v>
      </c>
      <c r="Q601" t="str">
        <f t="shared" si="93"/>
        <v>technology</v>
      </c>
      <c r="R601" t="str">
        <f t="shared" si="94"/>
        <v>web</v>
      </c>
      <c r="S601" t="str">
        <f t="shared" si="99"/>
        <v>2/12/2015</v>
      </c>
      <c r="T601" t="str">
        <f t="shared" si="95"/>
        <v>2015</v>
      </c>
      <c r="U601" t="str">
        <f t="shared" si="96"/>
        <v>February</v>
      </c>
      <c r="V601" t="str">
        <f t="shared" si="90"/>
        <v>3/8/2015</v>
      </c>
      <c r="W601" t="str">
        <f t="shared" si="97"/>
        <v>2015</v>
      </c>
      <c r="X601" t="str">
        <f t="shared" si="98"/>
        <v>March</v>
      </c>
    </row>
    <row r="602" spans="1:24" ht="28.8" x14ac:dyDescent="0.55000000000000004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91"/>
        <v>0.02</v>
      </c>
      <c r="P602" s="9">
        <f t="shared" si="92"/>
        <v>100</v>
      </c>
      <c r="Q602" t="str">
        <f t="shared" si="93"/>
        <v>technology</v>
      </c>
      <c r="R602" t="str">
        <f t="shared" si="94"/>
        <v>web</v>
      </c>
      <c r="S602" t="str">
        <f t="shared" si="99"/>
        <v>3/10/2015</v>
      </c>
      <c r="T602" t="str">
        <f t="shared" si="95"/>
        <v>2015</v>
      </c>
      <c r="U602" t="str">
        <f t="shared" si="96"/>
        <v>March</v>
      </c>
      <c r="V602" t="str">
        <f t="shared" si="90"/>
        <v>5/9/2015</v>
      </c>
      <c r="W602" t="str">
        <f t="shared" si="97"/>
        <v>2015</v>
      </c>
      <c r="X602" t="str">
        <f t="shared" si="98"/>
        <v>May</v>
      </c>
    </row>
    <row r="603" spans="1:24" ht="43.2" x14ac:dyDescent="0.55000000000000004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91"/>
        <v>1.4E-2</v>
      </c>
      <c r="P603" s="9">
        <f t="shared" si="92"/>
        <v>23.333333333333332</v>
      </c>
      <c r="Q603" t="str">
        <f t="shared" si="93"/>
        <v>technology</v>
      </c>
      <c r="R603" t="str">
        <f t="shared" si="94"/>
        <v>web</v>
      </c>
      <c r="S603" t="str">
        <f t="shared" si="99"/>
        <v>11/26/2014</v>
      </c>
      <c r="T603" t="str">
        <f t="shared" si="95"/>
        <v>2014</v>
      </c>
      <c r="U603" t="str">
        <f t="shared" si="96"/>
        <v>November</v>
      </c>
      <c r="V603" t="str">
        <f t="shared" si="90"/>
        <v>12/26/2014</v>
      </c>
      <c r="W603" t="str">
        <f t="shared" si="97"/>
        <v>2014</v>
      </c>
      <c r="X603" t="str">
        <f t="shared" si="98"/>
        <v>December</v>
      </c>
    </row>
    <row r="604" spans="1:24" ht="43.2" x14ac:dyDescent="0.55000000000000004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 t="shared" si="91"/>
        <v>0</v>
      </c>
      <c r="P604" s="9">
        <f t="shared" si="92"/>
        <v>0</v>
      </c>
      <c r="Q604" t="str">
        <f t="shared" si="93"/>
        <v>technology</v>
      </c>
      <c r="R604" t="str">
        <f t="shared" si="94"/>
        <v>web</v>
      </c>
      <c r="S604" t="str">
        <f t="shared" si="99"/>
        <v>5/19/2015</v>
      </c>
      <c r="T604" t="str">
        <f t="shared" si="95"/>
        <v>2015</v>
      </c>
      <c r="U604" t="str">
        <f t="shared" si="96"/>
        <v>May</v>
      </c>
      <c r="V604" t="str">
        <f t="shared" si="90"/>
        <v>6/18/2015</v>
      </c>
      <c r="W604" t="str">
        <f t="shared" si="97"/>
        <v>2015</v>
      </c>
      <c r="X604" t="str">
        <f t="shared" si="98"/>
        <v>June</v>
      </c>
    </row>
    <row r="605" spans="1:24" ht="43.2" x14ac:dyDescent="0.55000000000000004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91"/>
        <v>3.9334666666666664E-2</v>
      </c>
      <c r="P605" s="9">
        <f t="shared" si="92"/>
        <v>45.386153846153846</v>
      </c>
      <c r="Q605" t="str">
        <f t="shared" si="93"/>
        <v>technology</v>
      </c>
      <c r="R605" t="str">
        <f t="shared" si="94"/>
        <v>web</v>
      </c>
      <c r="S605" t="str">
        <f t="shared" si="99"/>
        <v>7/15/2014</v>
      </c>
      <c r="T605" t="str">
        <f t="shared" si="95"/>
        <v>2014</v>
      </c>
      <c r="U605" t="str">
        <f t="shared" si="96"/>
        <v>July</v>
      </c>
      <c r="V605" t="str">
        <f t="shared" si="90"/>
        <v>8/14/2014</v>
      </c>
      <c r="W605" t="str">
        <f t="shared" si="97"/>
        <v>2014</v>
      </c>
      <c r="X605" t="str">
        <f t="shared" si="98"/>
        <v>August</v>
      </c>
    </row>
    <row r="606" spans="1:24" ht="43.2" x14ac:dyDescent="0.55000000000000004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 t="shared" si="91"/>
        <v>0</v>
      </c>
      <c r="P606" s="9">
        <f t="shared" si="92"/>
        <v>0</v>
      </c>
      <c r="Q606" t="str">
        <f t="shared" si="93"/>
        <v>technology</v>
      </c>
      <c r="R606" t="str">
        <f t="shared" si="94"/>
        <v>web</v>
      </c>
      <c r="S606" t="str">
        <f t="shared" si="99"/>
        <v>7/28/2014</v>
      </c>
      <c r="T606" t="str">
        <f t="shared" si="95"/>
        <v>2014</v>
      </c>
      <c r="U606" t="str">
        <f t="shared" si="96"/>
        <v>July</v>
      </c>
      <c r="V606" t="str">
        <f t="shared" si="90"/>
        <v>8/27/2014</v>
      </c>
      <c r="W606" t="str">
        <f t="shared" si="97"/>
        <v>2014</v>
      </c>
      <c r="X606" t="str">
        <f t="shared" si="98"/>
        <v>August</v>
      </c>
    </row>
    <row r="607" spans="1:24" ht="28.8" x14ac:dyDescent="0.55000000000000004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91"/>
        <v>2.6200000000000001E-2</v>
      </c>
      <c r="P607" s="9">
        <f t="shared" si="92"/>
        <v>16.375</v>
      </c>
      <c r="Q607" t="str">
        <f t="shared" si="93"/>
        <v>technology</v>
      </c>
      <c r="R607" t="str">
        <f t="shared" si="94"/>
        <v>web</v>
      </c>
      <c r="S607" t="str">
        <f t="shared" si="99"/>
        <v>7/9/2015</v>
      </c>
      <c r="T607" t="str">
        <f t="shared" si="95"/>
        <v>2015</v>
      </c>
      <c r="U607" t="str">
        <f t="shared" si="96"/>
        <v>July</v>
      </c>
      <c r="V607" t="str">
        <f t="shared" si="90"/>
        <v>8/23/2015</v>
      </c>
      <c r="W607" t="str">
        <f t="shared" si="97"/>
        <v>2015</v>
      </c>
      <c r="X607" t="str">
        <f t="shared" si="98"/>
        <v>August</v>
      </c>
    </row>
    <row r="608" spans="1:24" ht="43.2" x14ac:dyDescent="0.55000000000000004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91"/>
        <v>2E-3</v>
      </c>
      <c r="P608" s="9">
        <f t="shared" si="92"/>
        <v>10</v>
      </c>
      <c r="Q608" t="str">
        <f t="shared" si="93"/>
        <v>technology</v>
      </c>
      <c r="R608" t="str">
        <f t="shared" si="94"/>
        <v>web</v>
      </c>
      <c r="S608" t="str">
        <f t="shared" si="99"/>
        <v>4/8/2015</v>
      </c>
      <c r="T608" t="str">
        <f t="shared" si="95"/>
        <v>2015</v>
      </c>
      <c r="U608" t="str">
        <f t="shared" si="96"/>
        <v>April</v>
      </c>
      <c r="V608" t="str">
        <f t="shared" si="90"/>
        <v>5/24/2015</v>
      </c>
      <c r="W608" t="str">
        <f t="shared" si="97"/>
        <v>2015</v>
      </c>
      <c r="X608" t="str">
        <f t="shared" si="98"/>
        <v>May</v>
      </c>
    </row>
    <row r="609" spans="1:24" ht="43.2" x14ac:dyDescent="0.55000000000000004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 t="shared" si="91"/>
        <v>0</v>
      </c>
      <c r="P609" s="9">
        <f t="shared" si="92"/>
        <v>0</v>
      </c>
      <c r="Q609" t="str">
        <f t="shared" si="93"/>
        <v>technology</v>
      </c>
      <c r="R609" t="str">
        <f t="shared" si="94"/>
        <v>web</v>
      </c>
      <c r="S609" t="str">
        <f t="shared" si="99"/>
        <v>10/23/2015</v>
      </c>
      <c r="T609" t="str">
        <f t="shared" si="95"/>
        <v>2015</v>
      </c>
      <c r="U609" t="str">
        <f t="shared" si="96"/>
        <v>October</v>
      </c>
      <c r="V609" t="str">
        <f t="shared" si="90"/>
        <v>11/22/2015</v>
      </c>
      <c r="W609" t="str">
        <f t="shared" si="97"/>
        <v>2015</v>
      </c>
      <c r="X609" t="str">
        <f t="shared" si="98"/>
        <v>November</v>
      </c>
    </row>
    <row r="610" spans="1:24" ht="43.2" x14ac:dyDescent="0.55000000000000004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91"/>
        <v>9.7400000000000004E-3</v>
      </c>
      <c r="P610" s="9">
        <f t="shared" si="92"/>
        <v>292.2</v>
      </c>
      <c r="Q610" t="str">
        <f t="shared" si="93"/>
        <v>technology</v>
      </c>
      <c r="R610" t="str">
        <f t="shared" si="94"/>
        <v>web</v>
      </c>
      <c r="S610" t="str">
        <f t="shared" si="99"/>
        <v>5/16/2015</v>
      </c>
      <c r="T610" t="str">
        <f t="shared" si="95"/>
        <v>2015</v>
      </c>
      <c r="U610" t="str">
        <f t="shared" si="96"/>
        <v>May</v>
      </c>
      <c r="V610" t="str">
        <f t="shared" si="90"/>
        <v>6/15/2015</v>
      </c>
      <c r="W610" t="str">
        <f t="shared" si="97"/>
        <v>2015</v>
      </c>
      <c r="X610" t="str">
        <f t="shared" si="98"/>
        <v>June</v>
      </c>
    </row>
    <row r="611" spans="1:24" ht="43.2" x14ac:dyDescent="0.55000000000000004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91"/>
        <v>6.41025641025641E-3</v>
      </c>
      <c r="P611" s="9">
        <f t="shared" si="92"/>
        <v>5</v>
      </c>
      <c r="Q611" t="str">
        <f t="shared" si="93"/>
        <v>technology</v>
      </c>
      <c r="R611" t="str">
        <f t="shared" si="94"/>
        <v>web</v>
      </c>
      <c r="S611" t="str">
        <f t="shared" si="99"/>
        <v>10/29/2015</v>
      </c>
      <c r="T611" t="str">
        <f t="shared" si="95"/>
        <v>2015</v>
      </c>
      <c r="U611" t="str">
        <f t="shared" si="96"/>
        <v>October</v>
      </c>
      <c r="V611" t="str">
        <f t="shared" si="90"/>
        <v>11/28/2015</v>
      </c>
      <c r="W611" t="str">
        <f t="shared" si="97"/>
        <v>2015</v>
      </c>
      <c r="X611" t="str">
        <f t="shared" si="98"/>
        <v>November</v>
      </c>
    </row>
    <row r="612" spans="1:24" ht="43.2" x14ac:dyDescent="0.55000000000000004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91"/>
        <v>0</v>
      </c>
      <c r="P612" s="9">
        <f t="shared" si="92"/>
        <v>0</v>
      </c>
      <c r="Q612" t="str">
        <f t="shared" si="93"/>
        <v>technology</v>
      </c>
      <c r="R612" t="str">
        <f t="shared" si="94"/>
        <v>web</v>
      </c>
      <c r="S612" t="str">
        <f t="shared" si="99"/>
        <v>3/23/2015</v>
      </c>
      <c r="T612" t="str">
        <f t="shared" si="95"/>
        <v>2015</v>
      </c>
      <c r="U612" t="str">
        <f t="shared" si="96"/>
        <v>March</v>
      </c>
      <c r="V612" t="str">
        <f t="shared" si="90"/>
        <v>4/22/2015</v>
      </c>
      <c r="W612" t="str">
        <f t="shared" si="97"/>
        <v>2015</v>
      </c>
      <c r="X612" t="str">
        <f t="shared" si="98"/>
        <v>April</v>
      </c>
    </row>
    <row r="613" spans="1:24" ht="43.2" x14ac:dyDescent="0.55000000000000004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91"/>
        <v>0</v>
      </c>
      <c r="P613" s="9">
        <f t="shared" si="92"/>
        <v>0</v>
      </c>
      <c r="Q613" t="str">
        <f t="shared" si="93"/>
        <v>technology</v>
      </c>
      <c r="R613" t="str">
        <f t="shared" si="94"/>
        <v>web</v>
      </c>
      <c r="S613" t="str">
        <f t="shared" si="99"/>
        <v>11/20/2015</v>
      </c>
      <c r="T613" t="str">
        <f t="shared" si="95"/>
        <v>2015</v>
      </c>
      <c r="U613" t="str">
        <f t="shared" si="96"/>
        <v>November</v>
      </c>
      <c r="V613" t="str">
        <f t="shared" si="90"/>
        <v>1/19/2016</v>
      </c>
      <c r="W613" t="str">
        <f t="shared" si="97"/>
        <v>2016</v>
      </c>
      <c r="X613" t="str">
        <f t="shared" si="98"/>
        <v>January</v>
      </c>
    </row>
    <row r="614" spans="1:24" ht="28.8" x14ac:dyDescent="0.55000000000000004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91"/>
        <v>0</v>
      </c>
      <c r="P614" s="9">
        <f t="shared" si="92"/>
        <v>0</v>
      </c>
      <c r="Q614" t="str">
        <f t="shared" si="93"/>
        <v>technology</v>
      </c>
      <c r="R614" t="str">
        <f t="shared" si="94"/>
        <v>web</v>
      </c>
      <c r="S614" t="str">
        <f t="shared" si="99"/>
        <v>8/2/2016</v>
      </c>
      <c r="T614" t="str">
        <f t="shared" si="95"/>
        <v>2016</v>
      </c>
      <c r="U614" t="str">
        <f t="shared" si="96"/>
        <v>August</v>
      </c>
      <c r="V614" t="str">
        <f t="shared" si="90"/>
        <v>9/1/2016</v>
      </c>
      <c r="W614" t="str">
        <f t="shared" si="97"/>
        <v>2016</v>
      </c>
      <c r="X614" t="str">
        <f t="shared" si="98"/>
        <v>September</v>
      </c>
    </row>
    <row r="615" spans="1:24" ht="43.2" x14ac:dyDescent="0.55000000000000004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91"/>
        <v>0.21363333333333334</v>
      </c>
      <c r="P615" s="9">
        <f t="shared" si="92"/>
        <v>105.93388429752066</v>
      </c>
      <c r="Q615" t="str">
        <f t="shared" si="93"/>
        <v>technology</v>
      </c>
      <c r="R615" t="str">
        <f t="shared" si="94"/>
        <v>web</v>
      </c>
      <c r="S615" t="str">
        <f t="shared" si="99"/>
        <v>8/31/2015</v>
      </c>
      <c r="T615" t="str">
        <f t="shared" si="95"/>
        <v>2015</v>
      </c>
      <c r="U615" t="str">
        <f t="shared" si="96"/>
        <v>August</v>
      </c>
      <c r="V615" t="str">
        <f t="shared" si="90"/>
        <v>9/30/2015</v>
      </c>
      <c r="W615" t="str">
        <f t="shared" si="97"/>
        <v>2015</v>
      </c>
      <c r="X615" t="str">
        <f t="shared" si="98"/>
        <v>September</v>
      </c>
    </row>
    <row r="616" spans="1:24" ht="43.2" x14ac:dyDescent="0.55000000000000004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si="91"/>
        <v>0</v>
      </c>
      <c r="P616" s="9">
        <f t="shared" si="92"/>
        <v>0</v>
      </c>
      <c r="Q616" t="str">
        <f t="shared" si="93"/>
        <v>technology</v>
      </c>
      <c r="R616" t="str">
        <f t="shared" si="94"/>
        <v>web</v>
      </c>
      <c r="S616" t="str">
        <f t="shared" si="99"/>
        <v>5/24/2016</v>
      </c>
      <c r="T616" t="str">
        <f t="shared" si="95"/>
        <v>2016</v>
      </c>
      <c r="U616" t="str">
        <f t="shared" si="96"/>
        <v>May</v>
      </c>
      <c r="V616" t="str">
        <f t="shared" si="90"/>
        <v>6/23/2016</v>
      </c>
      <c r="W616" t="str">
        <f t="shared" si="97"/>
        <v>2016</v>
      </c>
      <c r="X616" t="str">
        <f t="shared" si="98"/>
        <v>June</v>
      </c>
    </row>
    <row r="617" spans="1:24" ht="43.2" x14ac:dyDescent="0.55000000000000004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91"/>
        <v>0</v>
      </c>
      <c r="P617" s="9">
        <f t="shared" si="92"/>
        <v>0</v>
      </c>
      <c r="Q617" t="str">
        <f t="shared" si="93"/>
        <v>technology</v>
      </c>
      <c r="R617" t="str">
        <f t="shared" si="94"/>
        <v>web</v>
      </c>
      <c r="S617" t="str">
        <f t="shared" si="99"/>
        <v>8/25/2015</v>
      </c>
      <c r="T617" t="str">
        <f t="shared" si="95"/>
        <v>2015</v>
      </c>
      <c r="U617" t="str">
        <f t="shared" si="96"/>
        <v>August</v>
      </c>
      <c r="V617" t="str">
        <f t="shared" si="90"/>
        <v>9/24/2015</v>
      </c>
      <c r="W617" t="str">
        <f t="shared" si="97"/>
        <v>2015</v>
      </c>
      <c r="X617" t="str">
        <f t="shared" si="98"/>
        <v>September</v>
      </c>
    </row>
    <row r="618" spans="1:24" ht="43.2" x14ac:dyDescent="0.55000000000000004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91"/>
        <v>0</v>
      </c>
      <c r="P618" s="9">
        <f t="shared" si="92"/>
        <v>0</v>
      </c>
      <c r="Q618" t="str">
        <f t="shared" si="93"/>
        <v>technology</v>
      </c>
      <c r="R618" t="str">
        <f t="shared" si="94"/>
        <v>web</v>
      </c>
      <c r="S618" t="str">
        <f t="shared" si="99"/>
        <v>1/26/2017</v>
      </c>
      <c r="T618" t="str">
        <f t="shared" si="95"/>
        <v>2017</v>
      </c>
      <c r="U618" t="str">
        <f t="shared" si="96"/>
        <v>January</v>
      </c>
      <c r="V618" t="str">
        <f t="shared" si="90"/>
        <v>2/25/2017</v>
      </c>
      <c r="W618" t="str">
        <f t="shared" si="97"/>
        <v>2017</v>
      </c>
      <c r="X618" t="str">
        <f t="shared" si="98"/>
        <v>February</v>
      </c>
    </row>
    <row r="619" spans="1:24" ht="43.2" x14ac:dyDescent="0.55000000000000004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91"/>
        <v>0.03</v>
      </c>
      <c r="P619" s="9">
        <f t="shared" si="92"/>
        <v>20</v>
      </c>
      <c r="Q619" t="str">
        <f t="shared" si="93"/>
        <v>technology</v>
      </c>
      <c r="R619" t="str">
        <f t="shared" si="94"/>
        <v>web</v>
      </c>
      <c r="S619" t="str">
        <f t="shared" si="99"/>
        <v>3/24/2015</v>
      </c>
      <c r="T619" t="str">
        <f t="shared" si="95"/>
        <v>2015</v>
      </c>
      <c r="U619" t="str">
        <f t="shared" si="96"/>
        <v>March</v>
      </c>
      <c r="V619" t="str">
        <f t="shared" si="90"/>
        <v>5/8/2015</v>
      </c>
      <c r="W619" t="str">
        <f t="shared" si="97"/>
        <v>2015</v>
      </c>
      <c r="X619" t="str">
        <f t="shared" si="98"/>
        <v>May</v>
      </c>
    </row>
    <row r="620" spans="1:24" ht="43.2" x14ac:dyDescent="0.55000000000000004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 t="shared" si="91"/>
        <v>0</v>
      </c>
      <c r="P620" s="9">
        <f t="shared" si="92"/>
        <v>0</v>
      </c>
      <c r="Q620" t="str">
        <f t="shared" si="93"/>
        <v>technology</v>
      </c>
      <c r="R620" t="str">
        <f t="shared" si="94"/>
        <v>web</v>
      </c>
      <c r="S620" t="str">
        <f t="shared" si="99"/>
        <v>11/9/2015</v>
      </c>
      <c r="T620" t="str">
        <f t="shared" si="95"/>
        <v>2015</v>
      </c>
      <c r="U620" t="str">
        <f t="shared" si="96"/>
        <v>November</v>
      </c>
      <c r="V620" t="str">
        <f t="shared" si="90"/>
        <v>12/9/2015</v>
      </c>
      <c r="W620" t="str">
        <f t="shared" si="97"/>
        <v>2015</v>
      </c>
      <c r="X620" t="str">
        <f t="shared" si="98"/>
        <v>December</v>
      </c>
    </row>
    <row r="621" spans="1:24" ht="28.8" x14ac:dyDescent="0.55000000000000004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91"/>
        <v>3.9999999999999998E-7</v>
      </c>
      <c r="P621" s="9">
        <f t="shared" si="92"/>
        <v>1</v>
      </c>
      <c r="Q621" t="str">
        <f t="shared" si="93"/>
        <v>technology</v>
      </c>
      <c r="R621" t="str">
        <f t="shared" si="94"/>
        <v>web</v>
      </c>
      <c r="S621" t="str">
        <f t="shared" si="99"/>
        <v>9/26/2014</v>
      </c>
      <c r="T621" t="str">
        <f t="shared" si="95"/>
        <v>2014</v>
      </c>
      <c r="U621" t="str">
        <f t="shared" si="96"/>
        <v>September</v>
      </c>
      <c r="V621" t="str">
        <f t="shared" si="90"/>
        <v>11/25/2014</v>
      </c>
      <c r="W621" t="str">
        <f t="shared" si="97"/>
        <v>2014</v>
      </c>
      <c r="X621" t="str">
        <f t="shared" si="98"/>
        <v>November</v>
      </c>
    </row>
    <row r="622" spans="1:24" ht="43.2" x14ac:dyDescent="0.55000000000000004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91"/>
        <v>0.01</v>
      </c>
      <c r="P622" s="9">
        <f t="shared" si="92"/>
        <v>300</v>
      </c>
      <c r="Q622" t="str">
        <f t="shared" si="93"/>
        <v>technology</v>
      </c>
      <c r="R622" t="str">
        <f t="shared" si="94"/>
        <v>web</v>
      </c>
      <c r="S622" t="str">
        <f t="shared" si="99"/>
        <v>7/11/2014</v>
      </c>
      <c r="T622" t="str">
        <f t="shared" si="95"/>
        <v>2014</v>
      </c>
      <c r="U622" t="str">
        <f t="shared" si="96"/>
        <v>July</v>
      </c>
      <c r="V622" t="str">
        <f t="shared" si="90"/>
        <v>8/25/2014</v>
      </c>
      <c r="W622" t="str">
        <f t="shared" si="97"/>
        <v>2014</v>
      </c>
      <c r="X622" t="str">
        <f t="shared" si="98"/>
        <v>August</v>
      </c>
    </row>
    <row r="623" spans="1:24" ht="43.2" x14ac:dyDescent="0.55000000000000004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91"/>
        <v>1.044E-2</v>
      </c>
      <c r="P623" s="9">
        <f t="shared" si="92"/>
        <v>87</v>
      </c>
      <c r="Q623" t="str">
        <f t="shared" si="93"/>
        <v>technology</v>
      </c>
      <c r="R623" t="str">
        <f t="shared" si="94"/>
        <v>web</v>
      </c>
      <c r="S623" t="str">
        <f t="shared" si="99"/>
        <v>6/7/2016</v>
      </c>
      <c r="T623" t="str">
        <f t="shared" si="95"/>
        <v>2016</v>
      </c>
      <c r="U623" t="str">
        <f t="shared" si="96"/>
        <v>June</v>
      </c>
      <c r="V623" t="str">
        <f t="shared" si="90"/>
        <v>7/7/2016</v>
      </c>
      <c r="W623" t="str">
        <f t="shared" si="97"/>
        <v>2016</v>
      </c>
      <c r="X623" t="str">
        <f t="shared" si="98"/>
        <v>July</v>
      </c>
    </row>
    <row r="624" spans="1:24" ht="43.2" x14ac:dyDescent="0.55000000000000004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91"/>
        <v>5.6833333333333333E-2</v>
      </c>
      <c r="P624" s="9">
        <f t="shared" si="92"/>
        <v>37.888888888888886</v>
      </c>
      <c r="Q624" t="str">
        <f t="shared" si="93"/>
        <v>technology</v>
      </c>
      <c r="R624" t="str">
        <f t="shared" si="94"/>
        <v>web</v>
      </c>
      <c r="S624" t="str">
        <f t="shared" si="99"/>
        <v>6/11/2016</v>
      </c>
      <c r="T624" t="str">
        <f t="shared" si="95"/>
        <v>2016</v>
      </c>
      <c r="U624" t="str">
        <f t="shared" si="96"/>
        <v>June</v>
      </c>
      <c r="V624" t="str">
        <f t="shared" si="90"/>
        <v>7/1/2016</v>
      </c>
      <c r="W624" t="str">
        <f t="shared" si="97"/>
        <v>2016</v>
      </c>
      <c r="X624" t="str">
        <f t="shared" si="98"/>
        <v>July</v>
      </c>
    </row>
    <row r="625" spans="1:24" ht="43.2" x14ac:dyDescent="0.55000000000000004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91"/>
        <v>0</v>
      </c>
      <c r="P625" s="9">
        <f t="shared" si="92"/>
        <v>0</v>
      </c>
      <c r="Q625" t="str">
        <f t="shared" si="93"/>
        <v>technology</v>
      </c>
      <c r="R625" t="str">
        <f t="shared" si="94"/>
        <v>web</v>
      </c>
      <c r="S625" t="str">
        <f t="shared" si="99"/>
        <v>4/27/2015</v>
      </c>
      <c r="T625" t="str">
        <f t="shared" si="95"/>
        <v>2015</v>
      </c>
      <c r="U625" t="str">
        <f t="shared" si="96"/>
        <v>April</v>
      </c>
      <c r="V625" t="str">
        <f t="shared" si="90"/>
        <v>5/27/2015</v>
      </c>
      <c r="W625" t="str">
        <f t="shared" si="97"/>
        <v>2015</v>
      </c>
      <c r="X625" t="str">
        <f t="shared" si="98"/>
        <v>May</v>
      </c>
    </row>
    <row r="626" spans="1:24" ht="43.2" x14ac:dyDescent="0.55000000000000004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91"/>
        <v>0</v>
      </c>
      <c r="P626" s="9">
        <f t="shared" si="92"/>
        <v>0</v>
      </c>
      <c r="Q626" t="str">
        <f t="shared" si="93"/>
        <v>technology</v>
      </c>
      <c r="R626" t="str">
        <f t="shared" si="94"/>
        <v>web</v>
      </c>
      <c r="S626" t="str">
        <f t="shared" si="99"/>
        <v>4/14/2015</v>
      </c>
      <c r="T626" t="str">
        <f t="shared" si="95"/>
        <v>2015</v>
      </c>
      <c r="U626" t="str">
        <f t="shared" si="96"/>
        <v>April</v>
      </c>
      <c r="V626" t="str">
        <f t="shared" si="90"/>
        <v>5/14/2015</v>
      </c>
      <c r="W626" t="str">
        <f t="shared" si="97"/>
        <v>2015</v>
      </c>
      <c r="X626" t="str">
        <f t="shared" si="98"/>
        <v>May</v>
      </c>
    </row>
    <row r="627" spans="1:24" ht="43.2" x14ac:dyDescent="0.55000000000000004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91"/>
        <v>0</v>
      </c>
      <c r="P627" s="9">
        <f t="shared" si="92"/>
        <v>0</v>
      </c>
      <c r="Q627" t="str">
        <f t="shared" si="93"/>
        <v>technology</v>
      </c>
      <c r="R627" t="str">
        <f t="shared" si="94"/>
        <v>web</v>
      </c>
      <c r="S627" t="str">
        <f t="shared" si="99"/>
        <v>2/24/2017</v>
      </c>
      <c r="T627" t="str">
        <f t="shared" si="95"/>
        <v>2017</v>
      </c>
      <c r="U627" t="str">
        <f t="shared" si="96"/>
        <v>February</v>
      </c>
      <c r="V627" t="str">
        <f t="shared" si="90"/>
        <v>3/26/2017</v>
      </c>
      <c r="W627" t="str">
        <f t="shared" si="97"/>
        <v>2017</v>
      </c>
      <c r="X627" t="str">
        <f t="shared" si="98"/>
        <v>March</v>
      </c>
    </row>
    <row r="628" spans="1:24" ht="43.2" x14ac:dyDescent="0.55000000000000004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91"/>
        <v>0.17380000000000001</v>
      </c>
      <c r="P628" s="9">
        <f t="shared" si="92"/>
        <v>111.41025641025641</v>
      </c>
      <c r="Q628" t="str">
        <f t="shared" si="93"/>
        <v>technology</v>
      </c>
      <c r="R628" t="str">
        <f t="shared" si="94"/>
        <v>web</v>
      </c>
      <c r="S628" t="str">
        <f t="shared" si="99"/>
        <v>7/13/2015</v>
      </c>
      <c r="T628" t="str">
        <f t="shared" si="95"/>
        <v>2015</v>
      </c>
      <c r="U628" t="str">
        <f t="shared" si="96"/>
        <v>July</v>
      </c>
      <c r="V628" t="str">
        <f t="shared" si="90"/>
        <v>8/15/2015</v>
      </c>
      <c r="W628" t="str">
        <f t="shared" si="97"/>
        <v>2015</v>
      </c>
      <c r="X628" t="str">
        <f t="shared" si="98"/>
        <v>August</v>
      </c>
    </row>
    <row r="629" spans="1:24" ht="43.2" x14ac:dyDescent="0.55000000000000004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91"/>
        <v>2.0000000000000001E-4</v>
      </c>
      <c r="P629" s="9">
        <f t="shared" si="92"/>
        <v>90</v>
      </c>
      <c r="Q629" t="str">
        <f t="shared" si="93"/>
        <v>technology</v>
      </c>
      <c r="R629" t="str">
        <f t="shared" si="94"/>
        <v>web</v>
      </c>
      <c r="S629" t="str">
        <f t="shared" si="99"/>
        <v>1/15/2016</v>
      </c>
      <c r="T629" t="str">
        <f t="shared" si="95"/>
        <v>2016</v>
      </c>
      <c r="U629" t="str">
        <f t="shared" si="96"/>
        <v>January</v>
      </c>
      <c r="V629" t="str">
        <f t="shared" si="90"/>
        <v>3/14/2016</v>
      </c>
      <c r="W629" t="str">
        <f t="shared" si="97"/>
        <v>2016</v>
      </c>
      <c r="X629" t="str">
        <f t="shared" si="98"/>
        <v>March</v>
      </c>
    </row>
    <row r="630" spans="1:24" ht="43.2" x14ac:dyDescent="0.55000000000000004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 t="shared" si="91"/>
        <v>0</v>
      </c>
      <c r="P630" s="9">
        <f t="shared" si="92"/>
        <v>0</v>
      </c>
      <c r="Q630" t="str">
        <f t="shared" si="93"/>
        <v>technology</v>
      </c>
      <c r="R630" t="str">
        <f t="shared" si="94"/>
        <v>web</v>
      </c>
      <c r="S630" t="str">
        <f t="shared" si="99"/>
        <v>6/13/2014</v>
      </c>
      <c r="T630" t="str">
        <f t="shared" si="95"/>
        <v>2014</v>
      </c>
      <c r="U630" t="str">
        <f t="shared" si="96"/>
        <v>June</v>
      </c>
      <c r="V630" t="str">
        <f t="shared" si="90"/>
        <v>7/13/2014</v>
      </c>
      <c r="W630" t="str">
        <f t="shared" si="97"/>
        <v>2014</v>
      </c>
      <c r="X630" t="str">
        <f t="shared" si="98"/>
        <v>July</v>
      </c>
    </row>
    <row r="631" spans="1:24" ht="43.2" x14ac:dyDescent="0.55000000000000004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91"/>
        <v>1.75E-3</v>
      </c>
      <c r="P631" s="9">
        <f t="shared" si="92"/>
        <v>116.66666666666667</v>
      </c>
      <c r="Q631" t="str">
        <f t="shared" si="93"/>
        <v>technology</v>
      </c>
      <c r="R631" t="str">
        <f t="shared" si="94"/>
        <v>web</v>
      </c>
      <c r="S631" t="str">
        <f t="shared" si="99"/>
        <v>4/14/2016</v>
      </c>
      <c r="T631" t="str">
        <f t="shared" si="95"/>
        <v>2016</v>
      </c>
      <c r="U631" t="str">
        <f t="shared" si="96"/>
        <v>April</v>
      </c>
      <c r="V631" t="str">
        <f t="shared" si="90"/>
        <v>5/14/2016</v>
      </c>
      <c r="W631" t="str">
        <f t="shared" si="97"/>
        <v>2016</v>
      </c>
      <c r="X631" t="str">
        <f t="shared" si="98"/>
        <v>May</v>
      </c>
    </row>
    <row r="632" spans="1:24" ht="43.2" x14ac:dyDescent="0.55000000000000004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91"/>
        <v>8.3340278356529708E-4</v>
      </c>
      <c r="P632" s="9">
        <f t="shared" si="92"/>
        <v>10</v>
      </c>
      <c r="Q632" t="str">
        <f t="shared" si="93"/>
        <v>technology</v>
      </c>
      <c r="R632" t="str">
        <f t="shared" si="94"/>
        <v>web</v>
      </c>
      <c r="S632" t="str">
        <f t="shared" si="99"/>
        <v>8/7/2015</v>
      </c>
      <c r="T632" t="str">
        <f t="shared" si="95"/>
        <v>2015</v>
      </c>
      <c r="U632" t="str">
        <f t="shared" si="96"/>
        <v>August</v>
      </c>
      <c r="V632" t="str">
        <f t="shared" si="90"/>
        <v>9/6/2015</v>
      </c>
      <c r="W632" t="str">
        <f t="shared" si="97"/>
        <v>2015</v>
      </c>
      <c r="X632" t="str">
        <f t="shared" si="98"/>
        <v>September</v>
      </c>
    </row>
    <row r="633" spans="1:24" ht="28.8" x14ac:dyDescent="0.55000000000000004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91"/>
        <v>1.38E-2</v>
      </c>
      <c r="P633" s="9">
        <f t="shared" si="92"/>
        <v>76.666666666666671</v>
      </c>
      <c r="Q633" t="str">
        <f t="shared" si="93"/>
        <v>technology</v>
      </c>
      <c r="R633" t="str">
        <f t="shared" si="94"/>
        <v>web</v>
      </c>
      <c r="S633" t="str">
        <f t="shared" si="99"/>
        <v>4/29/2016</v>
      </c>
      <c r="T633" t="str">
        <f t="shared" si="95"/>
        <v>2016</v>
      </c>
      <c r="U633" t="str">
        <f t="shared" si="96"/>
        <v>April</v>
      </c>
      <c r="V633" t="str">
        <f t="shared" si="90"/>
        <v>5/28/2016</v>
      </c>
      <c r="W633" t="str">
        <f t="shared" si="97"/>
        <v>2016</v>
      </c>
      <c r="X633" t="str">
        <f t="shared" si="98"/>
        <v>May</v>
      </c>
    </row>
    <row r="634" spans="1:24" ht="28.8" x14ac:dyDescent="0.55000000000000004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 t="shared" si="91"/>
        <v>0</v>
      </c>
      <c r="P634" s="9">
        <f t="shared" si="92"/>
        <v>0</v>
      </c>
      <c r="Q634" t="str">
        <f t="shared" si="93"/>
        <v>technology</v>
      </c>
      <c r="R634" t="str">
        <f t="shared" si="94"/>
        <v>web</v>
      </c>
      <c r="S634" t="str">
        <f t="shared" si="99"/>
        <v>10/26/2015</v>
      </c>
      <c r="T634" t="str">
        <f t="shared" si="95"/>
        <v>2015</v>
      </c>
      <c r="U634" t="str">
        <f t="shared" si="96"/>
        <v>October</v>
      </c>
      <c r="V634" t="str">
        <f t="shared" si="90"/>
        <v>11/25/2015</v>
      </c>
      <c r="W634" t="str">
        <f t="shared" si="97"/>
        <v>2015</v>
      </c>
      <c r="X634" t="str">
        <f t="shared" si="98"/>
        <v>November</v>
      </c>
    </row>
    <row r="635" spans="1:24" ht="43.2" x14ac:dyDescent="0.55000000000000004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91"/>
        <v>0.1245</v>
      </c>
      <c r="P635" s="9">
        <f t="shared" si="92"/>
        <v>49.8</v>
      </c>
      <c r="Q635" t="str">
        <f t="shared" si="93"/>
        <v>technology</v>
      </c>
      <c r="R635" t="str">
        <f t="shared" si="94"/>
        <v>web</v>
      </c>
      <c r="S635" t="str">
        <f t="shared" si="99"/>
        <v>5/17/2016</v>
      </c>
      <c r="T635" t="str">
        <f t="shared" si="95"/>
        <v>2016</v>
      </c>
      <c r="U635" t="str">
        <f t="shared" si="96"/>
        <v>May</v>
      </c>
      <c r="V635" t="str">
        <f t="shared" si="90"/>
        <v>6/17/2016</v>
      </c>
      <c r="W635" t="str">
        <f t="shared" si="97"/>
        <v>2016</v>
      </c>
      <c r="X635" t="str">
        <f t="shared" si="98"/>
        <v>June</v>
      </c>
    </row>
    <row r="636" spans="1:24" ht="28.8" x14ac:dyDescent="0.55000000000000004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91"/>
        <v>2.0000000000000001E-4</v>
      </c>
      <c r="P636" s="9">
        <f t="shared" si="92"/>
        <v>1</v>
      </c>
      <c r="Q636" t="str">
        <f t="shared" si="93"/>
        <v>technology</v>
      </c>
      <c r="R636" t="str">
        <f t="shared" si="94"/>
        <v>web</v>
      </c>
      <c r="S636" t="str">
        <f t="shared" si="99"/>
        <v>1/27/2015</v>
      </c>
      <c r="T636" t="str">
        <f t="shared" si="95"/>
        <v>2015</v>
      </c>
      <c r="U636" t="str">
        <f t="shared" si="96"/>
        <v>January</v>
      </c>
      <c r="V636" t="str">
        <f t="shared" si="90"/>
        <v>2/26/2015</v>
      </c>
      <c r="W636" t="str">
        <f t="shared" si="97"/>
        <v>2015</v>
      </c>
      <c r="X636" t="str">
        <f t="shared" si="98"/>
        <v>February</v>
      </c>
    </row>
    <row r="637" spans="1:24" ht="28.8" x14ac:dyDescent="0.55000000000000004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91"/>
        <v>8.0000000000000007E-5</v>
      </c>
      <c r="P637" s="9">
        <f t="shared" si="92"/>
        <v>2</v>
      </c>
      <c r="Q637" t="str">
        <f t="shared" si="93"/>
        <v>technology</v>
      </c>
      <c r="R637" t="str">
        <f t="shared" si="94"/>
        <v>web</v>
      </c>
      <c r="S637" t="str">
        <f t="shared" si="99"/>
        <v>3/12/2015</v>
      </c>
      <c r="T637" t="str">
        <f t="shared" si="95"/>
        <v>2015</v>
      </c>
      <c r="U637" t="str">
        <f t="shared" si="96"/>
        <v>March</v>
      </c>
      <c r="V637" t="str">
        <f t="shared" si="90"/>
        <v>4/11/2015</v>
      </c>
      <c r="W637" t="str">
        <f t="shared" si="97"/>
        <v>2015</v>
      </c>
      <c r="X637" t="str">
        <f t="shared" si="98"/>
        <v>April</v>
      </c>
    </row>
    <row r="638" spans="1:24" ht="28.8" x14ac:dyDescent="0.55000000000000004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91"/>
        <v>2E-3</v>
      </c>
      <c r="P638" s="9">
        <f t="shared" si="92"/>
        <v>4</v>
      </c>
      <c r="Q638" t="str">
        <f t="shared" si="93"/>
        <v>technology</v>
      </c>
      <c r="R638" t="str">
        <f t="shared" si="94"/>
        <v>web</v>
      </c>
      <c r="S638" t="str">
        <f t="shared" si="99"/>
        <v>5/7/2015</v>
      </c>
      <c r="T638" t="str">
        <f t="shared" si="95"/>
        <v>2015</v>
      </c>
      <c r="U638" t="str">
        <f t="shared" si="96"/>
        <v>May</v>
      </c>
      <c r="V638" t="str">
        <f t="shared" si="90"/>
        <v>6/6/2015</v>
      </c>
      <c r="W638" t="str">
        <f t="shared" si="97"/>
        <v>2015</v>
      </c>
      <c r="X638" t="str">
        <f t="shared" si="98"/>
        <v>June</v>
      </c>
    </row>
    <row r="639" spans="1:24" ht="43.2" x14ac:dyDescent="0.55000000000000004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 t="shared" si="91"/>
        <v>0</v>
      </c>
      <c r="P639" s="9">
        <f t="shared" si="92"/>
        <v>0</v>
      </c>
      <c r="Q639" t="str">
        <f t="shared" si="93"/>
        <v>technology</v>
      </c>
      <c r="R639" t="str">
        <f t="shared" si="94"/>
        <v>web</v>
      </c>
      <c r="S639" t="str">
        <f t="shared" si="99"/>
        <v>1/27/2017</v>
      </c>
      <c r="T639" t="str">
        <f t="shared" si="95"/>
        <v>2017</v>
      </c>
      <c r="U639" t="str">
        <f t="shared" si="96"/>
        <v>January</v>
      </c>
      <c r="V639" t="str">
        <f t="shared" si="90"/>
        <v>2/25/2017</v>
      </c>
      <c r="W639" t="str">
        <f t="shared" si="97"/>
        <v>2017</v>
      </c>
      <c r="X639" t="str">
        <f t="shared" si="98"/>
        <v>February</v>
      </c>
    </row>
    <row r="640" spans="1:24" x14ac:dyDescent="0.55000000000000004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91"/>
        <v>9.0000000000000006E-5</v>
      </c>
      <c r="P640" s="9">
        <f t="shared" si="92"/>
        <v>3</v>
      </c>
      <c r="Q640" t="str">
        <f t="shared" si="93"/>
        <v>technology</v>
      </c>
      <c r="R640" t="str">
        <f t="shared" si="94"/>
        <v>web</v>
      </c>
      <c r="S640" t="str">
        <f t="shared" si="99"/>
        <v>1/24/2017</v>
      </c>
      <c r="T640" t="str">
        <f t="shared" si="95"/>
        <v>2017</v>
      </c>
      <c r="U640" t="str">
        <f t="shared" si="96"/>
        <v>January</v>
      </c>
      <c r="V640" t="str">
        <f t="shared" si="90"/>
        <v>3/25/2017</v>
      </c>
      <c r="W640" t="str">
        <f t="shared" si="97"/>
        <v>2017</v>
      </c>
      <c r="X640" t="str">
        <f t="shared" si="98"/>
        <v>March</v>
      </c>
    </row>
    <row r="641" spans="1:24" ht="28.8" x14ac:dyDescent="0.55000000000000004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91"/>
        <v>9.9999999999999995E-7</v>
      </c>
      <c r="P641" s="9">
        <f t="shared" si="92"/>
        <v>1</v>
      </c>
      <c r="Q641" t="str">
        <f t="shared" si="93"/>
        <v>technology</v>
      </c>
      <c r="R641" t="str">
        <f t="shared" si="94"/>
        <v>web</v>
      </c>
      <c r="S641" t="str">
        <f t="shared" si="99"/>
        <v>8/14/2014</v>
      </c>
      <c r="T641" t="str">
        <f t="shared" si="95"/>
        <v>2014</v>
      </c>
      <c r="U641" t="str">
        <f t="shared" si="96"/>
        <v>August</v>
      </c>
      <c r="V641" t="str">
        <f t="shared" si="90"/>
        <v>10/13/2014</v>
      </c>
      <c r="W641" t="str">
        <f t="shared" si="97"/>
        <v>2014</v>
      </c>
      <c r="X641" t="str">
        <f t="shared" si="98"/>
        <v>October</v>
      </c>
    </row>
    <row r="642" spans="1:24" ht="43.2" x14ac:dyDescent="0.55000000000000004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si="91"/>
        <v>1.4428571428571428</v>
      </c>
      <c r="P642" s="9">
        <f t="shared" si="92"/>
        <v>50.5</v>
      </c>
      <c r="Q642" t="str">
        <f t="shared" si="93"/>
        <v>technology</v>
      </c>
      <c r="R642" t="str">
        <f t="shared" si="94"/>
        <v>wearables</v>
      </c>
      <c r="S642" t="str">
        <f t="shared" si="99"/>
        <v>11/9/2016</v>
      </c>
      <c r="T642" t="str">
        <f t="shared" si="95"/>
        <v>2016</v>
      </c>
      <c r="U642" t="str">
        <f t="shared" si="96"/>
        <v>November</v>
      </c>
      <c r="V642" t="str">
        <f t="shared" ref="V642:V705" si="100">TEXT((I642/86400)+25569+(-5/24),"m/d/yyyy")</f>
        <v>11/24/2016</v>
      </c>
      <c r="W642" t="str">
        <f t="shared" si="97"/>
        <v>2016</v>
      </c>
      <c r="X642" t="str">
        <f t="shared" si="98"/>
        <v>November</v>
      </c>
    </row>
    <row r="643" spans="1:24" ht="43.2" x14ac:dyDescent="0.55000000000000004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ref="O643:O706" si="101">E643/D643</f>
        <v>1.1916249999999999</v>
      </c>
      <c r="P643" s="9">
        <f t="shared" ref="P643:P706" si="102">IF(L643&lt;&gt;0, E643/L643, 0)</f>
        <v>151.31746031746033</v>
      </c>
      <c r="Q643" t="str">
        <f t="shared" ref="Q643:Q706" si="103">LEFT(N643, SEARCH("/",N643,1)-1)</f>
        <v>technology</v>
      </c>
      <c r="R643" t="str">
        <f t="shared" ref="R643:R706" si="104">RIGHT(N643,LEN(N643)-FIND("/",N643))</f>
        <v>wearables</v>
      </c>
      <c r="S643" t="str">
        <f t="shared" si="99"/>
        <v>7/14/2015</v>
      </c>
      <c r="T643" t="str">
        <f t="shared" ref="T643:T706" si="105">TEXT((J643/86400)+25569+(-5/24),"yyyy")</f>
        <v>2015</v>
      </c>
      <c r="U643" t="str">
        <f t="shared" ref="U643:U706" si="106">TEXT((J643/86400)+25569+(-5/24),"mmmm")</f>
        <v>July</v>
      </c>
      <c r="V643" t="str">
        <f t="shared" si="100"/>
        <v>8/13/2015</v>
      </c>
      <c r="W643" t="str">
        <f t="shared" ref="W643:W706" si="107">TEXT((I643/86400)+25569+(-5/24),"yyyy")</f>
        <v>2015</v>
      </c>
      <c r="X643" t="str">
        <f t="shared" ref="X643:X706" si="108">TEXT((I643/86400)+25569+(-5/24),"mmmm")</f>
        <v>August</v>
      </c>
    </row>
    <row r="644" spans="1:24" ht="43.2" x14ac:dyDescent="0.55000000000000004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si="101"/>
        <v>14.604850000000001</v>
      </c>
      <c r="P644" s="9">
        <f t="shared" si="102"/>
        <v>134.3592456301748</v>
      </c>
      <c r="Q644" t="str">
        <f t="shared" si="103"/>
        <v>technology</v>
      </c>
      <c r="R644" t="str">
        <f t="shared" si="104"/>
        <v>wearables</v>
      </c>
      <c r="S644" t="str">
        <f t="shared" ref="S644:S707" si="109">TEXT((J644/86400)+25569+(-5/24),"m/d/yyyy")</f>
        <v>7/14/2015</v>
      </c>
      <c r="T644" t="str">
        <f t="shared" si="105"/>
        <v>2015</v>
      </c>
      <c r="U644" t="str">
        <f t="shared" si="106"/>
        <v>July</v>
      </c>
      <c r="V644" t="str">
        <f t="shared" si="100"/>
        <v>8/19/2015</v>
      </c>
      <c r="W644" t="str">
        <f t="shared" si="107"/>
        <v>2015</v>
      </c>
      <c r="X644" t="str">
        <f t="shared" si="108"/>
        <v>August</v>
      </c>
    </row>
    <row r="645" spans="1:24" ht="28.8" x14ac:dyDescent="0.55000000000000004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si="101"/>
        <v>1.0580799999999999</v>
      </c>
      <c r="P645" s="9">
        <f t="shared" si="102"/>
        <v>174.02631578947367</v>
      </c>
      <c r="Q645" t="str">
        <f t="shared" si="103"/>
        <v>technology</v>
      </c>
      <c r="R645" t="str">
        <f t="shared" si="104"/>
        <v>wearables</v>
      </c>
      <c r="S645" t="str">
        <f t="shared" si="109"/>
        <v>4/6/2015</v>
      </c>
      <c r="T645" t="str">
        <f t="shared" si="105"/>
        <v>2015</v>
      </c>
      <c r="U645" t="str">
        <f t="shared" si="106"/>
        <v>April</v>
      </c>
      <c r="V645" t="str">
        <f t="shared" si="100"/>
        <v>5/31/2015</v>
      </c>
      <c r="W645" t="str">
        <f t="shared" si="107"/>
        <v>2015</v>
      </c>
      <c r="X645" t="str">
        <f t="shared" si="108"/>
        <v>May</v>
      </c>
    </row>
    <row r="646" spans="1:24" ht="43.2" x14ac:dyDescent="0.55000000000000004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101"/>
        <v>3.0011791999999997</v>
      </c>
      <c r="P646" s="9">
        <f t="shared" si="102"/>
        <v>73.486268364348675</v>
      </c>
      <c r="Q646" t="str">
        <f t="shared" si="103"/>
        <v>technology</v>
      </c>
      <c r="R646" t="str">
        <f t="shared" si="104"/>
        <v>wearables</v>
      </c>
      <c r="S646" t="str">
        <f t="shared" si="109"/>
        <v>9/16/2014</v>
      </c>
      <c r="T646" t="str">
        <f t="shared" si="105"/>
        <v>2014</v>
      </c>
      <c r="U646" t="str">
        <f t="shared" si="106"/>
        <v>September</v>
      </c>
      <c r="V646" t="str">
        <f t="shared" si="100"/>
        <v>10/28/2014</v>
      </c>
      <c r="W646" t="str">
        <f t="shared" si="107"/>
        <v>2014</v>
      </c>
      <c r="X646" t="str">
        <f t="shared" si="108"/>
        <v>October</v>
      </c>
    </row>
    <row r="647" spans="1:24" ht="28.8" x14ac:dyDescent="0.55000000000000004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101"/>
        <v>2.7869999999999999</v>
      </c>
      <c r="P647" s="9">
        <f t="shared" si="102"/>
        <v>23.518987341772153</v>
      </c>
      <c r="Q647" t="str">
        <f t="shared" si="103"/>
        <v>technology</v>
      </c>
      <c r="R647" t="str">
        <f t="shared" si="104"/>
        <v>wearables</v>
      </c>
      <c r="S647" t="str">
        <f t="shared" si="109"/>
        <v>7/12/2016</v>
      </c>
      <c r="T647" t="str">
        <f t="shared" si="105"/>
        <v>2016</v>
      </c>
      <c r="U647" t="str">
        <f t="shared" si="106"/>
        <v>July</v>
      </c>
      <c r="V647" t="str">
        <f t="shared" si="100"/>
        <v>8/11/2016</v>
      </c>
      <c r="W647" t="str">
        <f t="shared" si="107"/>
        <v>2016</v>
      </c>
      <c r="X647" t="str">
        <f t="shared" si="108"/>
        <v>August</v>
      </c>
    </row>
    <row r="648" spans="1:24" ht="43.2" x14ac:dyDescent="0.55000000000000004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101"/>
        <v>1.3187625000000001</v>
      </c>
      <c r="P648" s="9">
        <f t="shared" si="102"/>
        <v>39.074444444444445</v>
      </c>
      <c r="Q648" t="str">
        <f t="shared" si="103"/>
        <v>technology</v>
      </c>
      <c r="R648" t="str">
        <f t="shared" si="104"/>
        <v>wearables</v>
      </c>
      <c r="S648" t="str">
        <f t="shared" si="109"/>
        <v>7/12/2014</v>
      </c>
      <c r="T648" t="str">
        <f t="shared" si="105"/>
        <v>2014</v>
      </c>
      <c r="U648" t="str">
        <f t="shared" si="106"/>
        <v>July</v>
      </c>
      <c r="V648" t="str">
        <f t="shared" si="100"/>
        <v>8/11/2014</v>
      </c>
      <c r="W648" t="str">
        <f t="shared" si="107"/>
        <v>2014</v>
      </c>
      <c r="X648" t="str">
        <f t="shared" si="108"/>
        <v>August</v>
      </c>
    </row>
    <row r="649" spans="1:24" ht="43.2" x14ac:dyDescent="0.55000000000000004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101"/>
        <v>1.0705</v>
      </c>
      <c r="P649" s="9">
        <f t="shared" si="102"/>
        <v>125.94117647058823</v>
      </c>
      <c r="Q649" t="str">
        <f t="shared" si="103"/>
        <v>technology</v>
      </c>
      <c r="R649" t="str">
        <f t="shared" si="104"/>
        <v>wearables</v>
      </c>
      <c r="S649" t="str">
        <f t="shared" si="109"/>
        <v>2/16/2016</v>
      </c>
      <c r="T649" t="str">
        <f t="shared" si="105"/>
        <v>2016</v>
      </c>
      <c r="U649" t="str">
        <f t="shared" si="106"/>
        <v>February</v>
      </c>
      <c r="V649" t="str">
        <f t="shared" si="100"/>
        <v>3/17/2016</v>
      </c>
      <c r="W649" t="str">
        <f t="shared" si="107"/>
        <v>2016</v>
      </c>
      <c r="X649" t="str">
        <f t="shared" si="108"/>
        <v>March</v>
      </c>
    </row>
    <row r="650" spans="1:24" ht="28.8" x14ac:dyDescent="0.55000000000000004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101"/>
        <v>1.2682285714285715</v>
      </c>
      <c r="P650" s="9">
        <f t="shared" si="102"/>
        <v>1644</v>
      </c>
      <c r="Q650" t="str">
        <f t="shared" si="103"/>
        <v>technology</v>
      </c>
      <c r="R650" t="str">
        <f t="shared" si="104"/>
        <v>wearables</v>
      </c>
      <c r="S650" t="str">
        <f t="shared" si="109"/>
        <v>9/9/2014</v>
      </c>
      <c r="T650" t="str">
        <f t="shared" si="105"/>
        <v>2014</v>
      </c>
      <c r="U650" t="str">
        <f t="shared" si="106"/>
        <v>September</v>
      </c>
      <c r="V650" t="str">
        <f t="shared" si="100"/>
        <v>10/14/2014</v>
      </c>
      <c r="W650" t="str">
        <f t="shared" si="107"/>
        <v>2014</v>
      </c>
      <c r="X650" t="str">
        <f t="shared" si="108"/>
        <v>October</v>
      </c>
    </row>
    <row r="651" spans="1:24" ht="43.2" x14ac:dyDescent="0.55000000000000004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101"/>
        <v>1.3996</v>
      </c>
      <c r="P651" s="9">
        <f t="shared" si="102"/>
        <v>42.670731707317074</v>
      </c>
      <c r="Q651" t="str">
        <f t="shared" si="103"/>
        <v>technology</v>
      </c>
      <c r="R651" t="str">
        <f t="shared" si="104"/>
        <v>wearables</v>
      </c>
      <c r="S651" t="str">
        <f t="shared" si="109"/>
        <v>8/26/2014</v>
      </c>
      <c r="T651" t="str">
        <f t="shared" si="105"/>
        <v>2014</v>
      </c>
      <c r="U651" t="str">
        <f t="shared" si="106"/>
        <v>August</v>
      </c>
      <c r="V651" t="str">
        <f t="shared" si="100"/>
        <v>9/16/2014</v>
      </c>
      <c r="W651" t="str">
        <f t="shared" si="107"/>
        <v>2014</v>
      </c>
      <c r="X651" t="str">
        <f t="shared" si="108"/>
        <v>September</v>
      </c>
    </row>
    <row r="652" spans="1:24" ht="43.2" x14ac:dyDescent="0.55000000000000004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101"/>
        <v>1.1240000000000001</v>
      </c>
      <c r="P652" s="9">
        <f t="shared" si="102"/>
        <v>35.125</v>
      </c>
      <c r="Q652" t="str">
        <f t="shared" si="103"/>
        <v>technology</v>
      </c>
      <c r="R652" t="str">
        <f t="shared" si="104"/>
        <v>wearables</v>
      </c>
      <c r="S652" t="str">
        <f t="shared" si="109"/>
        <v>10/19/2014</v>
      </c>
      <c r="T652" t="str">
        <f t="shared" si="105"/>
        <v>2014</v>
      </c>
      <c r="U652" t="str">
        <f t="shared" si="106"/>
        <v>October</v>
      </c>
      <c r="V652" t="str">
        <f t="shared" si="100"/>
        <v>12/18/2014</v>
      </c>
      <c r="W652" t="str">
        <f t="shared" si="107"/>
        <v>2014</v>
      </c>
      <c r="X652" t="str">
        <f t="shared" si="108"/>
        <v>December</v>
      </c>
    </row>
    <row r="653" spans="1:24" ht="43.2" x14ac:dyDescent="0.55000000000000004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101"/>
        <v>1.00528</v>
      </c>
      <c r="P653" s="9">
        <f t="shared" si="102"/>
        <v>239.35238095238094</v>
      </c>
      <c r="Q653" t="str">
        <f t="shared" si="103"/>
        <v>technology</v>
      </c>
      <c r="R653" t="str">
        <f t="shared" si="104"/>
        <v>wearables</v>
      </c>
      <c r="S653" t="str">
        <f t="shared" si="109"/>
        <v>11/12/2014</v>
      </c>
      <c r="T653" t="str">
        <f t="shared" si="105"/>
        <v>2014</v>
      </c>
      <c r="U653" t="str">
        <f t="shared" si="106"/>
        <v>November</v>
      </c>
      <c r="V653" t="str">
        <f t="shared" si="100"/>
        <v>12/12/2014</v>
      </c>
      <c r="W653" t="str">
        <f t="shared" si="107"/>
        <v>2014</v>
      </c>
      <c r="X653" t="str">
        <f t="shared" si="108"/>
        <v>December</v>
      </c>
    </row>
    <row r="654" spans="1:24" ht="43.2" x14ac:dyDescent="0.55000000000000004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101"/>
        <v>1.0046666666666666</v>
      </c>
      <c r="P654" s="9">
        <f t="shared" si="102"/>
        <v>107.64285714285714</v>
      </c>
      <c r="Q654" t="str">
        <f t="shared" si="103"/>
        <v>technology</v>
      </c>
      <c r="R654" t="str">
        <f t="shared" si="104"/>
        <v>wearables</v>
      </c>
      <c r="S654" t="str">
        <f t="shared" si="109"/>
        <v>11/1/2016</v>
      </c>
      <c r="T654" t="str">
        <f t="shared" si="105"/>
        <v>2016</v>
      </c>
      <c r="U654" t="str">
        <f t="shared" si="106"/>
        <v>November</v>
      </c>
      <c r="V654" t="str">
        <f t="shared" si="100"/>
        <v>12/1/2016</v>
      </c>
      <c r="W654" t="str">
        <f t="shared" si="107"/>
        <v>2016</v>
      </c>
      <c r="X654" t="str">
        <f t="shared" si="108"/>
        <v>December</v>
      </c>
    </row>
    <row r="655" spans="1:24" ht="43.2" x14ac:dyDescent="0.55000000000000004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101"/>
        <v>1.4144600000000001</v>
      </c>
      <c r="P655" s="9">
        <f t="shared" si="102"/>
        <v>95.830623306233065</v>
      </c>
      <c r="Q655" t="str">
        <f t="shared" si="103"/>
        <v>technology</v>
      </c>
      <c r="R655" t="str">
        <f t="shared" si="104"/>
        <v>wearables</v>
      </c>
      <c r="S655" t="str">
        <f t="shared" si="109"/>
        <v>7/14/2015</v>
      </c>
      <c r="T655" t="str">
        <f t="shared" si="105"/>
        <v>2015</v>
      </c>
      <c r="U655" t="str">
        <f t="shared" si="106"/>
        <v>July</v>
      </c>
      <c r="V655" t="str">
        <f t="shared" si="100"/>
        <v>8/20/2015</v>
      </c>
      <c r="W655" t="str">
        <f t="shared" si="107"/>
        <v>2015</v>
      </c>
      <c r="X655" t="str">
        <f t="shared" si="108"/>
        <v>August</v>
      </c>
    </row>
    <row r="656" spans="1:24" ht="43.2" x14ac:dyDescent="0.55000000000000004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101"/>
        <v>2.6729166666666666</v>
      </c>
      <c r="P656" s="9">
        <f t="shared" si="102"/>
        <v>31.663376110562684</v>
      </c>
      <c r="Q656" t="str">
        <f t="shared" si="103"/>
        <v>technology</v>
      </c>
      <c r="R656" t="str">
        <f t="shared" si="104"/>
        <v>wearables</v>
      </c>
      <c r="S656" t="str">
        <f t="shared" si="109"/>
        <v>6/8/2015</v>
      </c>
      <c r="T656" t="str">
        <f t="shared" si="105"/>
        <v>2015</v>
      </c>
      <c r="U656" t="str">
        <f t="shared" si="106"/>
        <v>June</v>
      </c>
      <c r="V656" t="str">
        <f t="shared" si="100"/>
        <v>7/8/2015</v>
      </c>
      <c r="W656" t="str">
        <f t="shared" si="107"/>
        <v>2015</v>
      </c>
      <c r="X656" t="str">
        <f t="shared" si="108"/>
        <v>July</v>
      </c>
    </row>
    <row r="657" spans="1:24" ht="43.2" x14ac:dyDescent="0.55000000000000004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101"/>
        <v>1.4688749999999999</v>
      </c>
      <c r="P657" s="9">
        <f t="shared" si="102"/>
        <v>42.886861313868614</v>
      </c>
      <c r="Q657" t="str">
        <f t="shared" si="103"/>
        <v>technology</v>
      </c>
      <c r="R657" t="str">
        <f t="shared" si="104"/>
        <v>wearables</v>
      </c>
      <c r="S657" t="str">
        <f t="shared" si="109"/>
        <v>2/10/2015</v>
      </c>
      <c r="T657" t="str">
        <f t="shared" si="105"/>
        <v>2015</v>
      </c>
      <c r="U657" t="str">
        <f t="shared" si="106"/>
        <v>February</v>
      </c>
      <c r="V657" t="str">
        <f t="shared" si="100"/>
        <v>3/12/2015</v>
      </c>
      <c r="W657" t="str">
        <f t="shared" si="107"/>
        <v>2015</v>
      </c>
      <c r="X657" t="str">
        <f t="shared" si="108"/>
        <v>March</v>
      </c>
    </row>
    <row r="658" spans="1:24" ht="43.2" x14ac:dyDescent="0.55000000000000004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101"/>
        <v>2.1356000000000002</v>
      </c>
      <c r="P658" s="9">
        <f t="shared" si="102"/>
        <v>122.73563218390805</v>
      </c>
      <c r="Q658" t="str">
        <f t="shared" si="103"/>
        <v>technology</v>
      </c>
      <c r="R658" t="str">
        <f t="shared" si="104"/>
        <v>wearables</v>
      </c>
      <c r="S658" t="str">
        <f t="shared" si="109"/>
        <v>2/17/2016</v>
      </c>
      <c r="T658" t="str">
        <f t="shared" si="105"/>
        <v>2016</v>
      </c>
      <c r="U658" t="str">
        <f t="shared" si="106"/>
        <v>February</v>
      </c>
      <c r="V658" t="str">
        <f t="shared" si="100"/>
        <v>4/17/2016</v>
      </c>
      <c r="W658" t="str">
        <f t="shared" si="107"/>
        <v>2016</v>
      </c>
      <c r="X658" t="str">
        <f t="shared" si="108"/>
        <v>April</v>
      </c>
    </row>
    <row r="659" spans="1:24" ht="43.2" x14ac:dyDescent="0.55000000000000004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101"/>
        <v>1.2569999999999999</v>
      </c>
      <c r="P659" s="9">
        <f t="shared" si="102"/>
        <v>190.45454545454547</v>
      </c>
      <c r="Q659" t="str">
        <f t="shared" si="103"/>
        <v>technology</v>
      </c>
      <c r="R659" t="str">
        <f t="shared" si="104"/>
        <v>wearables</v>
      </c>
      <c r="S659" t="str">
        <f t="shared" si="109"/>
        <v>11/23/2015</v>
      </c>
      <c r="T659" t="str">
        <f t="shared" si="105"/>
        <v>2015</v>
      </c>
      <c r="U659" t="str">
        <f t="shared" si="106"/>
        <v>November</v>
      </c>
      <c r="V659" t="str">
        <f t="shared" si="100"/>
        <v>12/23/2015</v>
      </c>
      <c r="W659" t="str">
        <f t="shared" si="107"/>
        <v>2015</v>
      </c>
      <c r="X659" t="str">
        <f t="shared" si="108"/>
        <v>December</v>
      </c>
    </row>
    <row r="660" spans="1:24" ht="43.2" x14ac:dyDescent="0.55000000000000004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101"/>
        <v>1.0446206037108834</v>
      </c>
      <c r="P660" s="9">
        <f t="shared" si="102"/>
        <v>109.33695652173913</v>
      </c>
      <c r="Q660" t="str">
        <f t="shared" si="103"/>
        <v>technology</v>
      </c>
      <c r="R660" t="str">
        <f t="shared" si="104"/>
        <v>wearables</v>
      </c>
      <c r="S660" t="str">
        <f t="shared" si="109"/>
        <v>6/23/2015</v>
      </c>
      <c r="T660" t="str">
        <f t="shared" si="105"/>
        <v>2015</v>
      </c>
      <c r="U660" t="str">
        <f t="shared" si="106"/>
        <v>June</v>
      </c>
      <c r="V660" t="str">
        <f t="shared" si="100"/>
        <v>7/26/2015</v>
      </c>
      <c r="W660" t="str">
        <f t="shared" si="107"/>
        <v>2015</v>
      </c>
      <c r="X660" t="str">
        <f t="shared" si="108"/>
        <v>July</v>
      </c>
    </row>
    <row r="661" spans="1:24" x14ac:dyDescent="0.55000000000000004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101"/>
        <v>1.0056666666666667</v>
      </c>
      <c r="P661" s="9">
        <f t="shared" si="102"/>
        <v>143.66666666666666</v>
      </c>
      <c r="Q661" t="str">
        <f t="shared" si="103"/>
        <v>technology</v>
      </c>
      <c r="R661" t="str">
        <f t="shared" si="104"/>
        <v>wearables</v>
      </c>
      <c r="S661" t="str">
        <f t="shared" si="109"/>
        <v>7/24/2015</v>
      </c>
      <c r="T661" t="str">
        <f t="shared" si="105"/>
        <v>2015</v>
      </c>
      <c r="U661" t="str">
        <f t="shared" si="106"/>
        <v>July</v>
      </c>
      <c r="V661" t="str">
        <f t="shared" si="100"/>
        <v>8/23/2015</v>
      </c>
      <c r="W661" t="str">
        <f t="shared" si="107"/>
        <v>2015</v>
      </c>
      <c r="X661" t="str">
        <f t="shared" si="108"/>
        <v>August</v>
      </c>
    </row>
    <row r="662" spans="1:24" ht="43.2" x14ac:dyDescent="0.55000000000000004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101"/>
        <v>3.058E-2</v>
      </c>
      <c r="P662" s="9">
        <f t="shared" si="102"/>
        <v>84.944444444444443</v>
      </c>
      <c r="Q662" t="str">
        <f t="shared" si="103"/>
        <v>technology</v>
      </c>
      <c r="R662" t="str">
        <f t="shared" si="104"/>
        <v>wearables</v>
      </c>
      <c r="S662" t="str">
        <f t="shared" si="109"/>
        <v>10/10/2014</v>
      </c>
      <c r="T662" t="str">
        <f t="shared" si="105"/>
        <v>2014</v>
      </c>
      <c r="U662" t="str">
        <f t="shared" si="106"/>
        <v>October</v>
      </c>
      <c r="V662" t="str">
        <f t="shared" si="100"/>
        <v>11/9/2014</v>
      </c>
      <c r="W662" t="str">
        <f t="shared" si="107"/>
        <v>2014</v>
      </c>
      <c r="X662" t="str">
        <f t="shared" si="108"/>
        <v>November</v>
      </c>
    </row>
    <row r="663" spans="1:24" ht="43.2" x14ac:dyDescent="0.55000000000000004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101"/>
        <v>9.4999999999999998E-3</v>
      </c>
      <c r="P663" s="9">
        <f t="shared" si="102"/>
        <v>10.555555555555555</v>
      </c>
      <c r="Q663" t="str">
        <f t="shared" si="103"/>
        <v>technology</v>
      </c>
      <c r="R663" t="str">
        <f t="shared" si="104"/>
        <v>wearables</v>
      </c>
      <c r="S663" t="str">
        <f t="shared" si="109"/>
        <v>9/23/2016</v>
      </c>
      <c r="T663" t="str">
        <f t="shared" si="105"/>
        <v>2016</v>
      </c>
      <c r="U663" t="str">
        <f t="shared" si="106"/>
        <v>September</v>
      </c>
      <c r="V663" t="str">
        <f t="shared" si="100"/>
        <v>10/23/2016</v>
      </c>
      <c r="W663" t="str">
        <f t="shared" si="107"/>
        <v>2016</v>
      </c>
      <c r="X663" t="str">
        <f t="shared" si="108"/>
        <v>October</v>
      </c>
    </row>
    <row r="664" spans="1:24" ht="43.2" x14ac:dyDescent="0.55000000000000004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101"/>
        <v>4.0000000000000001E-3</v>
      </c>
      <c r="P664" s="9">
        <f t="shared" si="102"/>
        <v>39</v>
      </c>
      <c r="Q664" t="str">
        <f t="shared" si="103"/>
        <v>technology</v>
      </c>
      <c r="R664" t="str">
        <f t="shared" si="104"/>
        <v>wearables</v>
      </c>
      <c r="S664" t="str">
        <f t="shared" si="109"/>
        <v>12/17/2014</v>
      </c>
      <c r="T664" t="str">
        <f t="shared" si="105"/>
        <v>2014</v>
      </c>
      <c r="U664" t="str">
        <f t="shared" si="106"/>
        <v>December</v>
      </c>
      <c r="V664" t="str">
        <f t="shared" si="100"/>
        <v>1/16/2015</v>
      </c>
      <c r="W664" t="str">
        <f t="shared" si="107"/>
        <v>2015</v>
      </c>
      <c r="X664" t="str">
        <f t="shared" si="108"/>
        <v>January</v>
      </c>
    </row>
    <row r="665" spans="1:24" ht="43.2" x14ac:dyDescent="0.55000000000000004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101"/>
        <v>3.5000000000000001E-3</v>
      </c>
      <c r="P665" s="9">
        <f t="shared" si="102"/>
        <v>100</v>
      </c>
      <c r="Q665" t="str">
        <f t="shared" si="103"/>
        <v>technology</v>
      </c>
      <c r="R665" t="str">
        <f t="shared" si="104"/>
        <v>wearables</v>
      </c>
      <c r="S665" t="str">
        <f t="shared" si="109"/>
        <v>6/18/2015</v>
      </c>
      <c r="T665" t="str">
        <f t="shared" si="105"/>
        <v>2015</v>
      </c>
      <c r="U665" t="str">
        <f t="shared" si="106"/>
        <v>June</v>
      </c>
      <c r="V665" t="str">
        <f t="shared" si="100"/>
        <v>7/18/2015</v>
      </c>
      <c r="W665" t="str">
        <f t="shared" si="107"/>
        <v>2015</v>
      </c>
      <c r="X665" t="str">
        <f t="shared" si="108"/>
        <v>July</v>
      </c>
    </row>
    <row r="666" spans="1:24" ht="43.2" x14ac:dyDescent="0.55000000000000004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101"/>
        <v>7.5333333333333335E-2</v>
      </c>
      <c r="P666" s="9">
        <f t="shared" si="102"/>
        <v>31.172413793103448</v>
      </c>
      <c r="Q666" t="str">
        <f t="shared" si="103"/>
        <v>technology</v>
      </c>
      <c r="R666" t="str">
        <f t="shared" si="104"/>
        <v>wearables</v>
      </c>
      <c r="S666" t="str">
        <f t="shared" si="109"/>
        <v>3/14/2015</v>
      </c>
      <c r="T666" t="str">
        <f t="shared" si="105"/>
        <v>2015</v>
      </c>
      <c r="U666" t="str">
        <f t="shared" si="106"/>
        <v>March</v>
      </c>
      <c r="V666" t="str">
        <f t="shared" si="100"/>
        <v>4/13/2015</v>
      </c>
      <c r="W666" t="str">
        <f t="shared" si="107"/>
        <v>2015</v>
      </c>
      <c r="X666" t="str">
        <f t="shared" si="108"/>
        <v>April</v>
      </c>
    </row>
    <row r="667" spans="1:24" ht="43.2" x14ac:dyDescent="0.55000000000000004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101"/>
        <v>0.18640000000000001</v>
      </c>
      <c r="P667" s="9">
        <f t="shared" si="102"/>
        <v>155.33333333333334</v>
      </c>
      <c r="Q667" t="str">
        <f t="shared" si="103"/>
        <v>technology</v>
      </c>
      <c r="R667" t="str">
        <f t="shared" si="104"/>
        <v>wearables</v>
      </c>
      <c r="S667" t="str">
        <f t="shared" si="109"/>
        <v>11/14/2016</v>
      </c>
      <c r="T667" t="str">
        <f t="shared" si="105"/>
        <v>2016</v>
      </c>
      <c r="U667" t="str">
        <f t="shared" si="106"/>
        <v>November</v>
      </c>
      <c r="V667" t="str">
        <f t="shared" si="100"/>
        <v>1/13/2017</v>
      </c>
      <c r="W667" t="str">
        <f t="shared" si="107"/>
        <v>2017</v>
      </c>
      <c r="X667" t="str">
        <f t="shared" si="108"/>
        <v>January</v>
      </c>
    </row>
    <row r="668" spans="1:24" ht="43.2" x14ac:dyDescent="0.55000000000000004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101"/>
        <v>4.0000000000000003E-5</v>
      </c>
      <c r="P668" s="9">
        <f t="shared" si="102"/>
        <v>2</v>
      </c>
      <c r="Q668" t="str">
        <f t="shared" si="103"/>
        <v>technology</v>
      </c>
      <c r="R668" t="str">
        <f t="shared" si="104"/>
        <v>wearables</v>
      </c>
      <c r="S668" t="str">
        <f t="shared" si="109"/>
        <v>7/18/2014</v>
      </c>
      <c r="T668" t="str">
        <f t="shared" si="105"/>
        <v>2014</v>
      </c>
      <c r="U668" t="str">
        <f t="shared" si="106"/>
        <v>July</v>
      </c>
      <c r="V668" t="str">
        <f t="shared" si="100"/>
        <v>8/17/2014</v>
      </c>
      <c r="W668" t="str">
        <f t="shared" si="107"/>
        <v>2014</v>
      </c>
      <c r="X668" t="str">
        <f t="shared" si="108"/>
        <v>August</v>
      </c>
    </row>
    <row r="669" spans="1:24" ht="43.2" x14ac:dyDescent="0.55000000000000004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101"/>
        <v>0.1002</v>
      </c>
      <c r="P669" s="9">
        <f t="shared" si="102"/>
        <v>178.92857142857142</v>
      </c>
      <c r="Q669" t="str">
        <f t="shared" si="103"/>
        <v>technology</v>
      </c>
      <c r="R669" t="str">
        <f t="shared" si="104"/>
        <v>wearables</v>
      </c>
      <c r="S669" t="str">
        <f t="shared" si="109"/>
        <v>9/19/2016</v>
      </c>
      <c r="T669" t="str">
        <f t="shared" si="105"/>
        <v>2016</v>
      </c>
      <c r="U669" t="str">
        <f t="shared" si="106"/>
        <v>September</v>
      </c>
      <c r="V669" t="str">
        <f t="shared" si="100"/>
        <v>10/29/2016</v>
      </c>
      <c r="W669" t="str">
        <f t="shared" si="107"/>
        <v>2016</v>
      </c>
      <c r="X669" t="str">
        <f t="shared" si="108"/>
        <v>October</v>
      </c>
    </row>
    <row r="670" spans="1:24" ht="43.2" x14ac:dyDescent="0.55000000000000004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101"/>
        <v>4.5600000000000002E-2</v>
      </c>
      <c r="P670" s="9">
        <f t="shared" si="102"/>
        <v>27.36</v>
      </c>
      <c r="Q670" t="str">
        <f t="shared" si="103"/>
        <v>technology</v>
      </c>
      <c r="R670" t="str">
        <f t="shared" si="104"/>
        <v>wearables</v>
      </c>
      <c r="S670" t="str">
        <f t="shared" si="109"/>
        <v>3/27/2015</v>
      </c>
      <c r="T670" t="str">
        <f t="shared" si="105"/>
        <v>2015</v>
      </c>
      <c r="U670" t="str">
        <f t="shared" si="106"/>
        <v>March</v>
      </c>
      <c r="V670" t="str">
        <f t="shared" si="100"/>
        <v>5/11/2015</v>
      </c>
      <c r="W670" t="str">
        <f t="shared" si="107"/>
        <v>2015</v>
      </c>
      <c r="X670" t="str">
        <f t="shared" si="108"/>
        <v>May</v>
      </c>
    </row>
    <row r="671" spans="1:24" ht="57.6" x14ac:dyDescent="0.55000000000000004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101"/>
        <v>0.21507499999999999</v>
      </c>
      <c r="P671" s="9">
        <f t="shared" si="102"/>
        <v>1536.25</v>
      </c>
      <c r="Q671" t="str">
        <f t="shared" si="103"/>
        <v>technology</v>
      </c>
      <c r="R671" t="str">
        <f t="shared" si="104"/>
        <v>wearables</v>
      </c>
      <c r="S671" t="str">
        <f t="shared" si="109"/>
        <v>6/6/2016</v>
      </c>
      <c r="T671" t="str">
        <f t="shared" si="105"/>
        <v>2016</v>
      </c>
      <c r="U671" t="str">
        <f t="shared" si="106"/>
        <v>June</v>
      </c>
      <c r="V671" t="str">
        <f t="shared" si="100"/>
        <v>7/6/2016</v>
      </c>
      <c r="W671" t="str">
        <f t="shared" si="107"/>
        <v>2016</v>
      </c>
      <c r="X671" t="str">
        <f t="shared" si="108"/>
        <v>July</v>
      </c>
    </row>
    <row r="672" spans="1:24" ht="43.2" x14ac:dyDescent="0.55000000000000004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101"/>
        <v>0.29276666666666668</v>
      </c>
      <c r="P672" s="9">
        <f t="shared" si="102"/>
        <v>84.99677419354839</v>
      </c>
      <c r="Q672" t="str">
        <f t="shared" si="103"/>
        <v>technology</v>
      </c>
      <c r="R672" t="str">
        <f t="shared" si="104"/>
        <v>wearables</v>
      </c>
      <c r="S672" t="str">
        <f t="shared" si="109"/>
        <v>5/16/2016</v>
      </c>
      <c r="T672" t="str">
        <f t="shared" si="105"/>
        <v>2016</v>
      </c>
      <c r="U672" t="str">
        <f t="shared" si="106"/>
        <v>May</v>
      </c>
      <c r="V672" t="str">
        <f t="shared" si="100"/>
        <v>6/19/2016</v>
      </c>
      <c r="W672" t="str">
        <f t="shared" si="107"/>
        <v>2016</v>
      </c>
      <c r="X672" t="str">
        <f t="shared" si="108"/>
        <v>June</v>
      </c>
    </row>
    <row r="673" spans="1:24" ht="43.2" x14ac:dyDescent="0.55000000000000004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101"/>
        <v>0.39426666666666665</v>
      </c>
      <c r="P673" s="9">
        <f t="shared" si="102"/>
        <v>788.5333333333333</v>
      </c>
      <c r="Q673" t="str">
        <f t="shared" si="103"/>
        <v>technology</v>
      </c>
      <c r="R673" t="str">
        <f t="shared" si="104"/>
        <v>wearables</v>
      </c>
      <c r="S673" t="str">
        <f t="shared" si="109"/>
        <v>12/11/2014</v>
      </c>
      <c r="T673" t="str">
        <f t="shared" si="105"/>
        <v>2014</v>
      </c>
      <c r="U673" t="str">
        <f t="shared" si="106"/>
        <v>December</v>
      </c>
      <c r="V673" t="str">
        <f t="shared" si="100"/>
        <v>1/13/2015</v>
      </c>
      <c r="W673" t="str">
        <f t="shared" si="107"/>
        <v>2015</v>
      </c>
      <c r="X673" t="str">
        <f t="shared" si="108"/>
        <v>January</v>
      </c>
    </row>
    <row r="674" spans="1:24" ht="43.2" x14ac:dyDescent="0.55000000000000004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101"/>
        <v>0.21628</v>
      </c>
      <c r="P674" s="9">
        <f t="shared" si="102"/>
        <v>50.29767441860465</v>
      </c>
      <c r="Q674" t="str">
        <f t="shared" si="103"/>
        <v>technology</v>
      </c>
      <c r="R674" t="str">
        <f t="shared" si="104"/>
        <v>wearables</v>
      </c>
      <c r="S674" t="str">
        <f t="shared" si="109"/>
        <v>12/1/2014</v>
      </c>
      <c r="T674" t="str">
        <f t="shared" si="105"/>
        <v>2014</v>
      </c>
      <c r="U674" t="str">
        <f t="shared" si="106"/>
        <v>December</v>
      </c>
      <c r="V674" t="str">
        <f t="shared" si="100"/>
        <v>12/31/2014</v>
      </c>
      <c r="W674" t="str">
        <f t="shared" si="107"/>
        <v>2014</v>
      </c>
      <c r="X674" t="str">
        <f t="shared" si="108"/>
        <v>December</v>
      </c>
    </row>
    <row r="675" spans="1:24" ht="43.2" x14ac:dyDescent="0.55000000000000004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101"/>
        <v>2.0500000000000002E-3</v>
      </c>
      <c r="P675" s="9">
        <f t="shared" si="102"/>
        <v>68.333333333333329</v>
      </c>
      <c r="Q675" t="str">
        <f t="shared" si="103"/>
        <v>technology</v>
      </c>
      <c r="R675" t="str">
        <f t="shared" si="104"/>
        <v>wearables</v>
      </c>
      <c r="S675" t="str">
        <f t="shared" si="109"/>
        <v>7/18/2014</v>
      </c>
      <c r="T675" t="str">
        <f t="shared" si="105"/>
        <v>2014</v>
      </c>
      <c r="U675" t="str">
        <f t="shared" si="106"/>
        <v>July</v>
      </c>
      <c r="V675" t="str">
        <f t="shared" si="100"/>
        <v>9/1/2014</v>
      </c>
      <c r="W675" t="str">
        <f t="shared" si="107"/>
        <v>2014</v>
      </c>
      <c r="X675" t="str">
        <f t="shared" si="108"/>
        <v>September</v>
      </c>
    </row>
    <row r="676" spans="1:24" ht="28.8" x14ac:dyDescent="0.55000000000000004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101"/>
        <v>2.9999999999999997E-4</v>
      </c>
      <c r="P676" s="9">
        <f t="shared" si="102"/>
        <v>7.5</v>
      </c>
      <c r="Q676" t="str">
        <f t="shared" si="103"/>
        <v>technology</v>
      </c>
      <c r="R676" t="str">
        <f t="shared" si="104"/>
        <v>wearables</v>
      </c>
      <c r="S676" t="str">
        <f t="shared" si="109"/>
        <v>6/12/2014</v>
      </c>
      <c r="T676" t="str">
        <f t="shared" si="105"/>
        <v>2014</v>
      </c>
      <c r="U676" t="str">
        <f t="shared" si="106"/>
        <v>June</v>
      </c>
      <c r="V676" t="str">
        <f t="shared" si="100"/>
        <v>8/11/2014</v>
      </c>
      <c r="W676" t="str">
        <f t="shared" si="107"/>
        <v>2014</v>
      </c>
      <c r="X676" t="str">
        <f t="shared" si="108"/>
        <v>August</v>
      </c>
    </row>
    <row r="677" spans="1:24" ht="43.2" x14ac:dyDescent="0.55000000000000004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101"/>
        <v>0.14849999999999999</v>
      </c>
      <c r="P677" s="9">
        <f t="shared" si="102"/>
        <v>34.269230769230766</v>
      </c>
      <c r="Q677" t="str">
        <f t="shared" si="103"/>
        <v>technology</v>
      </c>
      <c r="R677" t="str">
        <f t="shared" si="104"/>
        <v>wearables</v>
      </c>
      <c r="S677" t="str">
        <f t="shared" si="109"/>
        <v>12/2/2014</v>
      </c>
      <c r="T677" t="str">
        <f t="shared" si="105"/>
        <v>2014</v>
      </c>
      <c r="U677" t="str">
        <f t="shared" si="106"/>
        <v>December</v>
      </c>
      <c r="V677" t="str">
        <f t="shared" si="100"/>
        <v>1/1/2015</v>
      </c>
      <c r="W677" t="str">
        <f t="shared" si="107"/>
        <v>2015</v>
      </c>
      <c r="X677" t="str">
        <f t="shared" si="108"/>
        <v>January</v>
      </c>
    </row>
    <row r="678" spans="1:24" ht="57.6" x14ac:dyDescent="0.55000000000000004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101"/>
        <v>1.4710000000000001E-2</v>
      </c>
      <c r="P678" s="9">
        <f t="shared" si="102"/>
        <v>61.291666666666664</v>
      </c>
      <c r="Q678" t="str">
        <f t="shared" si="103"/>
        <v>technology</v>
      </c>
      <c r="R678" t="str">
        <f t="shared" si="104"/>
        <v>wearables</v>
      </c>
      <c r="S678" t="str">
        <f t="shared" si="109"/>
        <v>1/8/2015</v>
      </c>
      <c r="T678" t="str">
        <f t="shared" si="105"/>
        <v>2015</v>
      </c>
      <c r="U678" t="str">
        <f t="shared" si="106"/>
        <v>January</v>
      </c>
      <c r="V678" t="str">
        <f t="shared" si="100"/>
        <v>2/7/2015</v>
      </c>
      <c r="W678" t="str">
        <f t="shared" si="107"/>
        <v>2015</v>
      </c>
      <c r="X678" t="str">
        <f t="shared" si="108"/>
        <v>February</v>
      </c>
    </row>
    <row r="679" spans="1:24" ht="43.2" x14ac:dyDescent="0.55000000000000004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101"/>
        <v>0.25584000000000001</v>
      </c>
      <c r="P679" s="9">
        <f t="shared" si="102"/>
        <v>133.25</v>
      </c>
      <c r="Q679" t="str">
        <f t="shared" si="103"/>
        <v>technology</v>
      </c>
      <c r="R679" t="str">
        <f t="shared" si="104"/>
        <v>wearables</v>
      </c>
      <c r="S679" t="str">
        <f t="shared" si="109"/>
        <v>5/14/2016</v>
      </c>
      <c r="T679" t="str">
        <f t="shared" si="105"/>
        <v>2016</v>
      </c>
      <c r="U679" t="str">
        <f t="shared" si="106"/>
        <v>May</v>
      </c>
      <c r="V679" t="str">
        <f t="shared" si="100"/>
        <v>6/28/2016</v>
      </c>
      <c r="W679" t="str">
        <f t="shared" si="107"/>
        <v>2016</v>
      </c>
      <c r="X679" t="str">
        <f t="shared" si="108"/>
        <v>June</v>
      </c>
    </row>
    <row r="680" spans="1:24" ht="43.2" x14ac:dyDescent="0.55000000000000004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101"/>
        <v>3.8206896551724136E-2</v>
      </c>
      <c r="P680" s="9">
        <f t="shared" si="102"/>
        <v>65.17647058823529</v>
      </c>
      <c r="Q680" t="str">
        <f t="shared" si="103"/>
        <v>technology</v>
      </c>
      <c r="R680" t="str">
        <f t="shared" si="104"/>
        <v>wearables</v>
      </c>
      <c r="S680" t="str">
        <f t="shared" si="109"/>
        <v>4/21/2016</v>
      </c>
      <c r="T680" t="str">
        <f t="shared" si="105"/>
        <v>2016</v>
      </c>
      <c r="U680" t="str">
        <f t="shared" si="106"/>
        <v>April</v>
      </c>
      <c r="V680" t="str">
        <f t="shared" si="100"/>
        <v>5/21/2016</v>
      </c>
      <c r="W680" t="str">
        <f t="shared" si="107"/>
        <v>2016</v>
      </c>
      <c r="X680" t="str">
        <f t="shared" si="108"/>
        <v>May</v>
      </c>
    </row>
    <row r="681" spans="1:24" ht="43.2" x14ac:dyDescent="0.55000000000000004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101"/>
        <v>0.15485964912280703</v>
      </c>
      <c r="P681" s="9">
        <f t="shared" si="102"/>
        <v>93.90425531914893</v>
      </c>
      <c r="Q681" t="str">
        <f t="shared" si="103"/>
        <v>technology</v>
      </c>
      <c r="R681" t="str">
        <f t="shared" si="104"/>
        <v>wearables</v>
      </c>
      <c r="S681" t="str">
        <f t="shared" si="109"/>
        <v>7/5/2016</v>
      </c>
      <c r="T681" t="str">
        <f t="shared" si="105"/>
        <v>2016</v>
      </c>
      <c r="U681" t="str">
        <f t="shared" si="106"/>
        <v>July</v>
      </c>
      <c r="V681" t="str">
        <f t="shared" si="100"/>
        <v>9/3/2016</v>
      </c>
      <c r="W681" t="str">
        <f t="shared" si="107"/>
        <v>2016</v>
      </c>
      <c r="X681" t="str">
        <f t="shared" si="108"/>
        <v>September</v>
      </c>
    </row>
    <row r="682" spans="1:24" ht="43.2" x14ac:dyDescent="0.55000000000000004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101"/>
        <v>0.25912000000000002</v>
      </c>
      <c r="P682" s="9">
        <f t="shared" si="102"/>
        <v>150.65116279069767</v>
      </c>
      <c r="Q682" t="str">
        <f t="shared" si="103"/>
        <v>technology</v>
      </c>
      <c r="R682" t="str">
        <f t="shared" si="104"/>
        <v>wearables</v>
      </c>
      <c r="S682" t="str">
        <f t="shared" si="109"/>
        <v>8/13/2014</v>
      </c>
      <c r="T682" t="str">
        <f t="shared" si="105"/>
        <v>2014</v>
      </c>
      <c r="U682" t="str">
        <f t="shared" si="106"/>
        <v>August</v>
      </c>
      <c r="V682" t="str">
        <f t="shared" si="100"/>
        <v>9/17/2014</v>
      </c>
      <c r="W682" t="str">
        <f t="shared" si="107"/>
        <v>2014</v>
      </c>
      <c r="X682" t="str">
        <f t="shared" si="108"/>
        <v>September</v>
      </c>
    </row>
    <row r="683" spans="1:24" ht="43.2" x14ac:dyDescent="0.55000000000000004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101"/>
        <v>4.0000000000000002E-4</v>
      </c>
      <c r="P683" s="9">
        <f t="shared" si="102"/>
        <v>1</v>
      </c>
      <c r="Q683" t="str">
        <f t="shared" si="103"/>
        <v>technology</v>
      </c>
      <c r="R683" t="str">
        <f t="shared" si="104"/>
        <v>wearables</v>
      </c>
      <c r="S683" t="str">
        <f t="shared" si="109"/>
        <v>9/26/2016</v>
      </c>
      <c r="T683" t="str">
        <f t="shared" si="105"/>
        <v>2016</v>
      </c>
      <c r="U683" t="str">
        <f t="shared" si="106"/>
        <v>September</v>
      </c>
      <c r="V683" t="str">
        <f t="shared" si="100"/>
        <v>10/26/2016</v>
      </c>
      <c r="W683" t="str">
        <f t="shared" si="107"/>
        <v>2016</v>
      </c>
      <c r="X683" t="str">
        <f t="shared" si="108"/>
        <v>October</v>
      </c>
    </row>
    <row r="684" spans="1:24" ht="43.2" x14ac:dyDescent="0.55000000000000004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101"/>
        <v>1.06E-3</v>
      </c>
      <c r="P684" s="9">
        <f t="shared" si="102"/>
        <v>13.25</v>
      </c>
      <c r="Q684" t="str">
        <f t="shared" si="103"/>
        <v>technology</v>
      </c>
      <c r="R684" t="str">
        <f t="shared" si="104"/>
        <v>wearables</v>
      </c>
      <c r="S684" t="str">
        <f t="shared" si="109"/>
        <v>2/12/2017</v>
      </c>
      <c r="T684" t="str">
        <f t="shared" si="105"/>
        <v>2017</v>
      </c>
      <c r="U684" t="str">
        <f t="shared" si="106"/>
        <v>February</v>
      </c>
      <c r="V684" t="str">
        <f t="shared" si="100"/>
        <v>3/14/2017</v>
      </c>
      <c r="W684" t="str">
        <f t="shared" si="107"/>
        <v>2017</v>
      </c>
      <c r="X684" t="str">
        <f t="shared" si="108"/>
        <v>March</v>
      </c>
    </row>
    <row r="685" spans="1:24" ht="43.2" x14ac:dyDescent="0.55000000000000004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101"/>
        <v>8.5142857142857138E-3</v>
      </c>
      <c r="P685" s="9">
        <f t="shared" si="102"/>
        <v>99.333333333333329</v>
      </c>
      <c r="Q685" t="str">
        <f t="shared" si="103"/>
        <v>technology</v>
      </c>
      <c r="R685" t="str">
        <f t="shared" si="104"/>
        <v>wearables</v>
      </c>
      <c r="S685" t="str">
        <f t="shared" si="109"/>
        <v>9/21/2016</v>
      </c>
      <c r="T685" t="str">
        <f t="shared" si="105"/>
        <v>2016</v>
      </c>
      <c r="U685" t="str">
        <f t="shared" si="106"/>
        <v>September</v>
      </c>
      <c r="V685" t="str">
        <f t="shared" si="100"/>
        <v>10/31/2016</v>
      </c>
      <c r="W685" t="str">
        <f t="shared" si="107"/>
        <v>2016</v>
      </c>
      <c r="X685" t="str">
        <f t="shared" si="108"/>
        <v>October</v>
      </c>
    </row>
    <row r="686" spans="1:24" ht="28.8" x14ac:dyDescent="0.55000000000000004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101"/>
        <v>7.4837500000000001E-2</v>
      </c>
      <c r="P686" s="9">
        <f t="shared" si="102"/>
        <v>177.39259259259259</v>
      </c>
      <c r="Q686" t="str">
        <f t="shared" si="103"/>
        <v>technology</v>
      </c>
      <c r="R686" t="str">
        <f t="shared" si="104"/>
        <v>wearables</v>
      </c>
      <c r="S686" t="str">
        <f t="shared" si="109"/>
        <v>6/19/2014</v>
      </c>
      <c r="T686" t="str">
        <f t="shared" si="105"/>
        <v>2014</v>
      </c>
      <c r="U686" t="str">
        <f t="shared" si="106"/>
        <v>June</v>
      </c>
      <c r="V686" t="str">
        <f t="shared" si="100"/>
        <v>7/24/2014</v>
      </c>
      <c r="W686" t="str">
        <f t="shared" si="107"/>
        <v>2014</v>
      </c>
      <c r="X686" t="str">
        <f t="shared" si="108"/>
        <v>July</v>
      </c>
    </row>
    <row r="687" spans="1:24" ht="43.2" x14ac:dyDescent="0.55000000000000004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101"/>
        <v>0.27650000000000002</v>
      </c>
      <c r="P687" s="9">
        <f t="shared" si="102"/>
        <v>55.3</v>
      </c>
      <c r="Q687" t="str">
        <f t="shared" si="103"/>
        <v>technology</v>
      </c>
      <c r="R687" t="str">
        <f t="shared" si="104"/>
        <v>wearables</v>
      </c>
      <c r="S687" t="str">
        <f t="shared" si="109"/>
        <v>11/28/2014</v>
      </c>
      <c r="T687" t="str">
        <f t="shared" si="105"/>
        <v>2014</v>
      </c>
      <c r="U687" t="str">
        <f t="shared" si="106"/>
        <v>November</v>
      </c>
      <c r="V687" t="str">
        <f t="shared" si="100"/>
        <v>1/12/2015</v>
      </c>
      <c r="W687" t="str">
        <f t="shared" si="107"/>
        <v>2015</v>
      </c>
      <c r="X687" t="str">
        <f t="shared" si="108"/>
        <v>January</v>
      </c>
    </row>
    <row r="688" spans="1:24" ht="57.6" x14ac:dyDescent="0.55000000000000004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 t="shared" si="101"/>
        <v>0</v>
      </c>
      <c r="P688" s="9">
        <f t="shared" si="102"/>
        <v>0</v>
      </c>
      <c r="Q688" t="str">
        <f t="shared" si="103"/>
        <v>technology</v>
      </c>
      <c r="R688" t="str">
        <f t="shared" si="104"/>
        <v>wearables</v>
      </c>
      <c r="S688" t="str">
        <f t="shared" si="109"/>
        <v>7/4/2015</v>
      </c>
      <c r="T688" t="str">
        <f t="shared" si="105"/>
        <v>2015</v>
      </c>
      <c r="U688" t="str">
        <f t="shared" si="106"/>
        <v>July</v>
      </c>
      <c r="V688" t="str">
        <f t="shared" si="100"/>
        <v>8/3/2015</v>
      </c>
      <c r="W688" t="str">
        <f t="shared" si="107"/>
        <v>2015</v>
      </c>
      <c r="X688" t="str">
        <f t="shared" si="108"/>
        <v>August</v>
      </c>
    </row>
    <row r="689" spans="1:24" ht="43.2" x14ac:dyDescent="0.55000000000000004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101"/>
        <v>3.5499999999999997E-2</v>
      </c>
      <c r="P689" s="9">
        <f t="shared" si="102"/>
        <v>591.66666666666663</v>
      </c>
      <c r="Q689" t="str">
        <f t="shared" si="103"/>
        <v>technology</v>
      </c>
      <c r="R689" t="str">
        <f t="shared" si="104"/>
        <v>wearables</v>
      </c>
      <c r="S689" t="str">
        <f t="shared" si="109"/>
        <v>12/7/2016</v>
      </c>
      <c r="T689" t="str">
        <f t="shared" si="105"/>
        <v>2016</v>
      </c>
      <c r="U689" t="str">
        <f t="shared" si="106"/>
        <v>December</v>
      </c>
      <c r="V689" t="str">
        <f t="shared" si="100"/>
        <v>2/5/2017</v>
      </c>
      <c r="W689" t="str">
        <f t="shared" si="107"/>
        <v>2017</v>
      </c>
      <c r="X689" t="str">
        <f t="shared" si="108"/>
        <v>February</v>
      </c>
    </row>
    <row r="690" spans="1:24" ht="43.2" x14ac:dyDescent="0.55000000000000004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101"/>
        <v>0.72989999999999999</v>
      </c>
      <c r="P690" s="9">
        <f t="shared" si="102"/>
        <v>405.5</v>
      </c>
      <c r="Q690" t="str">
        <f t="shared" si="103"/>
        <v>technology</v>
      </c>
      <c r="R690" t="str">
        <f t="shared" si="104"/>
        <v>wearables</v>
      </c>
      <c r="S690" t="str">
        <f t="shared" si="109"/>
        <v>9/14/2015</v>
      </c>
      <c r="T690" t="str">
        <f t="shared" si="105"/>
        <v>2015</v>
      </c>
      <c r="U690" t="str">
        <f t="shared" si="106"/>
        <v>September</v>
      </c>
      <c r="V690" t="str">
        <f t="shared" si="100"/>
        <v>10/14/2015</v>
      </c>
      <c r="W690" t="str">
        <f t="shared" si="107"/>
        <v>2015</v>
      </c>
      <c r="X690" t="str">
        <f t="shared" si="108"/>
        <v>October</v>
      </c>
    </row>
    <row r="691" spans="1:24" ht="43.2" x14ac:dyDescent="0.55000000000000004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101"/>
        <v>0.57648750000000004</v>
      </c>
      <c r="P691" s="9">
        <f t="shared" si="102"/>
        <v>343.14732142857144</v>
      </c>
      <c r="Q691" t="str">
        <f t="shared" si="103"/>
        <v>technology</v>
      </c>
      <c r="R691" t="str">
        <f t="shared" si="104"/>
        <v>wearables</v>
      </c>
      <c r="S691" t="str">
        <f t="shared" si="109"/>
        <v>11/1/2016</v>
      </c>
      <c r="T691" t="str">
        <f t="shared" si="105"/>
        <v>2016</v>
      </c>
      <c r="U691" t="str">
        <f t="shared" si="106"/>
        <v>November</v>
      </c>
      <c r="V691" t="str">
        <f t="shared" si="100"/>
        <v>12/7/2016</v>
      </c>
      <c r="W691" t="str">
        <f t="shared" si="107"/>
        <v>2016</v>
      </c>
      <c r="X691" t="str">
        <f t="shared" si="108"/>
        <v>December</v>
      </c>
    </row>
    <row r="692" spans="1:24" ht="28.8" x14ac:dyDescent="0.55000000000000004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101"/>
        <v>0.1234</v>
      </c>
      <c r="P692" s="9">
        <f t="shared" si="102"/>
        <v>72.588235294117652</v>
      </c>
      <c r="Q692" t="str">
        <f t="shared" si="103"/>
        <v>technology</v>
      </c>
      <c r="R692" t="str">
        <f t="shared" si="104"/>
        <v>wearables</v>
      </c>
      <c r="S692" t="str">
        <f t="shared" si="109"/>
        <v>7/28/2016</v>
      </c>
      <c r="T692" t="str">
        <f t="shared" si="105"/>
        <v>2016</v>
      </c>
      <c r="U692" t="str">
        <f t="shared" si="106"/>
        <v>July</v>
      </c>
      <c r="V692" t="str">
        <f t="shared" si="100"/>
        <v>9/9/2016</v>
      </c>
      <c r="W692" t="str">
        <f t="shared" si="107"/>
        <v>2016</v>
      </c>
      <c r="X692" t="str">
        <f t="shared" si="108"/>
        <v>September</v>
      </c>
    </row>
    <row r="693" spans="1:24" ht="43.2" x14ac:dyDescent="0.55000000000000004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101"/>
        <v>5.1999999999999998E-3</v>
      </c>
      <c r="P693" s="9">
        <f t="shared" si="102"/>
        <v>26</v>
      </c>
      <c r="Q693" t="str">
        <f t="shared" si="103"/>
        <v>technology</v>
      </c>
      <c r="R693" t="str">
        <f t="shared" si="104"/>
        <v>wearables</v>
      </c>
      <c r="S693" t="str">
        <f t="shared" si="109"/>
        <v>6/2/2015</v>
      </c>
      <c r="T693" t="str">
        <f t="shared" si="105"/>
        <v>2015</v>
      </c>
      <c r="U693" t="str">
        <f t="shared" si="106"/>
        <v>June</v>
      </c>
      <c r="V693" t="str">
        <f t="shared" si="100"/>
        <v>6/30/2015</v>
      </c>
      <c r="W693" t="str">
        <f t="shared" si="107"/>
        <v>2015</v>
      </c>
      <c r="X693" t="str">
        <f t="shared" si="108"/>
        <v>June</v>
      </c>
    </row>
    <row r="694" spans="1:24" ht="43.2" x14ac:dyDescent="0.55000000000000004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101"/>
        <v>6.5299999999999997E-2</v>
      </c>
      <c r="P694" s="9">
        <f t="shared" si="102"/>
        <v>6.4975124378109452</v>
      </c>
      <c r="Q694" t="str">
        <f t="shared" si="103"/>
        <v>technology</v>
      </c>
      <c r="R694" t="str">
        <f t="shared" si="104"/>
        <v>wearables</v>
      </c>
      <c r="S694" t="str">
        <f t="shared" si="109"/>
        <v>11/22/2016</v>
      </c>
      <c r="T694" t="str">
        <f t="shared" si="105"/>
        <v>2016</v>
      </c>
      <c r="U694" t="str">
        <f t="shared" si="106"/>
        <v>November</v>
      </c>
      <c r="V694" t="str">
        <f t="shared" si="100"/>
        <v>12/22/2016</v>
      </c>
      <c r="W694" t="str">
        <f t="shared" si="107"/>
        <v>2016</v>
      </c>
      <c r="X694" t="str">
        <f t="shared" si="108"/>
        <v>December</v>
      </c>
    </row>
    <row r="695" spans="1:24" ht="28.8" x14ac:dyDescent="0.55000000000000004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101"/>
        <v>0.35338000000000003</v>
      </c>
      <c r="P695" s="9">
        <f t="shared" si="102"/>
        <v>119.38513513513513</v>
      </c>
      <c r="Q695" t="str">
        <f t="shared" si="103"/>
        <v>technology</v>
      </c>
      <c r="R695" t="str">
        <f t="shared" si="104"/>
        <v>wearables</v>
      </c>
      <c r="S695" t="str">
        <f t="shared" si="109"/>
        <v>3/31/2015</v>
      </c>
      <c r="T695" t="str">
        <f t="shared" si="105"/>
        <v>2015</v>
      </c>
      <c r="U695" t="str">
        <f t="shared" si="106"/>
        <v>March</v>
      </c>
      <c r="V695" t="str">
        <f t="shared" si="100"/>
        <v>4/30/2015</v>
      </c>
      <c r="W695" t="str">
        <f t="shared" si="107"/>
        <v>2015</v>
      </c>
      <c r="X695" t="str">
        <f t="shared" si="108"/>
        <v>April</v>
      </c>
    </row>
    <row r="696" spans="1:24" ht="43.2" x14ac:dyDescent="0.55000000000000004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101"/>
        <v>3.933333333333333E-3</v>
      </c>
      <c r="P696" s="9">
        <f t="shared" si="102"/>
        <v>84.285714285714292</v>
      </c>
      <c r="Q696" t="str">
        <f t="shared" si="103"/>
        <v>technology</v>
      </c>
      <c r="R696" t="str">
        <f t="shared" si="104"/>
        <v>wearables</v>
      </c>
      <c r="S696" t="str">
        <f t="shared" si="109"/>
        <v>1/2/2017</v>
      </c>
      <c r="T696" t="str">
        <f t="shared" si="105"/>
        <v>2017</v>
      </c>
      <c r="U696" t="str">
        <f t="shared" si="106"/>
        <v>January</v>
      </c>
      <c r="V696" t="str">
        <f t="shared" si="100"/>
        <v>2/1/2017</v>
      </c>
      <c r="W696" t="str">
        <f t="shared" si="107"/>
        <v>2017</v>
      </c>
      <c r="X696" t="str">
        <f t="shared" si="108"/>
        <v>February</v>
      </c>
    </row>
    <row r="697" spans="1:24" ht="43.2" x14ac:dyDescent="0.55000000000000004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101"/>
        <v>1.06E-2</v>
      </c>
      <c r="P697" s="9">
        <f t="shared" si="102"/>
        <v>90.857142857142861</v>
      </c>
      <c r="Q697" t="str">
        <f t="shared" si="103"/>
        <v>technology</v>
      </c>
      <c r="R697" t="str">
        <f t="shared" si="104"/>
        <v>wearables</v>
      </c>
      <c r="S697" t="str">
        <f t="shared" si="109"/>
        <v>10/1/2014</v>
      </c>
      <c r="T697" t="str">
        <f t="shared" si="105"/>
        <v>2014</v>
      </c>
      <c r="U697" t="str">
        <f t="shared" si="106"/>
        <v>October</v>
      </c>
      <c r="V697" t="str">
        <f t="shared" si="100"/>
        <v>10/31/2014</v>
      </c>
      <c r="W697" t="str">
        <f t="shared" si="107"/>
        <v>2014</v>
      </c>
      <c r="X697" t="str">
        <f t="shared" si="108"/>
        <v>October</v>
      </c>
    </row>
    <row r="698" spans="1:24" ht="28.8" x14ac:dyDescent="0.55000000000000004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101"/>
        <v>5.7142857142857145E-6</v>
      </c>
      <c r="P698" s="9">
        <f t="shared" si="102"/>
        <v>1</v>
      </c>
      <c r="Q698" t="str">
        <f t="shared" si="103"/>
        <v>technology</v>
      </c>
      <c r="R698" t="str">
        <f t="shared" si="104"/>
        <v>wearables</v>
      </c>
      <c r="S698" t="str">
        <f t="shared" si="109"/>
        <v>6/25/2014</v>
      </c>
      <c r="T698" t="str">
        <f t="shared" si="105"/>
        <v>2014</v>
      </c>
      <c r="U698" t="str">
        <f t="shared" si="106"/>
        <v>June</v>
      </c>
      <c r="V698" t="str">
        <f t="shared" si="100"/>
        <v>7/25/2014</v>
      </c>
      <c r="W698" t="str">
        <f t="shared" si="107"/>
        <v>2014</v>
      </c>
      <c r="X698" t="str">
        <f t="shared" si="108"/>
        <v>July</v>
      </c>
    </row>
    <row r="699" spans="1:24" ht="43.2" x14ac:dyDescent="0.55000000000000004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101"/>
        <v>0.46379999999999999</v>
      </c>
      <c r="P699" s="9">
        <f t="shared" si="102"/>
        <v>20.342105263157894</v>
      </c>
      <c r="Q699" t="str">
        <f t="shared" si="103"/>
        <v>technology</v>
      </c>
      <c r="R699" t="str">
        <f t="shared" si="104"/>
        <v>wearables</v>
      </c>
      <c r="S699" t="str">
        <f t="shared" si="109"/>
        <v>1/19/2016</v>
      </c>
      <c r="T699" t="str">
        <f t="shared" si="105"/>
        <v>2016</v>
      </c>
      <c r="U699" t="str">
        <f t="shared" si="106"/>
        <v>January</v>
      </c>
      <c r="V699" t="str">
        <f t="shared" si="100"/>
        <v>2/3/2016</v>
      </c>
      <c r="W699" t="str">
        <f t="shared" si="107"/>
        <v>2016</v>
      </c>
      <c r="X699" t="str">
        <f t="shared" si="108"/>
        <v>February</v>
      </c>
    </row>
    <row r="700" spans="1:24" ht="43.2" x14ac:dyDescent="0.55000000000000004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101"/>
        <v>0.15390000000000001</v>
      </c>
      <c r="P700" s="9">
        <f t="shared" si="102"/>
        <v>530.68965517241384</v>
      </c>
      <c r="Q700" t="str">
        <f t="shared" si="103"/>
        <v>technology</v>
      </c>
      <c r="R700" t="str">
        <f t="shared" si="104"/>
        <v>wearables</v>
      </c>
      <c r="S700" t="str">
        <f t="shared" si="109"/>
        <v>8/15/2014</v>
      </c>
      <c r="T700" t="str">
        <f t="shared" si="105"/>
        <v>2014</v>
      </c>
      <c r="U700" t="str">
        <f t="shared" si="106"/>
        <v>August</v>
      </c>
      <c r="V700" t="str">
        <f t="shared" si="100"/>
        <v>9/17/2014</v>
      </c>
      <c r="W700" t="str">
        <f t="shared" si="107"/>
        <v>2014</v>
      </c>
      <c r="X700" t="str">
        <f t="shared" si="108"/>
        <v>September</v>
      </c>
    </row>
    <row r="701" spans="1:24" ht="43.2" x14ac:dyDescent="0.55000000000000004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101"/>
        <v>0.824221076923077</v>
      </c>
      <c r="P701" s="9">
        <f t="shared" si="102"/>
        <v>120.39184269662923</v>
      </c>
      <c r="Q701" t="str">
        <f t="shared" si="103"/>
        <v>technology</v>
      </c>
      <c r="R701" t="str">
        <f t="shared" si="104"/>
        <v>wearables</v>
      </c>
      <c r="S701" t="str">
        <f t="shared" si="109"/>
        <v>10/16/2013</v>
      </c>
      <c r="T701" t="str">
        <f t="shared" si="105"/>
        <v>2013</v>
      </c>
      <c r="U701" t="str">
        <f t="shared" si="106"/>
        <v>October</v>
      </c>
      <c r="V701" t="str">
        <f t="shared" si="100"/>
        <v>11/22/2013</v>
      </c>
      <c r="W701" t="str">
        <f t="shared" si="107"/>
        <v>2013</v>
      </c>
      <c r="X701" t="str">
        <f t="shared" si="108"/>
        <v>November</v>
      </c>
    </row>
    <row r="702" spans="1:24" ht="43.2" x14ac:dyDescent="0.55000000000000004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101"/>
        <v>2.6866666666666667E-2</v>
      </c>
      <c r="P702" s="9">
        <f t="shared" si="102"/>
        <v>13</v>
      </c>
      <c r="Q702" t="str">
        <f t="shared" si="103"/>
        <v>technology</v>
      </c>
      <c r="R702" t="str">
        <f t="shared" si="104"/>
        <v>wearables</v>
      </c>
      <c r="S702" t="str">
        <f t="shared" si="109"/>
        <v>12/11/2016</v>
      </c>
      <c r="T702" t="str">
        <f t="shared" si="105"/>
        <v>2016</v>
      </c>
      <c r="U702" t="str">
        <f t="shared" si="106"/>
        <v>December</v>
      </c>
      <c r="V702" t="str">
        <f t="shared" si="100"/>
        <v>1/10/2017</v>
      </c>
      <c r="W702" t="str">
        <f t="shared" si="107"/>
        <v>2017</v>
      </c>
      <c r="X702" t="str">
        <f t="shared" si="108"/>
        <v>January</v>
      </c>
    </row>
    <row r="703" spans="1:24" ht="43.2" x14ac:dyDescent="0.55000000000000004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101"/>
        <v>0.26600000000000001</v>
      </c>
      <c r="P703" s="9">
        <f t="shared" si="102"/>
        <v>291.33333333333331</v>
      </c>
      <c r="Q703" t="str">
        <f t="shared" si="103"/>
        <v>technology</v>
      </c>
      <c r="R703" t="str">
        <f t="shared" si="104"/>
        <v>wearables</v>
      </c>
      <c r="S703" t="str">
        <f t="shared" si="109"/>
        <v>6/23/2014</v>
      </c>
      <c r="T703" t="str">
        <f t="shared" si="105"/>
        <v>2014</v>
      </c>
      <c r="U703" t="str">
        <f t="shared" si="106"/>
        <v>June</v>
      </c>
      <c r="V703" t="str">
        <f t="shared" si="100"/>
        <v>7/23/2014</v>
      </c>
      <c r="W703" t="str">
        <f t="shared" si="107"/>
        <v>2014</v>
      </c>
      <c r="X703" t="str">
        <f t="shared" si="108"/>
        <v>July</v>
      </c>
    </row>
    <row r="704" spans="1:24" ht="43.2" x14ac:dyDescent="0.55000000000000004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101"/>
        <v>0.30813400000000002</v>
      </c>
      <c r="P704" s="9">
        <f t="shared" si="102"/>
        <v>124.9191891891892</v>
      </c>
      <c r="Q704" t="str">
        <f t="shared" si="103"/>
        <v>technology</v>
      </c>
      <c r="R704" t="str">
        <f t="shared" si="104"/>
        <v>wearables</v>
      </c>
      <c r="S704" t="str">
        <f t="shared" si="109"/>
        <v>10/25/2016</v>
      </c>
      <c r="T704" t="str">
        <f t="shared" si="105"/>
        <v>2016</v>
      </c>
      <c r="U704" t="str">
        <f t="shared" si="106"/>
        <v>October</v>
      </c>
      <c r="V704" t="str">
        <f t="shared" si="100"/>
        <v>11/24/2016</v>
      </c>
      <c r="W704" t="str">
        <f t="shared" si="107"/>
        <v>2016</v>
      </c>
      <c r="X704" t="str">
        <f t="shared" si="108"/>
        <v>November</v>
      </c>
    </row>
    <row r="705" spans="1:24" ht="43.2" x14ac:dyDescent="0.55000000000000004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101"/>
        <v>5.5800000000000002E-2</v>
      </c>
      <c r="P705" s="9">
        <f t="shared" si="102"/>
        <v>119.57142857142857</v>
      </c>
      <c r="Q705" t="str">
        <f t="shared" si="103"/>
        <v>technology</v>
      </c>
      <c r="R705" t="str">
        <f t="shared" si="104"/>
        <v>wearables</v>
      </c>
      <c r="S705" t="str">
        <f t="shared" si="109"/>
        <v>12/7/2016</v>
      </c>
      <c r="T705" t="str">
        <f t="shared" si="105"/>
        <v>2016</v>
      </c>
      <c r="U705" t="str">
        <f t="shared" si="106"/>
        <v>December</v>
      </c>
      <c r="V705" t="str">
        <f t="shared" si="100"/>
        <v>1/31/2017</v>
      </c>
      <c r="W705" t="str">
        <f t="shared" si="107"/>
        <v>2017</v>
      </c>
      <c r="X705" t="str">
        <f t="shared" si="108"/>
        <v>January</v>
      </c>
    </row>
    <row r="706" spans="1:24" ht="43.2" x14ac:dyDescent="0.55000000000000004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si="101"/>
        <v>8.7454545454545458E-3</v>
      </c>
      <c r="P706" s="9">
        <f t="shared" si="102"/>
        <v>120.25</v>
      </c>
      <c r="Q706" t="str">
        <f t="shared" si="103"/>
        <v>technology</v>
      </c>
      <c r="R706" t="str">
        <f t="shared" si="104"/>
        <v>wearables</v>
      </c>
      <c r="S706" t="str">
        <f t="shared" si="109"/>
        <v>12/21/2016</v>
      </c>
      <c r="T706" t="str">
        <f t="shared" si="105"/>
        <v>2016</v>
      </c>
      <c r="U706" t="str">
        <f t="shared" si="106"/>
        <v>December</v>
      </c>
      <c r="V706" t="str">
        <f t="shared" ref="V706:V769" si="110">TEXT((I706/86400)+25569+(-5/24),"m/d/yyyy")</f>
        <v>2/19/2017</v>
      </c>
      <c r="W706" t="str">
        <f t="shared" si="107"/>
        <v>2017</v>
      </c>
      <c r="X706" t="str">
        <f t="shared" si="108"/>
        <v>February</v>
      </c>
    </row>
    <row r="707" spans="1:24" ht="28.8" x14ac:dyDescent="0.55000000000000004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ref="O707:O770" si="111">E707/D707</f>
        <v>9.7699999999999992E-3</v>
      </c>
      <c r="P707" s="9">
        <f t="shared" ref="P707:P770" si="112">IF(L707&lt;&gt;0, E707/L707, 0)</f>
        <v>195.4</v>
      </c>
      <c r="Q707" t="str">
        <f t="shared" ref="Q707:Q770" si="113">LEFT(N707, SEARCH("/",N707,1)-1)</f>
        <v>technology</v>
      </c>
      <c r="R707" t="str">
        <f t="shared" ref="R707:R770" si="114">RIGHT(N707,LEN(N707)-FIND("/",N707))</f>
        <v>wearables</v>
      </c>
      <c r="S707" t="str">
        <f t="shared" si="109"/>
        <v>12/22/2016</v>
      </c>
      <c r="T707" t="str">
        <f t="shared" ref="T707:T770" si="115">TEXT((J707/86400)+25569+(-5/24),"yyyy")</f>
        <v>2016</v>
      </c>
      <c r="U707" t="str">
        <f t="shared" ref="U707:U770" si="116">TEXT((J707/86400)+25569+(-5/24),"mmmm")</f>
        <v>December</v>
      </c>
      <c r="V707" t="str">
        <f t="shared" si="110"/>
        <v>1/21/2017</v>
      </c>
      <c r="W707" t="str">
        <f t="shared" ref="W707:W770" si="117">TEXT((I707/86400)+25569+(-5/24),"yyyy")</f>
        <v>2017</v>
      </c>
      <c r="X707" t="str">
        <f t="shared" ref="X707:X770" si="118">TEXT((I707/86400)+25569+(-5/24),"mmmm")</f>
        <v>January</v>
      </c>
    </row>
    <row r="708" spans="1:24" ht="43.2" x14ac:dyDescent="0.55000000000000004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 t="shared" si="111"/>
        <v>0</v>
      </c>
      <c r="P708" s="9">
        <f t="shared" si="112"/>
        <v>0</v>
      </c>
      <c r="Q708" t="str">
        <f t="shared" si="113"/>
        <v>technology</v>
      </c>
      <c r="R708" t="str">
        <f t="shared" si="114"/>
        <v>wearables</v>
      </c>
      <c r="S708" t="str">
        <f t="shared" ref="S708:S771" si="119">TEXT((J708/86400)+25569+(-5/24),"m/d/yyyy")</f>
        <v>11/2/2016</v>
      </c>
      <c r="T708" t="str">
        <f t="shared" si="115"/>
        <v>2016</v>
      </c>
      <c r="U708" t="str">
        <f t="shared" si="116"/>
        <v>November</v>
      </c>
      <c r="V708" t="str">
        <f t="shared" si="110"/>
        <v>12/14/2016</v>
      </c>
      <c r="W708" t="str">
        <f t="shared" si="117"/>
        <v>2016</v>
      </c>
      <c r="X708" t="str">
        <f t="shared" si="118"/>
        <v>December</v>
      </c>
    </row>
    <row r="709" spans="1:24" ht="43.2" x14ac:dyDescent="0.55000000000000004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si="111"/>
        <v>0.78927352941176465</v>
      </c>
      <c r="P709" s="9">
        <f t="shared" si="112"/>
        <v>117.69868421052631</v>
      </c>
      <c r="Q709" t="str">
        <f t="shared" si="113"/>
        <v>technology</v>
      </c>
      <c r="R709" t="str">
        <f t="shared" si="114"/>
        <v>wearables</v>
      </c>
      <c r="S709" t="str">
        <f t="shared" si="119"/>
        <v>11/22/2016</v>
      </c>
      <c r="T709" t="str">
        <f t="shared" si="115"/>
        <v>2016</v>
      </c>
      <c r="U709" t="str">
        <f t="shared" si="116"/>
        <v>November</v>
      </c>
      <c r="V709" t="str">
        <f t="shared" si="110"/>
        <v>1/1/2017</v>
      </c>
      <c r="W709" t="str">
        <f t="shared" si="117"/>
        <v>2017</v>
      </c>
      <c r="X709" t="str">
        <f t="shared" si="118"/>
        <v>January</v>
      </c>
    </row>
    <row r="710" spans="1:24" ht="43.2" x14ac:dyDescent="0.55000000000000004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111"/>
        <v>0.22092500000000001</v>
      </c>
      <c r="P710" s="9">
        <f t="shared" si="112"/>
        <v>23.948509485094849</v>
      </c>
      <c r="Q710" t="str">
        <f t="shared" si="113"/>
        <v>technology</v>
      </c>
      <c r="R710" t="str">
        <f t="shared" si="114"/>
        <v>wearables</v>
      </c>
      <c r="S710" t="str">
        <f t="shared" si="119"/>
        <v>7/15/2014</v>
      </c>
      <c r="T710" t="str">
        <f t="shared" si="115"/>
        <v>2014</v>
      </c>
      <c r="U710" t="str">
        <f t="shared" si="116"/>
        <v>July</v>
      </c>
      <c r="V710" t="str">
        <f t="shared" si="110"/>
        <v>9/13/2014</v>
      </c>
      <c r="W710" t="str">
        <f t="shared" si="117"/>
        <v>2014</v>
      </c>
      <c r="X710" t="str">
        <f t="shared" si="118"/>
        <v>September</v>
      </c>
    </row>
    <row r="711" spans="1:24" ht="28.8" x14ac:dyDescent="0.55000000000000004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111"/>
        <v>4.0666666666666663E-3</v>
      </c>
      <c r="P711" s="9">
        <f t="shared" si="112"/>
        <v>30.5</v>
      </c>
      <c r="Q711" t="str">
        <f t="shared" si="113"/>
        <v>technology</v>
      </c>
      <c r="R711" t="str">
        <f t="shared" si="114"/>
        <v>wearables</v>
      </c>
      <c r="S711" t="str">
        <f t="shared" si="119"/>
        <v>11/4/2014</v>
      </c>
      <c r="T711" t="str">
        <f t="shared" si="115"/>
        <v>2014</v>
      </c>
      <c r="U711" t="str">
        <f t="shared" si="116"/>
        <v>November</v>
      </c>
      <c r="V711" t="str">
        <f t="shared" si="110"/>
        <v>12/4/2014</v>
      </c>
      <c r="W711" t="str">
        <f t="shared" si="117"/>
        <v>2014</v>
      </c>
      <c r="X711" t="str">
        <f t="shared" si="118"/>
        <v>December</v>
      </c>
    </row>
    <row r="712" spans="1:24" ht="28.8" x14ac:dyDescent="0.55000000000000004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 t="shared" si="111"/>
        <v>0</v>
      </c>
      <c r="P712" s="9">
        <f t="shared" si="112"/>
        <v>0</v>
      </c>
      <c r="Q712" t="str">
        <f t="shared" si="113"/>
        <v>technology</v>
      </c>
      <c r="R712" t="str">
        <f t="shared" si="114"/>
        <v>wearables</v>
      </c>
      <c r="S712" t="str">
        <f t="shared" si="119"/>
        <v>7/17/2014</v>
      </c>
      <c r="T712" t="str">
        <f t="shared" si="115"/>
        <v>2014</v>
      </c>
      <c r="U712" t="str">
        <f t="shared" si="116"/>
        <v>July</v>
      </c>
      <c r="V712" t="str">
        <f t="shared" si="110"/>
        <v>8/19/2014</v>
      </c>
      <c r="W712" t="str">
        <f t="shared" si="117"/>
        <v>2014</v>
      </c>
      <c r="X712" t="str">
        <f t="shared" si="118"/>
        <v>August</v>
      </c>
    </row>
    <row r="713" spans="1:24" ht="43.2" x14ac:dyDescent="0.55000000000000004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111"/>
        <v>0.33790999999999999</v>
      </c>
      <c r="P713" s="9">
        <f t="shared" si="112"/>
        <v>99.973372781065095</v>
      </c>
      <c r="Q713" t="str">
        <f t="shared" si="113"/>
        <v>technology</v>
      </c>
      <c r="R713" t="str">
        <f t="shared" si="114"/>
        <v>wearables</v>
      </c>
      <c r="S713" t="str">
        <f t="shared" si="119"/>
        <v>11/4/2016</v>
      </c>
      <c r="T713" t="str">
        <f t="shared" si="115"/>
        <v>2016</v>
      </c>
      <c r="U713" t="str">
        <f t="shared" si="116"/>
        <v>November</v>
      </c>
      <c r="V713" t="str">
        <f t="shared" si="110"/>
        <v>12/14/2016</v>
      </c>
      <c r="W713" t="str">
        <f t="shared" si="117"/>
        <v>2016</v>
      </c>
      <c r="X713" t="str">
        <f t="shared" si="118"/>
        <v>December</v>
      </c>
    </row>
    <row r="714" spans="1:24" ht="43.2" x14ac:dyDescent="0.55000000000000004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111"/>
        <v>2.1649484536082476E-3</v>
      </c>
      <c r="P714" s="9">
        <f t="shared" si="112"/>
        <v>26.25</v>
      </c>
      <c r="Q714" t="str">
        <f t="shared" si="113"/>
        <v>technology</v>
      </c>
      <c r="R714" t="str">
        <f t="shared" si="114"/>
        <v>wearables</v>
      </c>
      <c r="S714" t="str">
        <f t="shared" si="119"/>
        <v>1/15/2016</v>
      </c>
      <c r="T714" t="str">
        <f t="shared" si="115"/>
        <v>2016</v>
      </c>
      <c r="U714" t="str">
        <f t="shared" si="116"/>
        <v>January</v>
      </c>
      <c r="V714" t="str">
        <f t="shared" si="110"/>
        <v>2/14/2016</v>
      </c>
      <c r="W714" t="str">
        <f t="shared" si="117"/>
        <v>2016</v>
      </c>
      <c r="X714" t="str">
        <f t="shared" si="118"/>
        <v>February</v>
      </c>
    </row>
    <row r="715" spans="1:24" ht="43.2" x14ac:dyDescent="0.55000000000000004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111"/>
        <v>7.9600000000000001E-3</v>
      </c>
      <c r="P715" s="9">
        <f t="shared" si="112"/>
        <v>199</v>
      </c>
      <c r="Q715" t="str">
        <f t="shared" si="113"/>
        <v>technology</v>
      </c>
      <c r="R715" t="str">
        <f t="shared" si="114"/>
        <v>wearables</v>
      </c>
      <c r="S715" t="str">
        <f t="shared" si="119"/>
        <v>5/6/2016</v>
      </c>
      <c r="T715" t="str">
        <f t="shared" si="115"/>
        <v>2016</v>
      </c>
      <c r="U715" t="str">
        <f t="shared" si="116"/>
        <v>May</v>
      </c>
      <c r="V715" t="str">
        <f t="shared" si="110"/>
        <v>6/5/2016</v>
      </c>
      <c r="W715" t="str">
        <f t="shared" si="117"/>
        <v>2016</v>
      </c>
      <c r="X715" t="str">
        <f t="shared" si="118"/>
        <v>June</v>
      </c>
    </row>
    <row r="716" spans="1:24" ht="43.2" x14ac:dyDescent="0.55000000000000004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111"/>
        <v>0.14993333333333334</v>
      </c>
      <c r="P716" s="9">
        <f t="shared" si="112"/>
        <v>80.321428571428569</v>
      </c>
      <c r="Q716" t="str">
        <f t="shared" si="113"/>
        <v>technology</v>
      </c>
      <c r="R716" t="str">
        <f t="shared" si="114"/>
        <v>wearables</v>
      </c>
      <c r="S716" t="str">
        <f t="shared" si="119"/>
        <v>12/30/2016</v>
      </c>
      <c r="T716" t="str">
        <f t="shared" si="115"/>
        <v>2016</v>
      </c>
      <c r="U716" t="str">
        <f t="shared" si="116"/>
        <v>December</v>
      </c>
      <c r="V716" t="str">
        <f t="shared" si="110"/>
        <v>2/28/2017</v>
      </c>
      <c r="W716" t="str">
        <f t="shared" si="117"/>
        <v>2017</v>
      </c>
      <c r="X716" t="str">
        <f t="shared" si="118"/>
        <v>February</v>
      </c>
    </row>
    <row r="717" spans="1:24" ht="43.2" x14ac:dyDescent="0.55000000000000004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111"/>
        <v>5.0509090909090906E-2</v>
      </c>
      <c r="P717" s="9">
        <f t="shared" si="112"/>
        <v>115.75</v>
      </c>
      <c r="Q717" t="str">
        <f t="shared" si="113"/>
        <v>technology</v>
      </c>
      <c r="R717" t="str">
        <f t="shared" si="114"/>
        <v>wearables</v>
      </c>
      <c r="S717" t="str">
        <f t="shared" si="119"/>
        <v>9/25/2015</v>
      </c>
      <c r="T717" t="str">
        <f t="shared" si="115"/>
        <v>2015</v>
      </c>
      <c r="U717" t="str">
        <f t="shared" si="116"/>
        <v>September</v>
      </c>
      <c r="V717" t="str">
        <f t="shared" si="110"/>
        <v>11/4/2015</v>
      </c>
      <c r="W717" t="str">
        <f t="shared" si="117"/>
        <v>2015</v>
      </c>
      <c r="X717" t="str">
        <f t="shared" si="118"/>
        <v>November</v>
      </c>
    </row>
    <row r="718" spans="1:24" ht="43.2" x14ac:dyDescent="0.55000000000000004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111"/>
        <v>0.10214285714285715</v>
      </c>
      <c r="P718" s="9">
        <f t="shared" si="112"/>
        <v>44.6875</v>
      </c>
      <c r="Q718" t="str">
        <f t="shared" si="113"/>
        <v>technology</v>
      </c>
      <c r="R718" t="str">
        <f t="shared" si="114"/>
        <v>wearables</v>
      </c>
      <c r="S718" t="str">
        <f t="shared" si="119"/>
        <v>10/28/2014</v>
      </c>
      <c r="T718" t="str">
        <f t="shared" si="115"/>
        <v>2014</v>
      </c>
      <c r="U718" t="str">
        <f t="shared" si="116"/>
        <v>October</v>
      </c>
      <c r="V718" t="str">
        <f t="shared" si="110"/>
        <v>11/30/2014</v>
      </c>
      <c r="W718" t="str">
        <f t="shared" si="117"/>
        <v>2014</v>
      </c>
      <c r="X718" t="str">
        <f t="shared" si="118"/>
        <v>November</v>
      </c>
    </row>
    <row r="719" spans="1:24" x14ac:dyDescent="0.55000000000000004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111"/>
        <v>3.0500000000000002E-3</v>
      </c>
      <c r="P719" s="9">
        <f t="shared" si="112"/>
        <v>76.25</v>
      </c>
      <c r="Q719" t="str">
        <f t="shared" si="113"/>
        <v>technology</v>
      </c>
      <c r="R719" t="str">
        <f t="shared" si="114"/>
        <v>wearables</v>
      </c>
      <c r="S719" t="str">
        <f t="shared" si="119"/>
        <v>8/6/2014</v>
      </c>
      <c r="T719" t="str">
        <f t="shared" si="115"/>
        <v>2014</v>
      </c>
      <c r="U719" t="str">
        <f t="shared" si="116"/>
        <v>August</v>
      </c>
      <c r="V719" t="str">
        <f t="shared" si="110"/>
        <v>9/5/2014</v>
      </c>
      <c r="W719" t="str">
        <f t="shared" si="117"/>
        <v>2014</v>
      </c>
      <c r="X719" t="str">
        <f t="shared" si="118"/>
        <v>September</v>
      </c>
    </row>
    <row r="720" spans="1:24" ht="43.2" x14ac:dyDescent="0.55000000000000004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111"/>
        <v>7.4999999999999997E-3</v>
      </c>
      <c r="P720" s="9">
        <f t="shared" si="112"/>
        <v>22.5</v>
      </c>
      <c r="Q720" t="str">
        <f t="shared" si="113"/>
        <v>technology</v>
      </c>
      <c r="R720" t="str">
        <f t="shared" si="114"/>
        <v>wearables</v>
      </c>
      <c r="S720" t="str">
        <f t="shared" si="119"/>
        <v>1/17/2017</v>
      </c>
      <c r="T720" t="str">
        <f t="shared" si="115"/>
        <v>2017</v>
      </c>
      <c r="U720" t="str">
        <f t="shared" si="116"/>
        <v>January</v>
      </c>
      <c r="V720" t="str">
        <f t="shared" si="110"/>
        <v>2/18/2017</v>
      </c>
      <c r="W720" t="str">
        <f t="shared" si="117"/>
        <v>2017</v>
      </c>
      <c r="X720" t="str">
        <f t="shared" si="118"/>
        <v>February</v>
      </c>
    </row>
    <row r="721" spans="1:24" ht="43.2" x14ac:dyDescent="0.55000000000000004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111"/>
        <v>1.2933333333333333E-2</v>
      </c>
      <c r="P721" s="9">
        <f t="shared" si="112"/>
        <v>19.399999999999999</v>
      </c>
      <c r="Q721" t="str">
        <f t="shared" si="113"/>
        <v>technology</v>
      </c>
      <c r="R721" t="str">
        <f t="shared" si="114"/>
        <v>wearables</v>
      </c>
      <c r="S721" t="str">
        <f t="shared" si="119"/>
        <v>2/8/2016</v>
      </c>
      <c r="T721" t="str">
        <f t="shared" si="115"/>
        <v>2016</v>
      </c>
      <c r="U721" t="str">
        <f t="shared" si="116"/>
        <v>February</v>
      </c>
      <c r="V721" t="str">
        <f t="shared" si="110"/>
        <v>2/22/2016</v>
      </c>
      <c r="W721" t="str">
        <f t="shared" si="117"/>
        <v>2016</v>
      </c>
      <c r="X721" t="str">
        <f t="shared" si="118"/>
        <v>February</v>
      </c>
    </row>
    <row r="722" spans="1:24" ht="43.2" x14ac:dyDescent="0.55000000000000004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111"/>
        <v>1.4394736842105262</v>
      </c>
      <c r="P722" s="9">
        <f t="shared" si="112"/>
        <v>66.707317073170728</v>
      </c>
      <c r="Q722" t="str">
        <f t="shared" si="113"/>
        <v>publishing</v>
      </c>
      <c r="R722" t="str">
        <f t="shared" si="114"/>
        <v>nonfiction</v>
      </c>
      <c r="S722" t="str">
        <f t="shared" si="119"/>
        <v>1/1/2012</v>
      </c>
      <c r="T722" t="str">
        <f t="shared" si="115"/>
        <v>2012</v>
      </c>
      <c r="U722" t="str">
        <f t="shared" si="116"/>
        <v>January</v>
      </c>
      <c r="V722" t="str">
        <f t="shared" si="110"/>
        <v>1/29/2012</v>
      </c>
      <c r="W722" t="str">
        <f t="shared" si="117"/>
        <v>2012</v>
      </c>
      <c r="X722" t="str">
        <f t="shared" si="118"/>
        <v>January</v>
      </c>
    </row>
    <row r="723" spans="1:24" ht="43.2" x14ac:dyDescent="0.55000000000000004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111"/>
        <v>1.2210975609756098</v>
      </c>
      <c r="P723" s="9">
        <f t="shared" si="112"/>
        <v>84.142857142857139</v>
      </c>
      <c r="Q723" t="str">
        <f t="shared" si="113"/>
        <v>publishing</v>
      </c>
      <c r="R723" t="str">
        <f t="shared" si="114"/>
        <v>nonfiction</v>
      </c>
      <c r="S723" t="str">
        <f t="shared" si="119"/>
        <v>6/17/2014</v>
      </c>
      <c r="T723" t="str">
        <f t="shared" si="115"/>
        <v>2014</v>
      </c>
      <c r="U723" t="str">
        <f t="shared" si="116"/>
        <v>June</v>
      </c>
      <c r="V723" t="str">
        <f t="shared" si="110"/>
        <v>8/1/2014</v>
      </c>
      <c r="W723" t="str">
        <f t="shared" si="117"/>
        <v>2014</v>
      </c>
      <c r="X723" t="str">
        <f t="shared" si="118"/>
        <v>August</v>
      </c>
    </row>
    <row r="724" spans="1:24" ht="43.2" x14ac:dyDescent="0.55000000000000004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111"/>
        <v>1.3202400000000001</v>
      </c>
      <c r="P724" s="9">
        <f t="shared" si="112"/>
        <v>215.72549019607843</v>
      </c>
      <c r="Q724" t="str">
        <f t="shared" si="113"/>
        <v>publishing</v>
      </c>
      <c r="R724" t="str">
        <f t="shared" si="114"/>
        <v>nonfiction</v>
      </c>
      <c r="S724" t="str">
        <f t="shared" si="119"/>
        <v>3/9/2012</v>
      </c>
      <c r="T724" t="str">
        <f t="shared" si="115"/>
        <v>2012</v>
      </c>
      <c r="U724" t="str">
        <f t="shared" si="116"/>
        <v>March</v>
      </c>
      <c r="V724" t="str">
        <f t="shared" si="110"/>
        <v>4/8/2012</v>
      </c>
      <c r="W724" t="str">
        <f t="shared" si="117"/>
        <v>2012</v>
      </c>
      <c r="X724" t="str">
        <f t="shared" si="118"/>
        <v>April</v>
      </c>
    </row>
    <row r="725" spans="1:24" ht="28.8" x14ac:dyDescent="0.55000000000000004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111"/>
        <v>1.0938000000000001</v>
      </c>
      <c r="P725" s="9">
        <f t="shared" si="112"/>
        <v>54.69</v>
      </c>
      <c r="Q725" t="str">
        <f t="shared" si="113"/>
        <v>publishing</v>
      </c>
      <c r="R725" t="str">
        <f t="shared" si="114"/>
        <v>nonfiction</v>
      </c>
      <c r="S725" t="str">
        <f t="shared" si="119"/>
        <v>6/29/2015</v>
      </c>
      <c r="T725" t="str">
        <f t="shared" si="115"/>
        <v>2015</v>
      </c>
      <c r="U725" t="str">
        <f t="shared" si="116"/>
        <v>June</v>
      </c>
      <c r="V725" t="str">
        <f t="shared" si="110"/>
        <v>7/29/2015</v>
      </c>
      <c r="W725" t="str">
        <f t="shared" si="117"/>
        <v>2015</v>
      </c>
      <c r="X725" t="str">
        <f t="shared" si="118"/>
        <v>July</v>
      </c>
    </row>
    <row r="726" spans="1:24" ht="43.2" x14ac:dyDescent="0.55000000000000004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111"/>
        <v>1.0547157142857144</v>
      </c>
      <c r="P726" s="9">
        <f t="shared" si="112"/>
        <v>51.62944055944056</v>
      </c>
      <c r="Q726" t="str">
        <f t="shared" si="113"/>
        <v>publishing</v>
      </c>
      <c r="R726" t="str">
        <f t="shared" si="114"/>
        <v>nonfiction</v>
      </c>
      <c r="S726" t="str">
        <f t="shared" si="119"/>
        <v>5/31/2011</v>
      </c>
      <c r="T726" t="str">
        <f t="shared" si="115"/>
        <v>2011</v>
      </c>
      <c r="U726" t="str">
        <f t="shared" si="116"/>
        <v>May</v>
      </c>
      <c r="V726" t="str">
        <f t="shared" si="110"/>
        <v>6/30/2011</v>
      </c>
      <c r="W726" t="str">
        <f t="shared" si="117"/>
        <v>2011</v>
      </c>
      <c r="X726" t="str">
        <f t="shared" si="118"/>
        <v>June</v>
      </c>
    </row>
    <row r="727" spans="1:24" ht="43.2" x14ac:dyDescent="0.55000000000000004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111"/>
        <v>1.0035000000000001</v>
      </c>
      <c r="P727" s="9">
        <f t="shared" si="112"/>
        <v>143.35714285714286</v>
      </c>
      <c r="Q727" t="str">
        <f t="shared" si="113"/>
        <v>publishing</v>
      </c>
      <c r="R727" t="str">
        <f t="shared" si="114"/>
        <v>nonfiction</v>
      </c>
      <c r="S727" t="str">
        <f t="shared" si="119"/>
        <v>11/13/2015</v>
      </c>
      <c r="T727" t="str">
        <f t="shared" si="115"/>
        <v>2015</v>
      </c>
      <c r="U727" t="str">
        <f t="shared" si="116"/>
        <v>November</v>
      </c>
      <c r="V727" t="str">
        <f t="shared" si="110"/>
        <v>12/13/2015</v>
      </c>
      <c r="W727" t="str">
        <f t="shared" si="117"/>
        <v>2015</v>
      </c>
      <c r="X727" t="str">
        <f t="shared" si="118"/>
        <v>December</v>
      </c>
    </row>
    <row r="728" spans="1:24" ht="43.2" x14ac:dyDescent="0.55000000000000004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111"/>
        <v>1.014</v>
      </c>
      <c r="P728" s="9">
        <f t="shared" si="112"/>
        <v>72.428571428571431</v>
      </c>
      <c r="Q728" t="str">
        <f t="shared" si="113"/>
        <v>publishing</v>
      </c>
      <c r="R728" t="str">
        <f t="shared" si="114"/>
        <v>nonfiction</v>
      </c>
      <c r="S728" t="str">
        <f t="shared" si="119"/>
        <v>3/12/2013</v>
      </c>
      <c r="T728" t="str">
        <f t="shared" si="115"/>
        <v>2013</v>
      </c>
      <c r="U728" t="str">
        <f t="shared" si="116"/>
        <v>March</v>
      </c>
      <c r="V728" t="str">
        <f t="shared" si="110"/>
        <v>4/11/2013</v>
      </c>
      <c r="W728" t="str">
        <f t="shared" si="117"/>
        <v>2013</v>
      </c>
      <c r="X728" t="str">
        <f t="shared" si="118"/>
        <v>April</v>
      </c>
    </row>
    <row r="729" spans="1:24" ht="43.2" x14ac:dyDescent="0.55000000000000004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111"/>
        <v>1.5551428571428572</v>
      </c>
      <c r="P729" s="9">
        <f t="shared" si="112"/>
        <v>36.530201342281877</v>
      </c>
      <c r="Q729" t="str">
        <f t="shared" si="113"/>
        <v>publishing</v>
      </c>
      <c r="R729" t="str">
        <f t="shared" si="114"/>
        <v>nonfiction</v>
      </c>
      <c r="S729" t="str">
        <f t="shared" si="119"/>
        <v>12/3/2012</v>
      </c>
      <c r="T729" t="str">
        <f t="shared" si="115"/>
        <v>2012</v>
      </c>
      <c r="U729" t="str">
        <f t="shared" si="116"/>
        <v>December</v>
      </c>
      <c r="V729" t="str">
        <f t="shared" si="110"/>
        <v>1/14/2013</v>
      </c>
      <c r="W729" t="str">
        <f t="shared" si="117"/>
        <v>2013</v>
      </c>
      <c r="X729" t="str">
        <f t="shared" si="118"/>
        <v>January</v>
      </c>
    </row>
    <row r="730" spans="1:24" ht="43.2" x14ac:dyDescent="0.55000000000000004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111"/>
        <v>1.05566</v>
      </c>
      <c r="P730" s="9">
        <f t="shared" si="112"/>
        <v>60.903461538461535</v>
      </c>
      <c r="Q730" t="str">
        <f t="shared" si="113"/>
        <v>publishing</v>
      </c>
      <c r="R730" t="str">
        <f t="shared" si="114"/>
        <v>nonfiction</v>
      </c>
      <c r="S730" t="str">
        <f t="shared" si="119"/>
        <v>7/7/2011</v>
      </c>
      <c r="T730" t="str">
        <f t="shared" si="115"/>
        <v>2011</v>
      </c>
      <c r="U730" t="str">
        <f t="shared" si="116"/>
        <v>July</v>
      </c>
      <c r="V730" t="str">
        <f t="shared" si="110"/>
        <v>8/21/2011</v>
      </c>
      <c r="W730" t="str">
        <f t="shared" si="117"/>
        <v>2011</v>
      </c>
      <c r="X730" t="str">
        <f t="shared" si="118"/>
        <v>August</v>
      </c>
    </row>
    <row r="731" spans="1:24" ht="43.2" x14ac:dyDescent="0.55000000000000004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111"/>
        <v>1.3065</v>
      </c>
      <c r="P731" s="9">
        <f t="shared" si="112"/>
        <v>43.55</v>
      </c>
      <c r="Q731" t="str">
        <f t="shared" si="113"/>
        <v>publishing</v>
      </c>
      <c r="R731" t="str">
        <f t="shared" si="114"/>
        <v>nonfiction</v>
      </c>
      <c r="S731" t="str">
        <f t="shared" si="119"/>
        <v>7/20/2012</v>
      </c>
      <c r="T731" t="str">
        <f t="shared" si="115"/>
        <v>2012</v>
      </c>
      <c r="U731" t="str">
        <f t="shared" si="116"/>
        <v>July</v>
      </c>
      <c r="V731" t="str">
        <f t="shared" si="110"/>
        <v>9/18/2012</v>
      </c>
      <c r="W731" t="str">
        <f t="shared" si="117"/>
        <v>2012</v>
      </c>
      <c r="X731" t="str">
        <f t="shared" si="118"/>
        <v>September</v>
      </c>
    </row>
    <row r="732" spans="1:24" ht="28.8" x14ac:dyDescent="0.55000000000000004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111"/>
        <v>1.3219000000000001</v>
      </c>
      <c r="P732" s="9">
        <f t="shared" si="112"/>
        <v>99.766037735849054</v>
      </c>
      <c r="Q732" t="str">
        <f t="shared" si="113"/>
        <v>publishing</v>
      </c>
      <c r="R732" t="str">
        <f t="shared" si="114"/>
        <v>nonfiction</v>
      </c>
      <c r="S732" t="str">
        <f t="shared" si="119"/>
        <v>11/7/2011</v>
      </c>
      <c r="T732" t="str">
        <f t="shared" si="115"/>
        <v>2011</v>
      </c>
      <c r="U732" t="str">
        <f t="shared" si="116"/>
        <v>November</v>
      </c>
      <c r="V732" t="str">
        <f t="shared" si="110"/>
        <v>12/7/2011</v>
      </c>
      <c r="W732" t="str">
        <f t="shared" si="117"/>
        <v>2011</v>
      </c>
      <c r="X732" t="str">
        <f t="shared" si="118"/>
        <v>December</v>
      </c>
    </row>
    <row r="733" spans="1:24" ht="43.2" x14ac:dyDescent="0.55000000000000004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111"/>
        <v>1.26</v>
      </c>
      <c r="P733" s="9">
        <f t="shared" si="112"/>
        <v>88.732394366197184</v>
      </c>
      <c r="Q733" t="str">
        <f t="shared" si="113"/>
        <v>publishing</v>
      </c>
      <c r="R733" t="str">
        <f t="shared" si="114"/>
        <v>nonfiction</v>
      </c>
      <c r="S733" t="str">
        <f t="shared" si="119"/>
        <v>12/2/2011</v>
      </c>
      <c r="T733" t="str">
        <f t="shared" si="115"/>
        <v>2011</v>
      </c>
      <c r="U733" t="str">
        <f t="shared" si="116"/>
        <v>December</v>
      </c>
      <c r="V733" t="str">
        <f t="shared" si="110"/>
        <v>1/22/2012</v>
      </c>
      <c r="W733" t="str">
        <f t="shared" si="117"/>
        <v>2012</v>
      </c>
      <c r="X733" t="str">
        <f t="shared" si="118"/>
        <v>January</v>
      </c>
    </row>
    <row r="734" spans="1:24" ht="43.2" x14ac:dyDescent="0.55000000000000004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111"/>
        <v>1.6</v>
      </c>
      <c r="P734" s="9">
        <f t="shared" si="112"/>
        <v>4.9230769230769234</v>
      </c>
      <c r="Q734" t="str">
        <f t="shared" si="113"/>
        <v>publishing</v>
      </c>
      <c r="R734" t="str">
        <f t="shared" si="114"/>
        <v>nonfiction</v>
      </c>
      <c r="S734" t="str">
        <f t="shared" si="119"/>
        <v>7/31/2013</v>
      </c>
      <c r="T734" t="str">
        <f t="shared" si="115"/>
        <v>2013</v>
      </c>
      <c r="U734" t="str">
        <f t="shared" si="116"/>
        <v>July</v>
      </c>
      <c r="V734" t="str">
        <f t="shared" si="110"/>
        <v>9/29/2013</v>
      </c>
      <c r="W734" t="str">
        <f t="shared" si="117"/>
        <v>2013</v>
      </c>
      <c r="X734" t="str">
        <f t="shared" si="118"/>
        <v>September</v>
      </c>
    </row>
    <row r="735" spans="1:24" ht="43.2" x14ac:dyDescent="0.55000000000000004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111"/>
        <v>1.2048000000000001</v>
      </c>
      <c r="P735" s="9">
        <f t="shared" si="112"/>
        <v>17.822485207100591</v>
      </c>
      <c r="Q735" t="str">
        <f t="shared" si="113"/>
        <v>publishing</v>
      </c>
      <c r="R735" t="str">
        <f t="shared" si="114"/>
        <v>nonfiction</v>
      </c>
      <c r="S735" t="str">
        <f t="shared" si="119"/>
        <v>11/20/2013</v>
      </c>
      <c r="T735" t="str">
        <f t="shared" si="115"/>
        <v>2013</v>
      </c>
      <c r="U735" t="str">
        <f t="shared" si="116"/>
        <v>November</v>
      </c>
      <c r="V735" t="str">
        <f t="shared" si="110"/>
        <v>12/20/2013</v>
      </c>
      <c r="W735" t="str">
        <f t="shared" si="117"/>
        <v>2013</v>
      </c>
      <c r="X735" t="str">
        <f t="shared" si="118"/>
        <v>December</v>
      </c>
    </row>
    <row r="736" spans="1:24" ht="28.8" x14ac:dyDescent="0.55000000000000004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111"/>
        <v>1.2552941176470589</v>
      </c>
      <c r="P736" s="9">
        <f t="shared" si="112"/>
        <v>187.19298245614036</v>
      </c>
      <c r="Q736" t="str">
        <f t="shared" si="113"/>
        <v>publishing</v>
      </c>
      <c r="R736" t="str">
        <f t="shared" si="114"/>
        <v>nonfiction</v>
      </c>
      <c r="S736" t="str">
        <f t="shared" si="119"/>
        <v>4/7/2015</v>
      </c>
      <c r="T736" t="str">
        <f t="shared" si="115"/>
        <v>2015</v>
      </c>
      <c r="U736" t="str">
        <f t="shared" si="116"/>
        <v>April</v>
      </c>
      <c r="V736" t="str">
        <f t="shared" si="110"/>
        <v>5/9/2015</v>
      </c>
      <c r="W736" t="str">
        <f t="shared" si="117"/>
        <v>2015</v>
      </c>
      <c r="X736" t="str">
        <f t="shared" si="118"/>
        <v>May</v>
      </c>
    </row>
    <row r="737" spans="1:24" ht="43.2" x14ac:dyDescent="0.55000000000000004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111"/>
        <v>1.1440638297872341</v>
      </c>
      <c r="P737" s="9">
        <f t="shared" si="112"/>
        <v>234.80786026200875</v>
      </c>
      <c r="Q737" t="str">
        <f t="shared" si="113"/>
        <v>publishing</v>
      </c>
      <c r="R737" t="str">
        <f t="shared" si="114"/>
        <v>nonfiction</v>
      </c>
      <c r="S737" t="str">
        <f t="shared" si="119"/>
        <v>11/2/2014</v>
      </c>
      <c r="T737" t="str">
        <f t="shared" si="115"/>
        <v>2014</v>
      </c>
      <c r="U737" t="str">
        <f t="shared" si="116"/>
        <v>November</v>
      </c>
      <c r="V737" t="str">
        <f t="shared" si="110"/>
        <v>12/3/2014</v>
      </c>
      <c r="W737" t="str">
        <f t="shared" si="117"/>
        <v>2014</v>
      </c>
      <c r="X737" t="str">
        <f t="shared" si="118"/>
        <v>December</v>
      </c>
    </row>
    <row r="738" spans="1:24" ht="43.2" x14ac:dyDescent="0.55000000000000004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111"/>
        <v>3.151388888888889</v>
      </c>
      <c r="P738" s="9">
        <f t="shared" si="112"/>
        <v>105.04629629629629</v>
      </c>
      <c r="Q738" t="str">
        <f t="shared" si="113"/>
        <v>publishing</v>
      </c>
      <c r="R738" t="str">
        <f t="shared" si="114"/>
        <v>nonfiction</v>
      </c>
      <c r="S738" t="str">
        <f t="shared" si="119"/>
        <v>11/1/2013</v>
      </c>
      <c r="T738" t="str">
        <f t="shared" si="115"/>
        <v>2013</v>
      </c>
      <c r="U738" t="str">
        <f t="shared" si="116"/>
        <v>November</v>
      </c>
      <c r="V738" t="str">
        <f t="shared" si="110"/>
        <v>11/20/2013</v>
      </c>
      <c r="W738" t="str">
        <f t="shared" si="117"/>
        <v>2013</v>
      </c>
      <c r="X738" t="str">
        <f t="shared" si="118"/>
        <v>November</v>
      </c>
    </row>
    <row r="739" spans="1:24" ht="43.2" x14ac:dyDescent="0.55000000000000004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111"/>
        <v>1.224</v>
      </c>
      <c r="P739" s="9">
        <f t="shared" si="112"/>
        <v>56.666666666666664</v>
      </c>
      <c r="Q739" t="str">
        <f t="shared" si="113"/>
        <v>publishing</v>
      </c>
      <c r="R739" t="str">
        <f t="shared" si="114"/>
        <v>nonfiction</v>
      </c>
      <c r="S739" t="str">
        <f t="shared" si="119"/>
        <v>1/28/2014</v>
      </c>
      <c r="T739" t="str">
        <f t="shared" si="115"/>
        <v>2014</v>
      </c>
      <c r="U739" t="str">
        <f t="shared" si="116"/>
        <v>January</v>
      </c>
      <c r="V739" t="str">
        <f t="shared" si="110"/>
        <v>2/14/2014</v>
      </c>
      <c r="W739" t="str">
        <f t="shared" si="117"/>
        <v>2014</v>
      </c>
      <c r="X739" t="str">
        <f t="shared" si="118"/>
        <v>February</v>
      </c>
    </row>
    <row r="740" spans="1:24" ht="28.8" x14ac:dyDescent="0.55000000000000004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111"/>
        <v>1.0673333333333332</v>
      </c>
      <c r="P740" s="9">
        <f t="shared" si="112"/>
        <v>39.048780487804876</v>
      </c>
      <c r="Q740" t="str">
        <f t="shared" si="113"/>
        <v>publishing</v>
      </c>
      <c r="R740" t="str">
        <f t="shared" si="114"/>
        <v>nonfiction</v>
      </c>
      <c r="S740" t="str">
        <f t="shared" si="119"/>
        <v>10/31/2014</v>
      </c>
      <c r="T740" t="str">
        <f t="shared" si="115"/>
        <v>2014</v>
      </c>
      <c r="U740" t="str">
        <f t="shared" si="116"/>
        <v>October</v>
      </c>
      <c r="V740" t="str">
        <f t="shared" si="110"/>
        <v>11/30/2014</v>
      </c>
      <c r="W740" t="str">
        <f t="shared" si="117"/>
        <v>2014</v>
      </c>
      <c r="X740" t="str">
        <f t="shared" si="118"/>
        <v>November</v>
      </c>
    </row>
    <row r="741" spans="1:24" ht="43.2" x14ac:dyDescent="0.55000000000000004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111"/>
        <v>1.5833333333333333</v>
      </c>
      <c r="P741" s="9">
        <f t="shared" si="112"/>
        <v>68.345323741007192</v>
      </c>
      <c r="Q741" t="str">
        <f t="shared" si="113"/>
        <v>publishing</v>
      </c>
      <c r="R741" t="str">
        <f t="shared" si="114"/>
        <v>nonfiction</v>
      </c>
      <c r="S741" t="str">
        <f t="shared" si="119"/>
        <v>7/9/2014</v>
      </c>
      <c r="T741" t="str">
        <f t="shared" si="115"/>
        <v>2014</v>
      </c>
      <c r="U741" t="str">
        <f t="shared" si="116"/>
        <v>July</v>
      </c>
      <c r="V741" t="str">
        <f t="shared" si="110"/>
        <v>8/11/2014</v>
      </c>
      <c r="W741" t="str">
        <f t="shared" si="117"/>
        <v>2014</v>
      </c>
      <c r="X741" t="str">
        <f t="shared" si="118"/>
        <v>August</v>
      </c>
    </row>
    <row r="742" spans="1:24" ht="43.2" x14ac:dyDescent="0.55000000000000004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111"/>
        <v>1.0740000000000001</v>
      </c>
      <c r="P742" s="9">
        <f t="shared" si="112"/>
        <v>169.57894736842104</v>
      </c>
      <c r="Q742" t="str">
        <f t="shared" si="113"/>
        <v>publishing</v>
      </c>
      <c r="R742" t="str">
        <f t="shared" si="114"/>
        <v>nonfiction</v>
      </c>
      <c r="S742" t="str">
        <f t="shared" si="119"/>
        <v>6/6/2015</v>
      </c>
      <c r="T742" t="str">
        <f t="shared" si="115"/>
        <v>2015</v>
      </c>
      <c r="U742" t="str">
        <f t="shared" si="116"/>
        <v>June</v>
      </c>
      <c r="V742" t="str">
        <f t="shared" si="110"/>
        <v>6/20/2015</v>
      </c>
      <c r="W742" t="str">
        <f t="shared" si="117"/>
        <v>2015</v>
      </c>
      <c r="X742" t="str">
        <f t="shared" si="118"/>
        <v>June</v>
      </c>
    </row>
    <row r="743" spans="1:24" ht="28.8" x14ac:dyDescent="0.55000000000000004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111"/>
        <v>1.0226</v>
      </c>
      <c r="P743" s="9">
        <f t="shared" si="112"/>
        <v>141.42340425531913</v>
      </c>
      <c r="Q743" t="str">
        <f t="shared" si="113"/>
        <v>publishing</v>
      </c>
      <c r="R743" t="str">
        <f t="shared" si="114"/>
        <v>nonfiction</v>
      </c>
      <c r="S743" t="str">
        <f t="shared" si="119"/>
        <v>5/7/2013</v>
      </c>
      <c r="T743" t="str">
        <f t="shared" si="115"/>
        <v>2013</v>
      </c>
      <c r="U743" t="str">
        <f t="shared" si="116"/>
        <v>May</v>
      </c>
      <c r="V743" t="str">
        <f t="shared" si="110"/>
        <v>6/11/2013</v>
      </c>
      <c r="W743" t="str">
        <f t="shared" si="117"/>
        <v>2013</v>
      </c>
      <c r="X743" t="str">
        <f t="shared" si="118"/>
        <v>June</v>
      </c>
    </row>
    <row r="744" spans="1:24" ht="43.2" x14ac:dyDescent="0.55000000000000004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111"/>
        <v>1.1071428571428572</v>
      </c>
      <c r="P744" s="9">
        <f t="shared" si="112"/>
        <v>67.391304347826093</v>
      </c>
      <c r="Q744" t="str">
        <f t="shared" si="113"/>
        <v>publishing</v>
      </c>
      <c r="R744" t="str">
        <f t="shared" si="114"/>
        <v>nonfiction</v>
      </c>
      <c r="S744" t="str">
        <f t="shared" si="119"/>
        <v>2/19/2014</v>
      </c>
      <c r="T744" t="str">
        <f t="shared" si="115"/>
        <v>2014</v>
      </c>
      <c r="U744" t="str">
        <f t="shared" si="116"/>
        <v>February</v>
      </c>
      <c r="V744" t="str">
        <f t="shared" si="110"/>
        <v>3/21/2014</v>
      </c>
      <c r="W744" t="str">
        <f t="shared" si="117"/>
        <v>2014</v>
      </c>
      <c r="X744" t="str">
        <f t="shared" si="118"/>
        <v>March</v>
      </c>
    </row>
    <row r="745" spans="1:24" ht="43.2" x14ac:dyDescent="0.55000000000000004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111"/>
        <v>1.48</v>
      </c>
      <c r="P745" s="9">
        <f t="shared" si="112"/>
        <v>54.266666666666666</v>
      </c>
      <c r="Q745" t="str">
        <f t="shared" si="113"/>
        <v>publishing</v>
      </c>
      <c r="R745" t="str">
        <f t="shared" si="114"/>
        <v>nonfiction</v>
      </c>
      <c r="S745" t="str">
        <f t="shared" si="119"/>
        <v>3/22/2012</v>
      </c>
      <c r="T745" t="str">
        <f t="shared" si="115"/>
        <v>2012</v>
      </c>
      <c r="U745" t="str">
        <f t="shared" si="116"/>
        <v>March</v>
      </c>
      <c r="V745" t="str">
        <f t="shared" si="110"/>
        <v>4/16/2012</v>
      </c>
      <c r="W745" t="str">
        <f t="shared" si="117"/>
        <v>2012</v>
      </c>
      <c r="X745" t="str">
        <f t="shared" si="118"/>
        <v>April</v>
      </c>
    </row>
    <row r="746" spans="1:24" ht="28.8" x14ac:dyDescent="0.55000000000000004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111"/>
        <v>1.0232000000000001</v>
      </c>
      <c r="P746" s="9">
        <f t="shared" si="112"/>
        <v>82.516129032258064</v>
      </c>
      <c r="Q746" t="str">
        <f t="shared" si="113"/>
        <v>publishing</v>
      </c>
      <c r="R746" t="str">
        <f t="shared" si="114"/>
        <v>nonfiction</v>
      </c>
      <c r="S746" t="str">
        <f t="shared" si="119"/>
        <v>11/13/2012</v>
      </c>
      <c r="T746" t="str">
        <f t="shared" si="115"/>
        <v>2012</v>
      </c>
      <c r="U746" t="str">
        <f t="shared" si="116"/>
        <v>November</v>
      </c>
      <c r="V746" t="str">
        <f t="shared" si="110"/>
        <v>12/13/2012</v>
      </c>
      <c r="W746" t="str">
        <f t="shared" si="117"/>
        <v>2012</v>
      </c>
      <c r="X746" t="str">
        <f t="shared" si="118"/>
        <v>December</v>
      </c>
    </row>
    <row r="747" spans="1:24" ht="43.2" x14ac:dyDescent="0.55000000000000004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111"/>
        <v>1.7909909909909909</v>
      </c>
      <c r="P747" s="9">
        <f t="shared" si="112"/>
        <v>53.729729729729726</v>
      </c>
      <c r="Q747" t="str">
        <f t="shared" si="113"/>
        <v>publishing</v>
      </c>
      <c r="R747" t="str">
        <f t="shared" si="114"/>
        <v>nonfiction</v>
      </c>
      <c r="S747" t="str">
        <f t="shared" si="119"/>
        <v>4/3/2013</v>
      </c>
      <c r="T747" t="str">
        <f t="shared" si="115"/>
        <v>2013</v>
      </c>
      <c r="U747" t="str">
        <f t="shared" si="116"/>
        <v>April</v>
      </c>
      <c r="V747" t="str">
        <f t="shared" si="110"/>
        <v>5/3/2013</v>
      </c>
      <c r="W747" t="str">
        <f t="shared" si="117"/>
        <v>2013</v>
      </c>
      <c r="X747" t="str">
        <f t="shared" si="118"/>
        <v>May</v>
      </c>
    </row>
    <row r="748" spans="1:24" x14ac:dyDescent="0.55000000000000004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111"/>
        <v>1.1108135252761968</v>
      </c>
      <c r="P748" s="9">
        <f t="shared" si="112"/>
        <v>34.206185567010309</v>
      </c>
      <c r="Q748" t="str">
        <f t="shared" si="113"/>
        <v>publishing</v>
      </c>
      <c r="R748" t="str">
        <f t="shared" si="114"/>
        <v>nonfiction</v>
      </c>
      <c r="S748" t="str">
        <f t="shared" si="119"/>
        <v>9/4/2012</v>
      </c>
      <c r="T748" t="str">
        <f t="shared" si="115"/>
        <v>2012</v>
      </c>
      <c r="U748" t="str">
        <f t="shared" si="116"/>
        <v>September</v>
      </c>
      <c r="V748" t="str">
        <f t="shared" si="110"/>
        <v>9/22/2012</v>
      </c>
      <c r="W748" t="str">
        <f t="shared" si="117"/>
        <v>2012</v>
      </c>
      <c r="X748" t="str">
        <f t="shared" si="118"/>
        <v>September</v>
      </c>
    </row>
    <row r="749" spans="1:24" ht="43.2" x14ac:dyDescent="0.55000000000000004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111"/>
        <v>1.0004285714285714</v>
      </c>
      <c r="P749" s="9">
        <f t="shared" si="112"/>
        <v>127.32727272727273</v>
      </c>
      <c r="Q749" t="str">
        <f t="shared" si="113"/>
        <v>publishing</v>
      </c>
      <c r="R749" t="str">
        <f t="shared" si="114"/>
        <v>nonfiction</v>
      </c>
      <c r="S749" t="str">
        <f t="shared" si="119"/>
        <v>12/15/2014</v>
      </c>
      <c r="T749" t="str">
        <f t="shared" si="115"/>
        <v>2014</v>
      </c>
      <c r="U749" t="str">
        <f t="shared" si="116"/>
        <v>December</v>
      </c>
      <c r="V749" t="str">
        <f t="shared" si="110"/>
        <v>1/15/2015</v>
      </c>
      <c r="W749" t="str">
        <f t="shared" si="117"/>
        <v>2015</v>
      </c>
      <c r="X749" t="str">
        <f t="shared" si="118"/>
        <v>January</v>
      </c>
    </row>
    <row r="750" spans="1:24" ht="43.2" x14ac:dyDescent="0.55000000000000004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111"/>
        <v>1.0024999999999999</v>
      </c>
      <c r="P750" s="9">
        <f t="shared" si="112"/>
        <v>45.56818181818182</v>
      </c>
      <c r="Q750" t="str">
        <f t="shared" si="113"/>
        <v>publishing</v>
      </c>
      <c r="R750" t="str">
        <f t="shared" si="114"/>
        <v>nonfiction</v>
      </c>
      <c r="S750" t="str">
        <f t="shared" si="119"/>
        <v>7/11/2014</v>
      </c>
      <c r="T750" t="str">
        <f t="shared" si="115"/>
        <v>2014</v>
      </c>
      <c r="U750" t="str">
        <f t="shared" si="116"/>
        <v>July</v>
      </c>
      <c r="V750" t="str">
        <f t="shared" si="110"/>
        <v>8/10/2014</v>
      </c>
      <c r="W750" t="str">
        <f t="shared" si="117"/>
        <v>2014</v>
      </c>
      <c r="X750" t="str">
        <f t="shared" si="118"/>
        <v>August</v>
      </c>
    </row>
    <row r="751" spans="1:24" ht="43.2" x14ac:dyDescent="0.55000000000000004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111"/>
        <v>1.0556000000000001</v>
      </c>
      <c r="P751" s="9">
        <f t="shared" si="112"/>
        <v>95.963636363636368</v>
      </c>
      <c r="Q751" t="str">
        <f t="shared" si="113"/>
        <v>publishing</v>
      </c>
      <c r="R751" t="str">
        <f t="shared" si="114"/>
        <v>nonfiction</v>
      </c>
      <c r="S751" t="str">
        <f t="shared" si="119"/>
        <v>12/29/2016</v>
      </c>
      <c r="T751" t="str">
        <f t="shared" si="115"/>
        <v>2016</v>
      </c>
      <c r="U751" t="str">
        <f t="shared" si="116"/>
        <v>December</v>
      </c>
      <c r="V751" t="str">
        <f t="shared" si="110"/>
        <v>1/28/2017</v>
      </c>
      <c r="W751" t="str">
        <f t="shared" si="117"/>
        <v>2017</v>
      </c>
      <c r="X751" t="str">
        <f t="shared" si="118"/>
        <v>January</v>
      </c>
    </row>
    <row r="752" spans="1:24" ht="43.2" x14ac:dyDescent="0.55000000000000004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111"/>
        <v>1.0258775877587758</v>
      </c>
      <c r="P752" s="9">
        <f t="shared" si="112"/>
        <v>77.271186440677965</v>
      </c>
      <c r="Q752" t="str">
        <f t="shared" si="113"/>
        <v>publishing</v>
      </c>
      <c r="R752" t="str">
        <f t="shared" si="114"/>
        <v>nonfiction</v>
      </c>
      <c r="S752" t="str">
        <f t="shared" si="119"/>
        <v>1/25/2013</v>
      </c>
      <c r="T752" t="str">
        <f t="shared" si="115"/>
        <v>2013</v>
      </c>
      <c r="U752" t="str">
        <f t="shared" si="116"/>
        <v>January</v>
      </c>
      <c r="V752" t="str">
        <f t="shared" si="110"/>
        <v>2/24/2013</v>
      </c>
      <c r="W752" t="str">
        <f t="shared" si="117"/>
        <v>2013</v>
      </c>
      <c r="X752" t="str">
        <f t="shared" si="118"/>
        <v>February</v>
      </c>
    </row>
    <row r="753" spans="1:24" ht="43.2" x14ac:dyDescent="0.55000000000000004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111"/>
        <v>1.1850000000000001</v>
      </c>
      <c r="P753" s="9">
        <f t="shared" si="112"/>
        <v>57.338709677419352</v>
      </c>
      <c r="Q753" t="str">
        <f t="shared" si="113"/>
        <v>publishing</v>
      </c>
      <c r="R753" t="str">
        <f t="shared" si="114"/>
        <v>nonfiction</v>
      </c>
      <c r="S753" t="str">
        <f t="shared" si="119"/>
        <v>6/19/2011</v>
      </c>
      <c r="T753" t="str">
        <f t="shared" si="115"/>
        <v>2011</v>
      </c>
      <c r="U753" t="str">
        <f t="shared" si="116"/>
        <v>June</v>
      </c>
      <c r="V753" t="str">
        <f t="shared" si="110"/>
        <v>8/4/2011</v>
      </c>
      <c r="W753" t="str">
        <f t="shared" si="117"/>
        <v>2011</v>
      </c>
      <c r="X753" t="str">
        <f t="shared" si="118"/>
        <v>August</v>
      </c>
    </row>
    <row r="754" spans="1:24" ht="43.2" x14ac:dyDescent="0.55000000000000004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111"/>
        <v>1.117</v>
      </c>
      <c r="P754" s="9">
        <f t="shared" si="112"/>
        <v>53.19047619047619</v>
      </c>
      <c r="Q754" t="str">
        <f t="shared" si="113"/>
        <v>publishing</v>
      </c>
      <c r="R754" t="str">
        <f t="shared" si="114"/>
        <v>nonfiction</v>
      </c>
      <c r="S754" t="str">
        <f t="shared" si="119"/>
        <v>9/26/2016</v>
      </c>
      <c r="T754" t="str">
        <f t="shared" si="115"/>
        <v>2016</v>
      </c>
      <c r="U754" t="str">
        <f t="shared" si="116"/>
        <v>September</v>
      </c>
      <c r="V754" t="str">
        <f t="shared" si="110"/>
        <v>10/16/2016</v>
      </c>
      <c r="W754" t="str">
        <f t="shared" si="117"/>
        <v>2016</v>
      </c>
      <c r="X754" t="str">
        <f t="shared" si="118"/>
        <v>October</v>
      </c>
    </row>
    <row r="755" spans="1:24" ht="43.2" x14ac:dyDescent="0.55000000000000004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111"/>
        <v>1.28</v>
      </c>
      <c r="P755" s="9">
        <f t="shared" si="112"/>
        <v>492.30769230769232</v>
      </c>
      <c r="Q755" t="str">
        <f t="shared" si="113"/>
        <v>publishing</v>
      </c>
      <c r="R755" t="str">
        <f t="shared" si="114"/>
        <v>nonfiction</v>
      </c>
      <c r="S755" t="str">
        <f t="shared" si="119"/>
        <v>1/15/2015</v>
      </c>
      <c r="T755" t="str">
        <f t="shared" si="115"/>
        <v>2015</v>
      </c>
      <c r="U755" t="str">
        <f t="shared" si="116"/>
        <v>January</v>
      </c>
      <c r="V755" t="str">
        <f t="shared" si="110"/>
        <v>2/14/2015</v>
      </c>
      <c r="W755" t="str">
        <f t="shared" si="117"/>
        <v>2015</v>
      </c>
      <c r="X755" t="str">
        <f t="shared" si="118"/>
        <v>February</v>
      </c>
    </row>
    <row r="756" spans="1:24" ht="43.2" x14ac:dyDescent="0.55000000000000004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111"/>
        <v>1.0375000000000001</v>
      </c>
      <c r="P756" s="9">
        <f t="shared" si="112"/>
        <v>42.346938775510203</v>
      </c>
      <c r="Q756" t="str">
        <f t="shared" si="113"/>
        <v>publishing</v>
      </c>
      <c r="R756" t="str">
        <f t="shared" si="114"/>
        <v>nonfiction</v>
      </c>
      <c r="S756" t="str">
        <f t="shared" si="119"/>
        <v>12/6/2012</v>
      </c>
      <c r="T756" t="str">
        <f t="shared" si="115"/>
        <v>2012</v>
      </c>
      <c r="U756" t="str">
        <f t="shared" si="116"/>
        <v>December</v>
      </c>
      <c r="V756" t="str">
        <f t="shared" si="110"/>
        <v>1/5/2013</v>
      </c>
      <c r="W756" t="str">
        <f t="shared" si="117"/>
        <v>2013</v>
      </c>
      <c r="X756" t="str">
        <f t="shared" si="118"/>
        <v>January</v>
      </c>
    </row>
    <row r="757" spans="1:24" ht="43.2" x14ac:dyDescent="0.55000000000000004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111"/>
        <v>1.0190760000000001</v>
      </c>
      <c r="P757" s="9">
        <f t="shared" si="112"/>
        <v>37.466029411764708</v>
      </c>
      <c r="Q757" t="str">
        <f t="shared" si="113"/>
        <v>publishing</v>
      </c>
      <c r="R757" t="str">
        <f t="shared" si="114"/>
        <v>nonfiction</v>
      </c>
      <c r="S757" t="str">
        <f t="shared" si="119"/>
        <v>4/19/2013</v>
      </c>
      <c r="T757" t="str">
        <f t="shared" si="115"/>
        <v>2013</v>
      </c>
      <c r="U757" t="str">
        <f t="shared" si="116"/>
        <v>April</v>
      </c>
      <c r="V757" t="str">
        <f t="shared" si="110"/>
        <v>5/19/2013</v>
      </c>
      <c r="W757" t="str">
        <f t="shared" si="117"/>
        <v>2013</v>
      </c>
      <c r="X757" t="str">
        <f t="shared" si="118"/>
        <v>May</v>
      </c>
    </row>
    <row r="758" spans="1:24" ht="43.2" x14ac:dyDescent="0.55000000000000004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111"/>
        <v>1.177142857142857</v>
      </c>
      <c r="P758" s="9">
        <f t="shared" si="112"/>
        <v>37.454545454545453</v>
      </c>
      <c r="Q758" t="str">
        <f t="shared" si="113"/>
        <v>publishing</v>
      </c>
      <c r="R758" t="str">
        <f t="shared" si="114"/>
        <v>nonfiction</v>
      </c>
      <c r="S758" t="str">
        <f t="shared" si="119"/>
        <v>2/16/2011</v>
      </c>
      <c r="T758" t="str">
        <f t="shared" si="115"/>
        <v>2011</v>
      </c>
      <c r="U758" t="str">
        <f t="shared" si="116"/>
        <v>February</v>
      </c>
      <c r="V758" t="str">
        <f t="shared" si="110"/>
        <v>4/18/2011</v>
      </c>
      <c r="W758" t="str">
        <f t="shared" si="117"/>
        <v>2011</v>
      </c>
      <c r="X758" t="str">
        <f t="shared" si="118"/>
        <v>April</v>
      </c>
    </row>
    <row r="759" spans="1:24" ht="43.2" x14ac:dyDescent="0.55000000000000004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111"/>
        <v>2.38</v>
      </c>
      <c r="P759" s="9">
        <f t="shared" si="112"/>
        <v>33.055555555555557</v>
      </c>
      <c r="Q759" t="str">
        <f t="shared" si="113"/>
        <v>publishing</v>
      </c>
      <c r="R759" t="str">
        <f t="shared" si="114"/>
        <v>nonfiction</v>
      </c>
      <c r="S759" t="str">
        <f t="shared" si="119"/>
        <v>11/21/2012</v>
      </c>
      <c r="T759" t="str">
        <f t="shared" si="115"/>
        <v>2012</v>
      </c>
      <c r="U759" t="str">
        <f t="shared" si="116"/>
        <v>November</v>
      </c>
      <c r="V759" t="str">
        <f t="shared" si="110"/>
        <v>12/5/2012</v>
      </c>
      <c r="W759" t="str">
        <f t="shared" si="117"/>
        <v>2012</v>
      </c>
      <c r="X759" t="str">
        <f t="shared" si="118"/>
        <v>December</v>
      </c>
    </row>
    <row r="760" spans="1:24" ht="28.8" x14ac:dyDescent="0.55000000000000004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111"/>
        <v>1.02</v>
      </c>
      <c r="P760" s="9">
        <f t="shared" si="112"/>
        <v>134.21052631578948</v>
      </c>
      <c r="Q760" t="str">
        <f t="shared" si="113"/>
        <v>publishing</v>
      </c>
      <c r="R760" t="str">
        <f t="shared" si="114"/>
        <v>nonfiction</v>
      </c>
      <c r="S760" t="str">
        <f t="shared" si="119"/>
        <v>9/8/2010</v>
      </c>
      <c r="T760" t="str">
        <f t="shared" si="115"/>
        <v>2010</v>
      </c>
      <c r="U760" t="str">
        <f t="shared" si="116"/>
        <v>September</v>
      </c>
      <c r="V760" t="str">
        <f t="shared" si="110"/>
        <v>10/8/2010</v>
      </c>
      <c r="W760" t="str">
        <f t="shared" si="117"/>
        <v>2010</v>
      </c>
      <c r="X760" t="str">
        <f t="shared" si="118"/>
        <v>October</v>
      </c>
    </row>
    <row r="761" spans="1:24" ht="43.2" x14ac:dyDescent="0.55000000000000004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111"/>
        <v>1.0192000000000001</v>
      </c>
      <c r="P761" s="9">
        <f t="shared" si="112"/>
        <v>51.474747474747474</v>
      </c>
      <c r="Q761" t="str">
        <f t="shared" si="113"/>
        <v>publishing</v>
      </c>
      <c r="R761" t="str">
        <f t="shared" si="114"/>
        <v>nonfiction</v>
      </c>
      <c r="S761" t="str">
        <f t="shared" si="119"/>
        <v>5/30/2014</v>
      </c>
      <c r="T761" t="str">
        <f t="shared" si="115"/>
        <v>2014</v>
      </c>
      <c r="U761" t="str">
        <f t="shared" si="116"/>
        <v>May</v>
      </c>
      <c r="V761" t="str">
        <f t="shared" si="110"/>
        <v>7/9/2014</v>
      </c>
      <c r="W761" t="str">
        <f t="shared" si="117"/>
        <v>2014</v>
      </c>
      <c r="X761" t="str">
        <f t="shared" si="118"/>
        <v>July</v>
      </c>
    </row>
    <row r="762" spans="1:24" ht="43.2" x14ac:dyDescent="0.55000000000000004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111"/>
        <v>0</v>
      </c>
      <c r="P762" s="9">
        <f t="shared" si="112"/>
        <v>0</v>
      </c>
      <c r="Q762" t="str">
        <f t="shared" si="113"/>
        <v>publishing</v>
      </c>
      <c r="R762" t="str">
        <f t="shared" si="114"/>
        <v>fiction</v>
      </c>
      <c r="S762" t="str">
        <f t="shared" si="119"/>
        <v>10/27/2016</v>
      </c>
      <c r="T762" t="str">
        <f t="shared" si="115"/>
        <v>2016</v>
      </c>
      <c r="U762" t="str">
        <f t="shared" si="116"/>
        <v>October</v>
      </c>
      <c r="V762" t="str">
        <f t="shared" si="110"/>
        <v>11/26/2016</v>
      </c>
      <c r="W762" t="str">
        <f t="shared" si="117"/>
        <v>2016</v>
      </c>
      <c r="X762" t="str">
        <f t="shared" si="118"/>
        <v>November</v>
      </c>
    </row>
    <row r="763" spans="1:24" ht="43.2" x14ac:dyDescent="0.55000000000000004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111"/>
        <v>4.7E-2</v>
      </c>
      <c r="P763" s="9">
        <f t="shared" si="112"/>
        <v>39.166666666666664</v>
      </c>
      <c r="Q763" t="str">
        <f t="shared" si="113"/>
        <v>publishing</v>
      </c>
      <c r="R763" t="str">
        <f t="shared" si="114"/>
        <v>fiction</v>
      </c>
      <c r="S763" t="str">
        <f t="shared" si="119"/>
        <v>1/3/2014</v>
      </c>
      <c r="T763" t="str">
        <f t="shared" si="115"/>
        <v>2014</v>
      </c>
      <c r="U763" t="str">
        <f t="shared" si="116"/>
        <v>January</v>
      </c>
      <c r="V763" t="str">
        <f t="shared" si="110"/>
        <v>2/2/2014</v>
      </c>
      <c r="W763" t="str">
        <f t="shared" si="117"/>
        <v>2014</v>
      </c>
      <c r="X763" t="str">
        <f t="shared" si="118"/>
        <v>February</v>
      </c>
    </row>
    <row r="764" spans="1:24" ht="43.2" x14ac:dyDescent="0.55000000000000004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 t="shared" si="111"/>
        <v>0</v>
      </c>
      <c r="P764" s="9">
        <f t="shared" si="112"/>
        <v>0</v>
      </c>
      <c r="Q764" t="str">
        <f t="shared" si="113"/>
        <v>publishing</v>
      </c>
      <c r="R764" t="str">
        <f t="shared" si="114"/>
        <v>fiction</v>
      </c>
      <c r="S764" t="str">
        <f t="shared" si="119"/>
        <v>11/16/2016</v>
      </c>
      <c r="T764" t="str">
        <f t="shared" si="115"/>
        <v>2016</v>
      </c>
      <c r="U764" t="str">
        <f t="shared" si="116"/>
        <v>November</v>
      </c>
      <c r="V764" t="str">
        <f t="shared" si="110"/>
        <v>12/4/2016</v>
      </c>
      <c r="W764" t="str">
        <f t="shared" si="117"/>
        <v>2016</v>
      </c>
      <c r="X764" t="str">
        <f t="shared" si="118"/>
        <v>December</v>
      </c>
    </row>
    <row r="765" spans="1:24" ht="43.2" x14ac:dyDescent="0.55000000000000004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111"/>
        <v>1.1655011655011655E-3</v>
      </c>
      <c r="P765" s="9">
        <f t="shared" si="112"/>
        <v>5</v>
      </c>
      <c r="Q765" t="str">
        <f t="shared" si="113"/>
        <v>publishing</v>
      </c>
      <c r="R765" t="str">
        <f t="shared" si="114"/>
        <v>fiction</v>
      </c>
      <c r="S765" t="str">
        <f t="shared" si="119"/>
        <v>7/16/2013</v>
      </c>
      <c r="T765" t="str">
        <f t="shared" si="115"/>
        <v>2013</v>
      </c>
      <c r="U765" t="str">
        <f t="shared" si="116"/>
        <v>July</v>
      </c>
      <c r="V765" t="str">
        <f t="shared" si="110"/>
        <v>8/15/2013</v>
      </c>
      <c r="W765" t="str">
        <f t="shared" si="117"/>
        <v>2013</v>
      </c>
      <c r="X765" t="str">
        <f t="shared" si="118"/>
        <v>August</v>
      </c>
    </row>
    <row r="766" spans="1:24" ht="43.2" x14ac:dyDescent="0.55000000000000004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 t="shared" si="111"/>
        <v>0</v>
      </c>
      <c r="P766" s="9">
        <f t="shared" si="112"/>
        <v>0</v>
      </c>
      <c r="Q766" t="str">
        <f t="shared" si="113"/>
        <v>publishing</v>
      </c>
      <c r="R766" t="str">
        <f t="shared" si="114"/>
        <v>fiction</v>
      </c>
      <c r="S766" t="str">
        <f t="shared" si="119"/>
        <v>8/10/2015</v>
      </c>
      <c r="T766" t="str">
        <f t="shared" si="115"/>
        <v>2015</v>
      </c>
      <c r="U766" t="str">
        <f t="shared" si="116"/>
        <v>August</v>
      </c>
      <c r="V766" t="str">
        <f t="shared" si="110"/>
        <v>9/9/2015</v>
      </c>
      <c r="W766" t="str">
        <f t="shared" si="117"/>
        <v>2015</v>
      </c>
      <c r="X766" t="str">
        <f t="shared" si="118"/>
        <v>September</v>
      </c>
    </row>
    <row r="767" spans="1:24" ht="43.2" x14ac:dyDescent="0.55000000000000004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111"/>
        <v>0.36014285714285715</v>
      </c>
      <c r="P767" s="9">
        <f t="shared" si="112"/>
        <v>57.295454545454547</v>
      </c>
      <c r="Q767" t="str">
        <f t="shared" si="113"/>
        <v>publishing</v>
      </c>
      <c r="R767" t="str">
        <f t="shared" si="114"/>
        <v>fiction</v>
      </c>
      <c r="S767" t="str">
        <f t="shared" si="119"/>
        <v>9/19/2014</v>
      </c>
      <c r="T767" t="str">
        <f t="shared" si="115"/>
        <v>2014</v>
      </c>
      <c r="U767" t="str">
        <f t="shared" si="116"/>
        <v>September</v>
      </c>
      <c r="V767" t="str">
        <f t="shared" si="110"/>
        <v>10/19/2014</v>
      </c>
      <c r="W767" t="str">
        <f t="shared" si="117"/>
        <v>2014</v>
      </c>
      <c r="X767" t="str">
        <f t="shared" si="118"/>
        <v>October</v>
      </c>
    </row>
    <row r="768" spans="1:24" ht="43.2" x14ac:dyDescent="0.55000000000000004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 t="shared" si="111"/>
        <v>0</v>
      </c>
      <c r="P768" s="9">
        <f t="shared" si="112"/>
        <v>0</v>
      </c>
      <c r="Q768" t="str">
        <f t="shared" si="113"/>
        <v>publishing</v>
      </c>
      <c r="R768" t="str">
        <f t="shared" si="114"/>
        <v>fiction</v>
      </c>
      <c r="S768" t="str">
        <f t="shared" si="119"/>
        <v>1/17/2015</v>
      </c>
      <c r="T768" t="str">
        <f t="shared" si="115"/>
        <v>2015</v>
      </c>
      <c r="U768" t="str">
        <f t="shared" si="116"/>
        <v>January</v>
      </c>
      <c r="V768" t="str">
        <f t="shared" si="110"/>
        <v>2/16/2015</v>
      </c>
      <c r="W768" t="str">
        <f t="shared" si="117"/>
        <v>2015</v>
      </c>
      <c r="X768" t="str">
        <f t="shared" si="118"/>
        <v>February</v>
      </c>
    </row>
    <row r="769" spans="1:24" ht="57.6" x14ac:dyDescent="0.55000000000000004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111"/>
        <v>3.5400000000000001E-2</v>
      </c>
      <c r="P769" s="9">
        <f t="shared" si="112"/>
        <v>59</v>
      </c>
      <c r="Q769" t="str">
        <f t="shared" si="113"/>
        <v>publishing</v>
      </c>
      <c r="R769" t="str">
        <f t="shared" si="114"/>
        <v>fiction</v>
      </c>
      <c r="S769" t="str">
        <f t="shared" si="119"/>
        <v>4/20/2015</v>
      </c>
      <c r="T769" t="str">
        <f t="shared" si="115"/>
        <v>2015</v>
      </c>
      <c r="U769" t="str">
        <f t="shared" si="116"/>
        <v>April</v>
      </c>
      <c r="V769" t="str">
        <f t="shared" si="110"/>
        <v>5/20/2015</v>
      </c>
      <c r="W769" t="str">
        <f t="shared" si="117"/>
        <v>2015</v>
      </c>
      <c r="X769" t="str">
        <f t="shared" si="118"/>
        <v>May</v>
      </c>
    </row>
    <row r="770" spans="1:24" ht="43.2" x14ac:dyDescent="0.55000000000000004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 t="shared" si="111"/>
        <v>0</v>
      </c>
      <c r="P770" s="9">
        <f t="shared" si="112"/>
        <v>0</v>
      </c>
      <c r="Q770" t="str">
        <f t="shared" si="113"/>
        <v>publishing</v>
      </c>
      <c r="R770" t="str">
        <f t="shared" si="114"/>
        <v>fiction</v>
      </c>
      <c r="S770" t="str">
        <f t="shared" si="119"/>
        <v>11/15/2013</v>
      </c>
      <c r="T770" t="str">
        <f t="shared" si="115"/>
        <v>2013</v>
      </c>
      <c r="U770" t="str">
        <f t="shared" si="116"/>
        <v>November</v>
      </c>
      <c r="V770" t="str">
        <f t="shared" ref="V770:V833" si="120">TEXT((I770/86400)+25569+(-5/24),"m/d/yyyy")</f>
        <v>12/15/2013</v>
      </c>
      <c r="W770" t="str">
        <f t="shared" si="117"/>
        <v>2013</v>
      </c>
      <c r="X770" t="str">
        <f t="shared" si="118"/>
        <v>December</v>
      </c>
    </row>
    <row r="771" spans="1:24" ht="43.2" x14ac:dyDescent="0.55000000000000004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ref="O771:O834" si="121">E771/D771</f>
        <v>0.41399999999999998</v>
      </c>
      <c r="P771" s="9">
        <f t="shared" ref="P771:P834" si="122">IF(L771&lt;&gt;0, E771/L771, 0)</f>
        <v>31.846153846153847</v>
      </c>
      <c r="Q771" t="str">
        <f t="shared" ref="Q771:Q834" si="123">LEFT(N771, SEARCH("/",N771,1)-1)</f>
        <v>publishing</v>
      </c>
      <c r="R771" t="str">
        <f t="shared" ref="R771:R834" si="124">RIGHT(N771,LEN(N771)-FIND("/",N771))</f>
        <v>fiction</v>
      </c>
      <c r="S771" t="str">
        <f t="shared" si="119"/>
        <v>11/26/2013</v>
      </c>
      <c r="T771" t="str">
        <f t="shared" ref="T771:T834" si="125">TEXT((J771/86400)+25569+(-5/24),"yyyy")</f>
        <v>2013</v>
      </c>
      <c r="U771" t="str">
        <f t="shared" ref="U771:U834" si="126">TEXT((J771/86400)+25569+(-5/24),"mmmm")</f>
        <v>November</v>
      </c>
      <c r="V771" t="str">
        <f t="shared" si="120"/>
        <v>12/26/2013</v>
      </c>
      <c r="W771" t="str">
        <f t="shared" ref="W771:W834" si="127">TEXT((I771/86400)+25569+(-5/24),"yyyy")</f>
        <v>2013</v>
      </c>
      <c r="X771" t="str">
        <f t="shared" ref="X771:X834" si="128">TEXT((I771/86400)+25569+(-5/24),"mmmm")</f>
        <v>December</v>
      </c>
    </row>
    <row r="772" spans="1:24" ht="43.2" x14ac:dyDescent="0.55000000000000004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 t="shared" si="121"/>
        <v>0</v>
      </c>
      <c r="P772" s="9">
        <f t="shared" si="122"/>
        <v>0</v>
      </c>
      <c r="Q772" t="str">
        <f t="shared" si="123"/>
        <v>publishing</v>
      </c>
      <c r="R772" t="str">
        <f t="shared" si="124"/>
        <v>fiction</v>
      </c>
      <c r="S772" t="str">
        <f t="shared" ref="S772:S835" si="129">TEXT((J772/86400)+25569+(-5/24),"m/d/yyyy")</f>
        <v>1/15/2013</v>
      </c>
      <c r="T772" t="str">
        <f t="shared" si="125"/>
        <v>2013</v>
      </c>
      <c r="U772" t="str">
        <f t="shared" si="126"/>
        <v>January</v>
      </c>
      <c r="V772" t="str">
        <f t="shared" si="120"/>
        <v>2/24/2013</v>
      </c>
      <c r="W772" t="str">
        <f t="shared" si="127"/>
        <v>2013</v>
      </c>
      <c r="X772" t="str">
        <f t="shared" si="128"/>
        <v>February</v>
      </c>
    </row>
    <row r="773" spans="1:24" ht="43.2" x14ac:dyDescent="0.55000000000000004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si="121"/>
        <v>2.631578947368421E-4</v>
      </c>
      <c r="P773" s="9">
        <f t="shared" si="122"/>
        <v>10</v>
      </c>
      <c r="Q773" t="str">
        <f t="shared" si="123"/>
        <v>publishing</v>
      </c>
      <c r="R773" t="str">
        <f t="shared" si="124"/>
        <v>fiction</v>
      </c>
      <c r="S773" t="str">
        <f t="shared" si="129"/>
        <v>12/11/2015</v>
      </c>
      <c r="T773" t="str">
        <f t="shared" si="125"/>
        <v>2015</v>
      </c>
      <c r="U773" t="str">
        <f t="shared" si="126"/>
        <v>December</v>
      </c>
      <c r="V773" t="str">
        <f t="shared" si="120"/>
        <v>1/30/2016</v>
      </c>
      <c r="W773" t="str">
        <f t="shared" si="127"/>
        <v>2016</v>
      </c>
      <c r="X773" t="str">
        <f t="shared" si="128"/>
        <v>January</v>
      </c>
    </row>
    <row r="774" spans="1:24" ht="57.6" x14ac:dyDescent="0.55000000000000004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121"/>
        <v>3.3333333333333333E-2</v>
      </c>
      <c r="P774" s="9">
        <f t="shared" si="122"/>
        <v>50</v>
      </c>
      <c r="Q774" t="str">
        <f t="shared" si="123"/>
        <v>publishing</v>
      </c>
      <c r="R774" t="str">
        <f t="shared" si="124"/>
        <v>fiction</v>
      </c>
      <c r="S774" t="str">
        <f t="shared" si="129"/>
        <v>9/11/2009</v>
      </c>
      <c r="T774" t="str">
        <f t="shared" si="125"/>
        <v>2009</v>
      </c>
      <c r="U774" t="str">
        <f t="shared" si="126"/>
        <v>September</v>
      </c>
      <c r="V774" t="str">
        <f t="shared" si="120"/>
        <v>10/31/2009</v>
      </c>
      <c r="W774" t="str">
        <f t="shared" si="127"/>
        <v>2009</v>
      </c>
      <c r="X774" t="str">
        <f t="shared" si="128"/>
        <v>October</v>
      </c>
    </row>
    <row r="775" spans="1:24" ht="43.2" x14ac:dyDescent="0.55000000000000004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121"/>
        <v>8.5129023676509714E-3</v>
      </c>
      <c r="P775" s="9">
        <f t="shared" si="122"/>
        <v>16</v>
      </c>
      <c r="Q775" t="str">
        <f t="shared" si="123"/>
        <v>publishing</v>
      </c>
      <c r="R775" t="str">
        <f t="shared" si="124"/>
        <v>fiction</v>
      </c>
      <c r="S775" t="str">
        <f t="shared" si="129"/>
        <v>4/6/2015</v>
      </c>
      <c r="T775" t="str">
        <f t="shared" si="125"/>
        <v>2015</v>
      </c>
      <c r="U775" t="str">
        <f t="shared" si="126"/>
        <v>April</v>
      </c>
      <c r="V775" t="str">
        <f t="shared" si="120"/>
        <v>5/10/2015</v>
      </c>
      <c r="W775" t="str">
        <f t="shared" si="127"/>
        <v>2015</v>
      </c>
      <c r="X775" t="str">
        <f t="shared" si="128"/>
        <v>May</v>
      </c>
    </row>
    <row r="776" spans="1:24" ht="43.2" x14ac:dyDescent="0.55000000000000004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121"/>
        <v>0.70199999999999996</v>
      </c>
      <c r="P776" s="9">
        <f t="shared" si="122"/>
        <v>39</v>
      </c>
      <c r="Q776" t="str">
        <f t="shared" si="123"/>
        <v>publishing</v>
      </c>
      <c r="R776" t="str">
        <f t="shared" si="124"/>
        <v>fiction</v>
      </c>
      <c r="S776" t="str">
        <f t="shared" si="129"/>
        <v>1/24/2014</v>
      </c>
      <c r="T776" t="str">
        <f t="shared" si="125"/>
        <v>2014</v>
      </c>
      <c r="U776" t="str">
        <f t="shared" si="126"/>
        <v>January</v>
      </c>
      <c r="V776" t="str">
        <f t="shared" si="120"/>
        <v>2/23/2014</v>
      </c>
      <c r="W776" t="str">
        <f t="shared" si="127"/>
        <v>2014</v>
      </c>
      <c r="X776" t="str">
        <f t="shared" si="128"/>
        <v>February</v>
      </c>
    </row>
    <row r="777" spans="1:24" ht="43.2" x14ac:dyDescent="0.55000000000000004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121"/>
        <v>1.7000000000000001E-2</v>
      </c>
      <c r="P777" s="9">
        <f t="shared" si="122"/>
        <v>34</v>
      </c>
      <c r="Q777" t="str">
        <f t="shared" si="123"/>
        <v>publishing</v>
      </c>
      <c r="R777" t="str">
        <f t="shared" si="124"/>
        <v>fiction</v>
      </c>
      <c r="S777" t="str">
        <f t="shared" si="129"/>
        <v>11/15/2011</v>
      </c>
      <c r="T777" t="str">
        <f t="shared" si="125"/>
        <v>2011</v>
      </c>
      <c r="U777" t="str">
        <f t="shared" si="126"/>
        <v>November</v>
      </c>
      <c r="V777" t="str">
        <f t="shared" si="120"/>
        <v>12/15/2011</v>
      </c>
      <c r="W777" t="str">
        <f t="shared" si="127"/>
        <v>2011</v>
      </c>
      <c r="X777" t="str">
        <f t="shared" si="128"/>
        <v>December</v>
      </c>
    </row>
    <row r="778" spans="1:24" ht="43.2" x14ac:dyDescent="0.55000000000000004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121"/>
        <v>0.51400000000000001</v>
      </c>
      <c r="P778" s="9">
        <f t="shared" si="122"/>
        <v>63.122807017543863</v>
      </c>
      <c r="Q778" t="str">
        <f t="shared" si="123"/>
        <v>publishing</v>
      </c>
      <c r="R778" t="str">
        <f t="shared" si="124"/>
        <v>fiction</v>
      </c>
      <c r="S778" t="str">
        <f t="shared" si="129"/>
        <v>9/3/2015</v>
      </c>
      <c r="T778" t="str">
        <f t="shared" si="125"/>
        <v>2015</v>
      </c>
      <c r="U778" t="str">
        <f t="shared" si="126"/>
        <v>September</v>
      </c>
      <c r="V778" t="str">
        <f t="shared" si="120"/>
        <v>10/11/2015</v>
      </c>
      <c r="W778" t="str">
        <f t="shared" si="127"/>
        <v>2015</v>
      </c>
      <c r="X778" t="str">
        <f t="shared" si="128"/>
        <v>October</v>
      </c>
    </row>
    <row r="779" spans="1:24" ht="43.2" x14ac:dyDescent="0.55000000000000004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121"/>
        <v>7.0000000000000001E-3</v>
      </c>
      <c r="P779" s="9">
        <f t="shared" si="122"/>
        <v>7</v>
      </c>
      <c r="Q779" t="str">
        <f t="shared" si="123"/>
        <v>publishing</v>
      </c>
      <c r="R779" t="str">
        <f t="shared" si="124"/>
        <v>fiction</v>
      </c>
      <c r="S779" t="str">
        <f t="shared" si="129"/>
        <v>7/1/2013</v>
      </c>
      <c r="T779" t="str">
        <f t="shared" si="125"/>
        <v>2013</v>
      </c>
      <c r="U779" t="str">
        <f t="shared" si="126"/>
        <v>July</v>
      </c>
      <c r="V779" t="str">
        <f t="shared" si="120"/>
        <v>7/31/2013</v>
      </c>
      <c r="W779" t="str">
        <f t="shared" si="127"/>
        <v>2013</v>
      </c>
      <c r="X779" t="str">
        <f t="shared" si="128"/>
        <v>July</v>
      </c>
    </row>
    <row r="780" spans="1:24" ht="43.2" x14ac:dyDescent="0.55000000000000004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121"/>
        <v>4.0000000000000001E-3</v>
      </c>
      <c r="P780" s="9">
        <f t="shared" si="122"/>
        <v>2</v>
      </c>
      <c r="Q780" t="str">
        <f t="shared" si="123"/>
        <v>publishing</v>
      </c>
      <c r="R780" t="str">
        <f t="shared" si="124"/>
        <v>fiction</v>
      </c>
      <c r="S780" t="str">
        <f t="shared" si="129"/>
        <v>3/31/2014</v>
      </c>
      <c r="T780" t="str">
        <f t="shared" si="125"/>
        <v>2014</v>
      </c>
      <c r="U780" t="str">
        <f t="shared" si="126"/>
        <v>March</v>
      </c>
      <c r="V780" t="str">
        <f t="shared" si="120"/>
        <v>4/30/2014</v>
      </c>
      <c r="W780" t="str">
        <f t="shared" si="127"/>
        <v>2014</v>
      </c>
      <c r="X780" t="str">
        <f t="shared" si="128"/>
        <v>April</v>
      </c>
    </row>
    <row r="781" spans="1:24" ht="43.2" x14ac:dyDescent="0.55000000000000004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121"/>
        <v>2.6666666666666668E-2</v>
      </c>
      <c r="P781" s="9">
        <f t="shared" si="122"/>
        <v>66.666666666666671</v>
      </c>
      <c r="Q781" t="str">
        <f t="shared" si="123"/>
        <v>publishing</v>
      </c>
      <c r="R781" t="str">
        <f t="shared" si="124"/>
        <v>fiction</v>
      </c>
      <c r="S781" t="str">
        <f t="shared" si="129"/>
        <v>9/15/2010</v>
      </c>
      <c r="T781" t="str">
        <f t="shared" si="125"/>
        <v>2010</v>
      </c>
      <c r="U781" t="str">
        <f t="shared" si="126"/>
        <v>September</v>
      </c>
      <c r="V781" t="str">
        <f t="shared" si="120"/>
        <v>10/14/2010</v>
      </c>
      <c r="W781" t="str">
        <f t="shared" si="127"/>
        <v>2010</v>
      </c>
      <c r="X781" t="str">
        <f t="shared" si="128"/>
        <v>October</v>
      </c>
    </row>
    <row r="782" spans="1:24" ht="28.8" x14ac:dyDescent="0.55000000000000004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121"/>
        <v>1.04</v>
      </c>
      <c r="P782" s="9">
        <f t="shared" si="122"/>
        <v>38.518518518518519</v>
      </c>
      <c r="Q782" t="str">
        <f t="shared" si="123"/>
        <v>music</v>
      </c>
      <c r="R782" t="str">
        <f t="shared" si="124"/>
        <v>rock</v>
      </c>
      <c r="S782" t="str">
        <f t="shared" si="129"/>
        <v>4/3/2011</v>
      </c>
      <c r="T782" t="str">
        <f t="shared" si="125"/>
        <v>2011</v>
      </c>
      <c r="U782" t="str">
        <f t="shared" si="126"/>
        <v>April</v>
      </c>
      <c r="V782" t="str">
        <f t="shared" si="120"/>
        <v>5/3/2011</v>
      </c>
      <c r="W782" t="str">
        <f t="shared" si="127"/>
        <v>2011</v>
      </c>
      <c r="X782" t="str">
        <f t="shared" si="128"/>
        <v>May</v>
      </c>
    </row>
    <row r="783" spans="1:24" ht="43.2" x14ac:dyDescent="0.55000000000000004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121"/>
        <v>1.3315375</v>
      </c>
      <c r="P783" s="9">
        <f t="shared" si="122"/>
        <v>42.609200000000001</v>
      </c>
      <c r="Q783" t="str">
        <f t="shared" si="123"/>
        <v>music</v>
      </c>
      <c r="R783" t="str">
        <f t="shared" si="124"/>
        <v>rock</v>
      </c>
      <c r="S783" t="str">
        <f t="shared" si="129"/>
        <v>5/8/2013</v>
      </c>
      <c r="T783" t="str">
        <f t="shared" si="125"/>
        <v>2013</v>
      </c>
      <c r="U783" t="str">
        <f t="shared" si="126"/>
        <v>May</v>
      </c>
      <c r="V783" t="str">
        <f t="shared" si="120"/>
        <v>6/7/2013</v>
      </c>
      <c r="W783" t="str">
        <f t="shared" si="127"/>
        <v>2013</v>
      </c>
      <c r="X783" t="str">
        <f t="shared" si="128"/>
        <v>June</v>
      </c>
    </row>
    <row r="784" spans="1:24" ht="43.2" x14ac:dyDescent="0.55000000000000004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121"/>
        <v>1</v>
      </c>
      <c r="P784" s="9">
        <f t="shared" si="122"/>
        <v>50</v>
      </c>
      <c r="Q784" t="str">
        <f t="shared" si="123"/>
        <v>music</v>
      </c>
      <c r="R784" t="str">
        <f t="shared" si="124"/>
        <v>rock</v>
      </c>
      <c r="S784" t="str">
        <f t="shared" si="129"/>
        <v>7/26/2012</v>
      </c>
      <c r="T784" t="str">
        <f t="shared" si="125"/>
        <v>2012</v>
      </c>
      <c r="U784" t="str">
        <f t="shared" si="126"/>
        <v>July</v>
      </c>
      <c r="V784" t="str">
        <f t="shared" si="120"/>
        <v>8/25/2012</v>
      </c>
      <c r="W784" t="str">
        <f t="shared" si="127"/>
        <v>2012</v>
      </c>
      <c r="X784" t="str">
        <f t="shared" si="128"/>
        <v>August</v>
      </c>
    </row>
    <row r="785" spans="1:24" ht="43.2" x14ac:dyDescent="0.55000000000000004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121"/>
        <v>1.4813333333333334</v>
      </c>
      <c r="P785" s="9">
        <f t="shared" si="122"/>
        <v>63.485714285714288</v>
      </c>
      <c r="Q785" t="str">
        <f t="shared" si="123"/>
        <v>music</v>
      </c>
      <c r="R785" t="str">
        <f t="shared" si="124"/>
        <v>rock</v>
      </c>
      <c r="S785" t="str">
        <f t="shared" si="129"/>
        <v>3/19/2012</v>
      </c>
      <c r="T785" t="str">
        <f t="shared" si="125"/>
        <v>2012</v>
      </c>
      <c r="U785" t="str">
        <f t="shared" si="126"/>
        <v>March</v>
      </c>
      <c r="V785" t="str">
        <f t="shared" si="120"/>
        <v>4/27/2012</v>
      </c>
      <c r="W785" t="str">
        <f t="shared" si="127"/>
        <v>2012</v>
      </c>
      <c r="X785" t="str">
        <f t="shared" si="128"/>
        <v>April</v>
      </c>
    </row>
    <row r="786" spans="1:24" ht="43.2" x14ac:dyDescent="0.55000000000000004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121"/>
        <v>1.0249999999999999</v>
      </c>
      <c r="P786" s="9">
        <f t="shared" si="122"/>
        <v>102.5</v>
      </c>
      <c r="Q786" t="str">
        <f t="shared" si="123"/>
        <v>music</v>
      </c>
      <c r="R786" t="str">
        <f t="shared" si="124"/>
        <v>rock</v>
      </c>
      <c r="S786" t="str">
        <f t="shared" si="129"/>
        <v>2/4/2014</v>
      </c>
      <c r="T786" t="str">
        <f t="shared" si="125"/>
        <v>2014</v>
      </c>
      <c r="U786" t="str">
        <f t="shared" si="126"/>
        <v>February</v>
      </c>
      <c r="V786" t="str">
        <f t="shared" si="120"/>
        <v>3/16/2014</v>
      </c>
      <c r="W786" t="str">
        <f t="shared" si="127"/>
        <v>2014</v>
      </c>
      <c r="X786" t="str">
        <f t="shared" si="128"/>
        <v>March</v>
      </c>
    </row>
    <row r="787" spans="1:24" ht="43.2" x14ac:dyDescent="0.55000000000000004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121"/>
        <v>1.8062799999999999</v>
      </c>
      <c r="P787" s="9">
        <f t="shared" si="122"/>
        <v>31.142758620689655</v>
      </c>
      <c r="Q787" t="str">
        <f t="shared" si="123"/>
        <v>music</v>
      </c>
      <c r="R787" t="str">
        <f t="shared" si="124"/>
        <v>rock</v>
      </c>
      <c r="S787" t="str">
        <f t="shared" si="129"/>
        <v>1/29/2013</v>
      </c>
      <c r="T787" t="str">
        <f t="shared" si="125"/>
        <v>2013</v>
      </c>
      <c r="U787" t="str">
        <f t="shared" si="126"/>
        <v>January</v>
      </c>
      <c r="V787" t="str">
        <f t="shared" si="120"/>
        <v>2/28/2013</v>
      </c>
      <c r="W787" t="str">
        <f t="shared" si="127"/>
        <v>2013</v>
      </c>
      <c r="X787" t="str">
        <f t="shared" si="128"/>
        <v>February</v>
      </c>
    </row>
    <row r="788" spans="1:24" ht="43.2" x14ac:dyDescent="0.55000000000000004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121"/>
        <v>1.4279999999999999</v>
      </c>
      <c r="P788" s="9">
        <f t="shared" si="122"/>
        <v>162.27272727272728</v>
      </c>
      <c r="Q788" t="str">
        <f t="shared" si="123"/>
        <v>music</v>
      </c>
      <c r="R788" t="str">
        <f t="shared" si="124"/>
        <v>rock</v>
      </c>
      <c r="S788" t="str">
        <f t="shared" si="129"/>
        <v>3/14/2012</v>
      </c>
      <c r="T788" t="str">
        <f t="shared" si="125"/>
        <v>2012</v>
      </c>
      <c r="U788" t="str">
        <f t="shared" si="126"/>
        <v>March</v>
      </c>
      <c r="V788" t="str">
        <f t="shared" si="120"/>
        <v>5/11/2012</v>
      </c>
      <c r="W788" t="str">
        <f t="shared" si="127"/>
        <v>2012</v>
      </c>
      <c r="X788" t="str">
        <f t="shared" si="128"/>
        <v>May</v>
      </c>
    </row>
    <row r="789" spans="1:24" ht="43.2" x14ac:dyDescent="0.55000000000000004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121"/>
        <v>1.1416666666666666</v>
      </c>
      <c r="P789" s="9">
        <f t="shared" si="122"/>
        <v>80.588235294117652</v>
      </c>
      <c r="Q789" t="str">
        <f t="shared" si="123"/>
        <v>music</v>
      </c>
      <c r="R789" t="str">
        <f t="shared" si="124"/>
        <v>rock</v>
      </c>
      <c r="S789" t="str">
        <f t="shared" si="129"/>
        <v>10/2/2013</v>
      </c>
      <c r="T789" t="str">
        <f t="shared" si="125"/>
        <v>2013</v>
      </c>
      <c r="U789" t="str">
        <f t="shared" si="126"/>
        <v>October</v>
      </c>
      <c r="V789" t="str">
        <f t="shared" si="120"/>
        <v>11/1/2013</v>
      </c>
      <c r="W789" t="str">
        <f t="shared" si="127"/>
        <v>2013</v>
      </c>
      <c r="X789" t="str">
        <f t="shared" si="128"/>
        <v>November</v>
      </c>
    </row>
    <row r="790" spans="1:24" ht="43.2" x14ac:dyDescent="0.55000000000000004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121"/>
        <v>2.03505</v>
      </c>
      <c r="P790" s="9">
        <f t="shared" si="122"/>
        <v>59.85441176470588</v>
      </c>
      <c r="Q790" t="str">
        <f t="shared" si="123"/>
        <v>music</v>
      </c>
      <c r="R790" t="str">
        <f t="shared" si="124"/>
        <v>rock</v>
      </c>
      <c r="S790" t="str">
        <f t="shared" si="129"/>
        <v>5/29/2012</v>
      </c>
      <c r="T790" t="str">
        <f t="shared" si="125"/>
        <v>2012</v>
      </c>
      <c r="U790" t="str">
        <f t="shared" si="126"/>
        <v>May</v>
      </c>
      <c r="V790" t="str">
        <f t="shared" si="120"/>
        <v>7/6/2012</v>
      </c>
      <c r="W790" t="str">
        <f t="shared" si="127"/>
        <v>2012</v>
      </c>
      <c r="X790" t="str">
        <f t="shared" si="128"/>
        <v>July</v>
      </c>
    </row>
    <row r="791" spans="1:24" ht="43.2" x14ac:dyDescent="0.55000000000000004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121"/>
        <v>1.0941176470588236</v>
      </c>
      <c r="P791" s="9">
        <f t="shared" si="122"/>
        <v>132.85714285714286</v>
      </c>
      <c r="Q791" t="str">
        <f t="shared" si="123"/>
        <v>music</v>
      </c>
      <c r="R791" t="str">
        <f t="shared" si="124"/>
        <v>rock</v>
      </c>
      <c r="S791" t="str">
        <f t="shared" si="129"/>
        <v>1/2/2013</v>
      </c>
      <c r="T791" t="str">
        <f t="shared" si="125"/>
        <v>2013</v>
      </c>
      <c r="U791" t="str">
        <f t="shared" si="126"/>
        <v>January</v>
      </c>
      <c r="V791" t="str">
        <f t="shared" si="120"/>
        <v>1/21/2013</v>
      </c>
      <c r="W791" t="str">
        <f t="shared" si="127"/>
        <v>2013</v>
      </c>
      <c r="X791" t="str">
        <f t="shared" si="128"/>
        <v>January</v>
      </c>
    </row>
    <row r="792" spans="1:24" ht="43.2" x14ac:dyDescent="0.55000000000000004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121"/>
        <v>1.443746</v>
      </c>
      <c r="P792" s="9">
        <f t="shared" si="122"/>
        <v>92.547820512820508</v>
      </c>
      <c r="Q792" t="str">
        <f t="shared" si="123"/>
        <v>music</v>
      </c>
      <c r="R792" t="str">
        <f t="shared" si="124"/>
        <v>rock</v>
      </c>
      <c r="S792" t="str">
        <f t="shared" si="129"/>
        <v>1/1/2013</v>
      </c>
      <c r="T792" t="str">
        <f t="shared" si="125"/>
        <v>2013</v>
      </c>
      <c r="U792" t="str">
        <f t="shared" si="126"/>
        <v>January</v>
      </c>
      <c r="V792" t="str">
        <f t="shared" si="120"/>
        <v>1/31/2013</v>
      </c>
      <c r="W792" t="str">
        <f t="shared" si="127"/>
        <v>2013</v>
      </c>
      <c r="X792" t="str">
        <f t="shared" si="128"/>
        <v>January</v>
      </c>
    </row>
    <row r="793" spans="1:24" ht="43.2" x14ac:dyDescent="0.55000000000000004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121"/>
        <v>1.0386666666666666</v>
      </c>
      <c r="P793" s="9">
        <f t="shared" si="122"/>
        <v>60.859375</v>
      </c>
      <c r="Q793" t="str">
        <f t="shared" si="123"/>
        <v>music</v>
      </c>
      <c r="R793" t="str">
        <f t="shared" si="124"/>
        <v>rock</v>
      </c>
      <c r="S793" t="str">
        <f t="shared" si="129"/>
        <v>10/10/2013</v>
      </c>
      <c r="T793" t="str">
        <f t="shared" si="125"/>
        <v>2013</v>
      </c>
      <c r="U793" t="str">
        <f t="shared" si="126"/>
        <v>October</v>
      </c>
      <c r="V793" t="str">
        <f t="shared" si="120"/>
        <v>11/13/2013</v>
      </c>
      <c r="W793" t="str">
        <f t="shared" si="127"/>
        <v>2013</v>
      </c>
      <c r="X793" t="str">
        <f t="shared" si="128"/>
        <v>November</v>
      </c>
    </row>
    <row r="794" spans="1:24" ht="28.8" x14ac:dyDescent="0.55000000000000004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121"/>
        <v>1.0044440000000001</v>
      </c>
      <c r="P794" s="9">
        <f t="shared" si="122"/>
        <v>41.851833333333339</v>
      </c>
      <c r="Q794" t="str">
        <f t="shared" si="123"/>
        <v>music</v>
      </c>
      <c r="R794" t="str">
        <f t="shared" si="124"/>
        <v>rock</v>
      </c>
      <c r="S794" t="str">
        <f t="shared" si="129"/>
        <v>10/8/2013</v>
      </c>
      <c r="T794" t="str">
        <f t="shared" si="125"/>
        <v>2013</v>
      </c>
      <c r="U794" t="str">
        <f t="shared" si="126"/>
        <v>October</v>
      </c>
      <c r="V794" t="str">
        <f t="shared" si="120"/>
        <v>11/7/2013</v>
      </c>
      <c r="W794" t="str">
        <f t="shared" si="127"/>
        <v>2013</v>
      </c>
      <c r="X794" t="str">
        <f t="shared" si="128"/>
        <v>November</v>
      </c>
    </row>
    <row r="795" spans="1:24" ht="43.2" x14ac:dyDescent="0.55000000000000004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121"/>
        <v>1.0277927272727272</v>
      </c>
      <c r="P795" s="9">
        <f t="shared" si="122"/>
        <v>88.325937499999995</v>
      </c>
      <c r="Q795" t="str">
        <f t="shared" si="123"/>
        <v>music</v>
      </c>
      <c r="R795" t="str">
        <f t="shared" si="124"/>
        <v>rock</v>
      </c>
      <c r="S795" t="str">
        <f t="shared" si="129"/>
        <v>6/17/2013</v>
      </c>
      <c r="T795" t="str">
        <f t="shared" si="125"/>
        <v>2013</v>
      </c>
      <c r="U795" t="str">
        <f t="shared" si="126"/>
        <v>June</v>
      </c>
      <c r="V795" t="str">
        <f t="shared" si="120"/>
        <v>7/2/2013</v>
      </c>
      <c r="W795" t="str">
        <f t="shared" si="127"/>
        <v>2013</v>
      </c>
      <c r="X795" t="str">
        <f t="shared" si="128"/>
        <v>July</v>
      </c>
    </row>
    <row r="796" spans="1:24" ht="43.2" x14ac:dyDescent="0.55000000000000004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121"/>
        <v>1.0531250000000001</v>
      </c>
      <c r="P796" s="9">
        <f t="shared" si="122"/>
        <v>158.96226415094338</v>
      </c>
      <c r="Q796" t="str">
        <f t="shared" si="123"/>
        <v>music</v>
      </c>
      <c r="R796" t="str">
        <f t="shared" si="124"/>
        <v>rock</v>
      </c>
      <c r="S796" t="str">
        <f t="shared" si="129"/>
        <v>7/11/2011</v>
      </c>
      <c r="T796" t="str">
        <f t="shared" si="125"/>
        <v>2011</v>
      </c>
      <c r="U796" t="str">
        <f t="shared" si="126"/>
        <v>July</v>
      </c>
      <c r="V796" t="str">
        <f t="shared" si="120"/>
        <v>9/5/2011</v>
      </c>
      <c r="W796" t="str">
        <f t="shared" si="127"/>
        <v>2011</v>
      </c>
      <c r="X796" t="str">
        <f t="shared" si="128"/>
        <v>September</v>
      </c>
    </row>
    <row r="797" spans="1:24" ht="43.2" x14ac:dyDescent="0.55000000000000004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121"/>
        <v>1.1178571428571429</v>
      </c>
      <c r="P797" s="9">
        <f t="shared" si="122"/>
        <v>85.054347826086953</v>
      </c>
      <c r="Q797" t="str">
        <f t="shared" si="123"/>
        <v>music</v>
      </c>
      <c r="R797" t="str">
        <f t="shared" si="124"/>
        <v>rock</v>
      </c>
      <c r="S797" t="str">
        <f t="shared" si="129"/>
        <v>2/24/2012</v>
      </c>
      <c r="T797" t="str">
        <f t="shared" si="125"/>
        <v>2012</v>
      </c>
      <c r="U797" t="str">
        <f t="shared" si="126"/>
        <v>February</v>
      </c>
      <c r="V797" t="str">
        <f t="shared" si="120"/>
        <v>4/6/2012</v>
      </c>
      <c r="W797" t="str">
        <f t="shared" si="127"/>
        <v>2012</v>
      </c>
      <c r="X797" t="str">
        <f t="shared" si="128"/>
        <v>April</v>
      </c>
    </row>
    <row r="798" spans="1:24" ht="57.6" x14ac:dyDescent="0.55000000000000004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121"/>
        <v>1.0135000000000001</v>
      </c>
      <c r="P798" s="9">
        <f t="shared" si="122"/>
        <v>112.61111111111111</v>
      </c>
      <c r="Q798" t="str">
        <f t="shared" si="123"/>
        <v>music</v>
      </c>
      <c r="R798" t="str">
        <f t="shared" si="124"/>
        <v>rock</v>
      </c>
      <c r="S798" t="str">
        <f t="shared" si="129"/>
        <v>8/16/2013</v>
      </c>
      <c r="T798" t="str">
        <f t="shared" si="125"/>
        <v>2013</v>
      </c>
      <c r="U798" t="str">
        <f t="shared" si="126"/>
        <v>August</v>
      </c>
      <c r="V798" t="str">
        <f t="shared" si="120"/>
        <v>9/15/2013</v>
      </c>
      <c r="W798" t="str">
        <f t="shared" si="127"/>
        <v>2013</v>
      </c>
      <c r="X798" t="str">
        <f t="shared" si="128"/>
        <v>September</v>
      </c>
    </row>
    <row r="799" spans="1:24" ht="43.2" x14ac:dyDescent="0.55000000000000004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121"/>
        <v>1.0753333333333333</v>
      </c>
      <c r="P799" s="9">
        <f t="shared" si="122"/>
        <v>45.436619718309856</v>
      </c>
      <c r="Q799" t="str">
        <f t="shared" si="123"/>
        <v>music</v>
      </c>
      <c r="R799" t="str">
        <f t="shared" si="124"/>
        <v>rock</v>
      </c>
      <c r="S799" t="str">
        <f t="shared" si="129"/>
        <v>3/28/2012</v>
      </c>
      <c r="T799" t="str">
        <f t="shared" si="125"/>
        <v>2012</v>
      </c>
      <c r="U799" t="str">
        <f t="shared" si="126"/>
        <v>March</v>
      </c>
      <c r="V799" t="str">
        <f t="shared" si="120"/>
        <v>4/28/2012</v>
      </c>
      <c r="W799" t="str">
        <f t="shared" si="127"/>
        <v>2012</v>
      </c>
      <c r="X799" t="str">
        <f t="shared" si="128"/>
        <v>April</v>
      </c>
    </row>
    <row r="800" spans="1:24" ht="43.2" x14ac:dyDescent="0.55000000000000004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121"/>
        <v>1.1488571428571428</v>
      </c>
      <c r="P800" s="9">
        <f t="shared" si="122"/>
        <v>46.218390804597703</v>
      </c>
      <c r="Q800" t="str">
        <f t="shared" si="123"/>
        <v>music</v>
      </c>
      <c r="R800" t="str">
        <f t="shared" si="124"/>
        <v>rock</v>
      </c>
      <c r="S800" t="str">
        <f t="shared" si="129"/>
        <v>8/31/2014</v>
      </c>
      <c r="T800" t="str">
        <f t="shared" si="125"/>
        <v>2014</v>
      </c>
      <c r="U800" t="str">
        <f t="shared" si="126"/>
        <v>August</v>
      </c>
      <c r="V800" t="str">
        <f t="shared" si="120"/>
        <v>9/30/2014</v>
      </c>
      <c r="W800" t="str">
        <f t="shared" si="127"/>
        <v>2014</v>
      </c>
      <c r="X800" t="str">
        <f t="shared" si="128"/>
        <v>September</v>
      </c>
    </row>
    <row r="801" spans="1:24" ht="43.2" x14ac:dyDescent="0.55000000000000004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121"/>
        <v>1.0002</v>
      </c>
      <c r="P801" s="9">
        <f t="shared" si="122"/>
        <v>178.60714285714286</v>
      </c>
      <c r="Q801" t="str">
        <f t="shared" si="123"/>
        <v>music</v>
      </c>
      <c r="R801" t="str">
        <f t="shared" si="124"/>
        <v>rock</v>
      </c>
      <c r="S801" t="str">
        <f t="shared" si="129"/>
        <v>3/28/2012</v>
      </c>
      <c r="T801" t="str">
        <f t="shared" si="125"/>
        <v>2012</v>
      </c>
      <c r="U801" t="str">
        <f t="shared" si="126"/>
        <v>March</v>
      </c>
      <c r="V801" t="str">
        <f t="shared" si="120"/>
        <v>4/27/2012</v>
      </c>
      <c r="W801" t="str">
        <f t="shared" si="127"/>
        <v>2012</v>
      </c>
      <c r="X801" t="str">
        <f t="shared" si="128"/>
        <v>April</v>
      </c>
    </row>
    <row r="802" spans="1:24" ht="43.2" x14ac:dyDescent="0.55000000000000004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121"/>
        <v>1.5213333333333334</v>
      </c>
      <c r="P802" s="9">
        <f t="shared" si="122"/>
        <v>40.75</v>
      </c>
      <c r="Q802" t="str">
        <f t="shared" si="123"/>
        <v>music</v>
      </c>
      <c r="R802" t="str">
        <f t="shared" si="124"/>
        <v>rock</v>
      </c>
      <c r="S802" t="str">
        <f t="shared" si="129"/>
        <v>8/12/2014</v>
      </c>
      <c r="T802" t="str">
        <f t="shared" si="125"/>
        <v>2014</v>
      </c>
      <c r="U802" t="str">
        <f t="shared" si="126"/>
        <v>August</v>
      </c>
      <c r="V802" t="str">
        <f t="shared" si="120"/>
        <v>9/11/2014</v>
      </c>
      <c r="W802" t="str">
        <f t="shared" si="127"/>
        <v>2014</v>
      </c>
      <c r="X802" t="str">
        <f t="shared" si="128"/>
        <v>September</v>
      </c>
    </row>
    <row r="803" spans="1:24" ht="43.2" x14ac:dyDescent="0.55000000000000004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121"/>
        <v>1.1152149999999998</v>
      </c>
      <c r="P803" s="9">
        <f t="shared" si="122"/>
        <v>43.733921568627444</v>
      </c>
      <c r="Q803" t="str">
        <f t="shared" si="123"/>
        <v>music</v>
      </c>
      <c r="R803" t="str">
        <f t="shared" si="124"/>
        <v>rock</v>
      </c>
      <c r="S803" t="str">
        <f t="shared" si="129"/>
        <v>6/1/2011</v>
      </c>
      <c r="T803" t="str">
        <f t="shared" si="125"/>
        <v>2011</v>
      </c>
      <c r="U803" t="str">
        <f t="shared" si="126"/>
        <v>June</v>
      </c>
      <c r="V803" t="str">
        <f t="shared" si="120"/>
        <v>7/1/2011</v>
      </c>
      <c r="W803" t="str">
        <f t="shared" si="127"/>
        <v>2011</v>
      </c>
      <c r="X803" t="str">
        <f t="shared" si="128"/>
        <v>July</v>
      </c>
    </row>
    <row r="804" spans="1:24" ht="43.2" x14ac:dyDescent="0.55000000000000004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121"/>
        <v>1.0133333333333334</v>
      </c>
      <c r="P804" s="9">
        <f t="shared" si="122"/>
        <v>81.066666666666663</v>
      </c>
      <c r="Q804" t="str">
        <f t="shared" si="123"/>
        <v>music</v>
      </c>
      <c r="R804" t="str">
        <f t="shared" si="124"/>
        <v>rock</v>
      </c>
      <c r="S804" t="str">
        <f t="shared" si="129"/>
        <v>8/1/2012</v>
      </c>
      <c r="T804" t="str">
        <f t="shared" si="125"/>
        <v>2012</v>
      </c>
      <c r="U804" t="str">
        <f t="shared" si="126"/>
        <v>August</v>
      </c>
      <c r="V804" t="str">
        <f t="shared" si="120"/>
        <v>9/16/2012</v>
      </c>
      <c r="W804" t="str">
        <f t="shared" si="127"/>
        <v>2012</v>
      </c>
      <c r="X804" t="str">
        <f t="shared" si="128"/>
        <v>September</v>
      </c>
    </row>
    <row r="805" spans="1:24" ht="43.2" x14ac:dyDescent="0.55000000000000004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121"/>
        <v>1.232608695652174</v>
      </c>
      <c r="P805" s="9">
        <f t="shared" si="122"/>
        <v>74.60526315789474</v>
      </c>
      <c r="Q805" t="str">
        <f t="shared" si="123"/>
        <v>music</v>
      </c>
      <c r="R805" t="str">
        <f t="shared" si="124"/>
        <v>rock</v>
      </c>
      <c r="S805" t="str">
        <f t="shared" si="129"/>
        <v>5/2/2011</v>
      </c>
      <c r="T805" t="str">
        <f t="shared" si="125"/>
        <v>2011</v>
      </c>
      <c r="U805" t="str">
        <f t="shared" si="126"/>
        <v>May</v>
      </c>
      <c r="V805" t="str">
        <f t="shared" si="120"/>
        <v>5/28/2011</v>
      </c>
      <c r="W805" t="str">
        <f t="shared" si="127"/>
        <v>2011</v>
      </c>
      <c r="X805" t="str">
        <f t="shared" si="128"/>
        <v>May</v>
      </c>
    </row>
    <row r="806" spans="1:24" ht="43.2" x14ac:dyDescent="0.55000000000000004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121"/>
        <v>1</v>
      </c>
      <c r="P806" s="9">
        <f t="shared" si="122"/>
        <v>305.55555555555554</v>
      </c>
      <c r="Q806" t="str">
        <f t="shared" si="123"/>
        <v>music</v>
      </c>
      <c r="R806" t="str">
        <f t="shared" si="124"/>
        <v>rock</v>
      </c>
      <c r="S806" t="str">
        <f t="shared" si="129"/>
        <v>7/5/2011</v>
      </c>
      <c r="T806" t="str">
        <f t="shared" si="125"/>
        <v>2011</v>
      </c>
      <c r="U806" t="str">
        <f t="shared" si="126"/>
        <v>July</v>
      </c>
      <c r="V806" t="str">
        <f t="shared" si="120"/>
        <v>7/22/2011</v>
      </c>
      <c r="W806" t="str">
        <f t="shared" si="127"/>
        <v>2011</v>
      </c>
      <c r="X806" t="str">
        <f t="shared" si="128"/>
        <v>July</v>
      </c>
    </row>
    <row r="807" spans="1:24" ht="43.2" x14ac:dyDescent="0.55000000000000004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121"/>
        <v>1.05</v>
      </c>
      <c r="P807" s="9">
        <f t="shared" si="122"/>
        <v>58.333333333333336</v>
      </c>
      <c r="Q807" t="str">
        <f t="shared" si="123"/>
        <v>music</v>
      </c>
      <c r="R807" t="str">
        <f t="shared" si="124"/>
        <v>rock</v>
      </c>
      <c r="S807" t="str">
        <f t="shared" si="129"/>
        <v>5/27/2011</v>
      </c>
      <c r="T807" t="str">
        <f t="shared" si="125"/>
        <v>2011</v>
      </c>
      <c r="U807" t="str">
        <f t="shared" si="126"/>
        <v>May</v>
      </c>
      <c r="V807" t="str">
        <f t="shared" si="120"/>
        <v>7/16/2011</v>
      </c>
      <c r="W807" t="str">
        <f t="shared" si="127"/>
        <v>2011</v>
      </c>
      <c r="X807" t="str">
        <f t="shared" si="128"/>
        <v>July</v>
      </c>
    </row>
    <row r="808" spans="1:24" x14ac:dyDescent="0.55000000000000004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121"/>
        <v>1.0443750000000001</v>
      </c>
      <c r="P808" s="9">
        <f t="shared" si="122"/>
        <v>117.67605633802818</v>
      </c>
      <c r="Q808" t="str">
        <f t="shared" si="123"/>
        <v>music</v>
      </c>
      <c r="R808" t="str">
        <f t="shared" si="124"/>
        <v>rock</v>
      </c>
      <c r="S808" t="str">
        <f t="shared" si="129"/>
        <v>8/8/2011</v>
      </c>
      <c r="T808" t="str">
        <f t="shared" si="125"/>
        <v>2011</v>
      </c>
      <c r="U808" t="str">
        <f t="shared" si="126"/>
        <v>August</v>
      </c>
      <c r="V808" t="str">
        <f t="shared" si="120"/>
        <v>9/7/2011</v>
      </c>
      <c r="W808" t="str">
        <f t="shared" si="127"/>
        <v>2011</v>
      </c>
      <c r="X808" t="str">
        <f t="shared" si="128"/>
        <v>September</v>
      </c>
    </row>
    <row r="809" spans="1:24" ht="28.8" x14ac:dyDescent="0.55000000000000004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121"/>
        <v>1.05125</v>
      </c>
      <c r="P809" s="9">
        <f t="shared" si="122"/>
        <v>73.771929824561397</v>
      </c>
      <c r="Q809" t="str">
        <f t="shared" si="123"/>
        <v>music</v>
      </c>
      <c r="R809" t="str">
        <f t="shared" si="124"/>
        <v>rock</v>
      </c>
      <c r="S809" t="str">
        <f t="shared" si="129"/>
        <v>1/24/2017</v>
      </c>
      <c r="T809" t="str">
        <f t="shared" si="125"/>
        <v>2017</v>
      </c>
      <c r="U809" t="str">
        <f t="shared" si="126"/>
        <v>January</v>
      </c>
      <c r="V809" t="str">
        <f t="shared" si="120"/>
        <v>2/28/2017</v>
      </c>
      <c r="W809" t="str">
        <f t="shared" si="127"/>
        <v>2017</v>
      </c>
      <c r="X809" t="str">
        <f t="shared" si="128"/>
        <v>February</v>
      </c>
    </row>
    <row r="810" spans="1:24" ht="43.2" x14ac:dyDescent="0.55000000000000004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121"/>
        <v>1</v>
      </c>
      <c r="P810" s="9">
        <f t="shared" si="122"/>
        <v>104.65116279069767</v>
      </c>
      <c r="Q810" t="str">
        <f t="shared" si="123"/>
        <v>music</v>
      </c>
      <c r="R810" t="str">
        <f t="shared" si="124"/>
        <v>rock</v>
      </c>
      <c r="S810" t="str">
        <f t="shared" si="129"/>
        <v>11/18/2014</v>
      </c>
      <c r="T810" t="str">
        <f t="shared" si="125"/>
        <v>2014</v>
      </c>
      <c r="U810" t="str">
        <f t="shared" si="126"/>
        <v>November</v>
      </c>
      <c r="V810" t="str">
        <f t="shared" si="120"/>
        <v>12/21/2014</v>
      </c>
      <c r="W810" t="str">
        <f t="shared" si="127"/>
        <v>2014</v>
      </c>
      <c r="X810" t="str">
        <f t="shared" si="128"/>
        <v>December</v>
      </c>
    </row>
    <row r="811" spans="1:24" ht="43.2" x14ac:dyDescent="0.55000000000000004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121"/>
        <v>1.03775</v>
      </c>
      <c r="P811" s="9">
        <f t="shared" si="122"/>
        <v>79.82692307692308</v>
      </c>
      <c r="Q811" t="str">
        <f t="shared" si="123"/>
        <v>music</v>
      </c>
      <c r="R811" t="str">
        <f t="shared" si="124"/>
        <v>rock</v>
      </c>
      <c r="S811" t="str">
        <f t="shared" si="129"/>
        <v>12/20/2013</v>
      </c>
      <c r="T811" t="str">
        <f t="shared" si="125"/>
        <v>2013</v>
      </c>
      <c r="U811" t="str">
        <f t="shared" si="126"/>
        <v>December</v>
      </c>
      <c r="V811" t="str">
        <f t="shared" si="120"/>
        <v>1/19/2014</v>
      </c>
      <c r="W811" t="str">
        <f t="shared" si="127"/>
        <v>2014</v>
      </c>
      <c r="X811" t="str">
        <f t="shared" si="128"/>
        <v>January</v>
      </c>
    </row>
    <row r="812" spans="1:24" ht="43.2" x14ac:dyDescent="0.55000000000000004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121"/>
        <v>1.05</v>
      </c>
      <c r="P812" s="9">
        <f t="shared" si="122"/>
        <v>58.333333333333336</v>
      </c>
      <c r="Q812" t="str">
        <f t="shared" si="123"/>
        <v>music</v>
      </c>
      <c r="R812" t="str">
        <f t="shared" si="124"/>
        <v>rock</v>
      </c>
      <c r="S812" t="str">
        <f t="shared" si="129"/>
        <v>8/1/2012</v>
      </c>
      <c r="T812" t="str">
        <f t="shared" si="125"/>
        <v>2012</v>
      </c>
      <c r="U812" t="str">
        <f t="shared" si="126"/>
        <v>August</v>
      </c>
      <c r="V812" t="str">
        <f t="shared" si="120"/>
        <v>8/31/2012</v>
      </c>
      <c r="W812" t="str">
        <f t="shared" si="127"/>
        <v>2012</v>
      </c>
      <c r="X812" t="str">
        <f t="shared" si="128"/>
        <v>August</v>
      </c>
    </row>
    <row r="813" spans="1:24" ht="28.8" x14ac:dyDescent="0.55000000000000004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121"/>
        <v>1.04</v>
      </c>
      <c r="P813" s="9">
        <f t="shared" si="122"/>
        <v>86.666666666666671</v>
      </c>
      <c r="Q813" t="str">
        <f t="shared" si="123"/>
        <v>music</v>
      </c>
      <c r="R813" t="str">
        <f t="shared" si="124"/>
        <v>rock</v>
      </c>
      <c r="S813" t="str">
        <f t="shared" si="129"/>
        <v>6/18/2013</v>
      </c>
      <c r="T813" t="str">
        <f t="shared" si="125"/>
        <v>2013</v>
      </c>
      <c r="U813" t="str">
        <f t="shared" si="126"/>
        <v>June</v>
      </c>
      <c r="V813" t="str">
        <f t="shared" si="120"/>
        <v>7/10/2013</v>
      </c>
      <c r="W813" t="str">
        <f t="shared" si="127"/>
        <v>2013</v>
      </c>
      <c r="X813" t="str">
        <f t="shared" si="128"/>
        <v>July</v>
      </c>
    </row>
    <row r="814" spans="1:24" ht="43.2" x14ac:dyDescent="0.55000000000000004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121"/>
        <v>1.5183333333333333</v>
      </c>
      <c r="P814" s="9">
        <f t="shared" si="122"/>
        <v>27.606060606060606</v>
      </c>
      <c r="Q814" t="str">
        <f t="shared" si="123"/>
        <v>music</v>
      </c>
      <c r="R814" t="str">
        <f t="shared" si="124"/>
        <v>rock</v>
      </c>
      <c r="S814" t="str">
        <f t="shared" si="129"/>
        <v>1/7/2013</v>
      </c>
      <c r="T814" t="str">
        <f t="shared" si="125"/>
        <v>2013</v>
      </c>
      <c r="U814" t="str">
        <f t="shared" si="126"/>
        <v>January</v>
      </c>
      <c r="V814" t="str">
        <f t="shared" si="120"/>
        <v>3/1/2013</v>
      </c>
      <c r="W814" t="str">
        <f t="shared" si="127"/>
        <v>2013</v>
      </c>
      <c r="X814" t="str">
        <f t="shared" si="128"/>
        <v>March</v>
      </c>
    </row>
    <row r="815" spans="1:24" ht="28.8" x14ac:dyDescent="0.55000000000000004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121"/>
        <v>1.59996</v>
      </c>
      <c r="P815" s="9">
        <f t="shared" si="122"/>
        <v>24.999375000000001</v>
      </c>
      <c r="Q815" t="str">
        <f t="shared" si="123"/>
        <v>music</v>
      </c>
      <c r="R815" t="str">
        <f t="shared" si="124"/>
        <v>rock</v>
      </c>
      <c r="S815" t="str">
        <f t="shared" si="129"/>
        <v>6/20/2012</v>
      </c>
      <c r="T815" t="str">
        <f t="shared" si="125"/>
        <v>2012</v>
      </c>
      <c r="U815" t="str">
        <f t="shared" si="126"/>
        <v>June</v>
      </c>
      <c r="V815" t="str">
        <f t="shared" si="120"/>
        <v>7/20/2012</v>
      </c>
      <c r="W815" t="str">
        <f t="shared" si="127"/>
        <v>2012</v>
      </c>
      <c r="X815" t="str">
        <f t="shared" si="128"/>
        <v>July</v>
      </c>
    </row>
    <row r="816" spans="1:24" ht="43.2" x14ac:dyDescent="0.55000000000000004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121"/>
        <v>1.2729999999999999</v>
      </c>
      <c r="P816" s="9">
        <f t="shared" si="122"/>
        <v>45.464285714285715</v>
      </c>
      <c r="Q816" t="str">
        <f t="shared" si="123"/>
        <v>music</v>
      </c>
      <c r="R816" t="str">
        <f t="shared" si="124"/>
        <v>rock</v>
      </c>
      <c r="S816" t="str">
        <f t="shared" si="129"/>
        <v>5/16/2011</v>
      </c>
      <c r="T816" t="str">
        <f t="shared" si="125"/>
        <v>2011</v>
      </c>
      <c r="U816" t="str">
        <f t="shared" si="126"/>
        <v>May</v>
      </c>
      <c r="V816" t="str">
        <f t="shared" si="120"/>
        <v>5/31/2011</v>
      </c>
      <c r="W816" t="str">
        <f t="shared" si="127"/>
        <v>2011</v>
      </c>
      <c r="X816" t="str">
        <f t="shared" si="128"/>
        <v>May</v>
      </c>
    </row>
    <row r="817" spans="1:24" ht="28.8" x14ac:dyDescent="0.55000000000000004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121"/>
        <v>1.07</v>
      </c>
      <c r="P817" s="9">
        <f t="shared" si="122"/>
        <v>99.534883720930239</v>
      </c>
      <c r="Q817" t="str">
        <f t="shared" si="123"/>
        <v>music</v>
      </c>
      <c r="R817" t="str">
        <f t="shared" si="124"/>
        <v>rock</v>
      </c>
      <c r="S817" t="str">
        <f t="shared" si="129"/>
        <v>10/2/2014</v>
      </c>
      <c r="T817" t="str">
        <f t="shared" si="125"/>
        <v>2014</v>
      </c>
      <c r="U817" t="str">
        <f t="shared" si="126"/>
        <v>October</v>
      </c>
      <c r="V817" t="str">
        <f t="shared" si="120"/>
        <v>11/1/2014</v>
      </c>
      <c r="W817" t="str">
        <f t="shared" si="127"/>
        <v>2014</v>
      </c>
      <c r="X817" t="str">
        <f t="shared" si="128"/>
        <v>November</v>
      </c>
    </row>
    <row r="818" spans="1:24" ht="28.8" x14ac:dyDescent="0.55000000000000004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121"/>
        <v>1.1512214285714286</v>
      </c>
      <c r="P818" s="9">
        <f t="shared" si="122"/>
        <v>39.31</v>
      </c>
      <c r="Q818" t="str">
        <f t="shared" si="123"/>
        <v>music</v>
      </c>
      <c r="R818" t="str">
        <f t="shared" si="124"/>
        <v>rock</v>
      </c>
      <c r="S818" t="str">
        <f t="shared" si="129"/>
        <v>3/8/2013</v>
      </c>
      <c r="T818" t="str">
        <f t="shared" si="125"/>
        <v>2013</v>
      </c>
      <c r="U818" t="str">
        <f t="shared" si="126"/>
        <v>March</v>
      </c>
      <c r="V818" t="str">
        <f t="shared" si="120"/>
        <v>4/9/2013</v>
      </c>
      <c r="W818" t="str">
        <f t="shared" si="127"/>
        <v>2013</v>
      </c>
      <c r="X818" t="str">
        <f t="shared" si="128"/>
        <v>April</v>
      </c>
    </row>
    <row r="819" spans="1:24" ht="43.2" x14ac:dyDescent="0.55000000000000004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121"/>
        <v>1.3711066666666665</v>
      </c>
      <c r="P819" s="9">
        <f t="shared" si="122"/>
        <v>89.419999999999987</v>
      </c>
      <c r="Q819" t="str">
        <f t="shared" si="123"/>
        <v>music</v>
      </c>
      <c r="R819" t="str">
        <f t="shared" si="124"/>
        <v>rock</v>
      </c>
      <c r="S819" t="str">
        <f t="shared" si="129"/>
        <v>1/17/2012</v>
      </c>
      <c r="T819" t="str">
        <f t="shared" si="125"/>
        <v>2012</v>
      </c>
      <c r="U819" t="str">
        <f t="shared" si="126"/>
        <v>January</v>
      </c>
      <c r="V819" t="str">
        <f t="shared" si="120"/>
        <v>3/10/2012</v>
      </c>
      <c r="W819" t="str">
        <f t="shared" si="127"/>
        <v>2012</v>
      </c>
      <c r="X819" t="str">
        <f t="shared" si="128"/>
        <v>March</v>
      </c>
    </row>
    <row r="820" spans="1:24" ht="43.2" x14ac:dyDescent="0.55000000000000004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121"/>
        <v>1.5571428571428572</v>
      </c>
      <c r="P820" s="9">
        <f t="shared" si="122"/>
        <v>28.684210526315791</v>
      </c>
      <c r="Q820" t="str">
        <f t="shared" si="123"/>
        <v>music</v>
      </c>
      <c r="R820" t="str">
        <f t="shared" si="124"/>
        <v>rock</v>
      </c>
      <c r="S820" t="str">
        <f t="shared" si="129"/>
        <v>7/30/2012</v>
      </c>
      <c r="T820" t="str">
        <f t="shared" si="125"/>
        <v>2012</v>
      </c>
      <c r="U820" t="str">
        <f t="shared" si="126"/>
        <v>July</v>
      </c>
      <c r="V820" t="str">
        <f t="shared" si="120"/>
        <v>8/7/2012</v>
      </c>
      <c r="W820" t="str">
        <f t="shared" si="127"/>
        <v>2012</v>
      </c>
      <c r="X820" t="str">
        <f t="shared" si="128"/>
        <v>August</v>
      </c>
    </row>
    <row r="821" spans="1:24" ht="28.8" x14ac:dyDescent="0.55000000000000004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121"/>
        <v>1.0874999999999999</v>
      </c>
      <c r="P821" s="9">
        <f t="shared" si="122"/>
        <v>31.071428571428573</v>
      </c>
      <c r="Q821" t="str">
        <f t="shared" si="123"/>
        <v>music</v>
      </c>
      <c r="R821" t="str">
        <f t="shared" si="124"/>
        <v>rock</v>
      </c>
      <c r="S821" t="str">
        <f t="shared" si="129"/>
        <v>12/11/2013</v>
      </c>
      <c r="T821" t="str">
        <f t="shared" si="125"/>
        <v>2013</v>
      </c>
      <c r="U821" t="str">
        <f t="shared" si="126"/>
        <v>December</v>
      </c>
      <c r="V821" t="str">
        <f t="shared" si="120"/>
        <v>12/20/2013</v>
      </c>
      <c r="W821" t="str">
        <f t="shared" si="127"/>
        <v>2013</v>
      </c>
      <c r="X821" t="str">
        <f t="shared" si="128"/>
        <v>December</v>
      </c>
    </row>
    <row r="822" spans="1:24" ht="43.2" x14ac:dyDescent="0.55000000000000004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121"/>
        <v>1.3405</v>
      </c>
      <c r="P822" s="9">
        <f t="shared" si="122"/>
        <v>70.55263157894737</v>
      </c>
      <c r="Q822" t="str">
        <f t="shared" si="123"/>
        <v>music</v>
      </c>
      <c r="R822" t="str">
        <f t="shared" si="124"/>
        <v>rock</v>
      </c>
      <c r="S822" t="str">
        <f t="shared" si="129"/>
        <v>5/9/2014</v>
      </c>
      <c r="T822" t="str">
        <f t="shared" si="125"/>
        <v>2014</v>
      </c>
      <c r="U822" t="str">
        <f t="shared" si="126"/>
        <v>May</v>
      </c>
      <c r="V822" t="str">
        <f t="shared" si="120"/>
        <v>6/9/2014</v>
      </c>
      <c r="W822" t="str">
        <f t="shared" si="127"/>
        <v>2014</v>
      </c>
      <c r="X822" t="str">
        <f t="shared" si="128"/>
        <v>June</v>
      </c>
    </row>
    <row r="823" spans="1:24" ht="43.2" x14ac:dyDescent="0.55000000000000004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121"/>
        <v>1</v>
      </c>
      <c r="P823" s="9">
        <f t="shared" si="122"/>
        <v>224.12820512820514</v>
      </c>
      <c r="Q823" t="str">
        <f t="shared" si="123"/>
        <v>music</v>
      </c>
      <c r="R823" t="str">
        <f t="shared" si="124"/>
        <v>rock</v>
      </c>
      <c r="S823" t="str">
        <f t="shared" si="129"/>
        <v>3/30/2015</v>
      </c>
      <c r="T823" t="str">
        <f t="shared" si="125"/>
        <v>2015</v>
      </c>
      <c r="U823" t="str">
        <f t="shared" si="126"/>
        <v>March</v>
      </c>
      <c r="V823" t="str">
        <f t="shared" si="120"/>
        <v>5/3/2015</v>
      </c>
      <c r="W823" t="str">
        <f t="shared" si="127"/>
        <v>2015</v>
      </c>
      <c r="X823" t="str">
        <f t="shared" si="128"/>
        <v>May</v>
      </c>
    </row>
    <row r="824" spans="1:24" ht="28.8" x14ac:dyDescent="0.55000000000000004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121"/>
        <v>1.1916666666666667</v>
      </c>
      <c r="P824" s="9">
        <f t="shared" si="122"/>
        <v>51.811594202898547</v>
      </c>
      <c r="Q824" t="str">
        <f t="shared" si="123"/>
        <v>music</v>
      </c>
      <c r="R824" t="str">
        <f t="shared" si="124"/>
        <v>rock</v>
      </c>
      <c r="S824" t="str">
        <f t="shared" si="129"/>
        <v>9/5/2012</v>
      </c>
      <c r="T824" t="str">
        <f t="shared" si="125"/>
        <v>2012</v>
      </c>
      <c r="U824" t="str">
        <f t="shared" si="126"/>
        <v>September</v>
      </c>
      <c r="V824" t="str">
        <f t="shared" si="120"/>
        <v>10/5/2012</v>
      </c>
      <c r="W824" t="str">
        <f t="shared" si="127"/>
        <v>2012</v>
      </c>
      <c r="X824" t="str">
        <f t="shared" si="128"/>
        <v>October</v>
      </c>
    </row>
    <row r="825" spans="1:24" ht="43.2" x14ac:dyDescent="0.55000000000000004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121"/>
        <v>1.7949999999999999</v>
      </c>
      <c r="P825" s="9">
        <f t="shared" si="122"/>
        <v>43.515151515151516</v>
      </c>
      <c r="Q825" t="str">
        <f t="shared" si="123"/>
        <v>music</v>
      </c>
      <c r="R825" t="str">
        <f t="shared" si="124"/>
        <v>rock</v>
      </c>
      <c r="S825" t="str">
        <f t="shared" si="129"/>
        <v>2/20/2015</v>
      </c>
      <c r="T825" t="str">
        <f t="shared" si="125"/>
        <v>2015</v>
      </c>
      <c r="U825" t="str">
        <f t="shared" si="126"/>
        <v>February</v>
      </c>
      <c r="V825" t="str">
        <f t="shared" si="120"/>
        <v>3/22/2015</v>
      </c>
      <c r="W825" t="str">
        <f t="shared" si="127"/>
        <v>2015</v>
      </c>
      <c r="X825" t="str">
        <f t="shared" si="128"/>
        <v>March</v>
      </c>
    </row>
    <row r="826" spans="1:24" ht="43.2" x14ac:dyDescent="0.55000000000000004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121"/>
        <v>1.3438124999999999</v>
      </c>
      <c r="P826" s="9">
        <f t="shared" si="122"/>
        <v>39.816666666666663</v>
      </c>
      <c r="Q826" t="str">
        <f t="shared" si="123"/>
        <v>music</v>
      </c>
      <c r="R826" t="str">
        <f t="shared" si="124"/>
        <v>rock</v>
      </c>
      <c r="S826" t="str">
        <f t="shared" si="129"/>
        <v>3/13/2010</v>
      </c>
      <c r="T826" t="str">
        <f t="shared" si="125"/>
        <v>2010</v>
      </c>
      <c r="U826" t="str">
        <f t="shared" si="126"/>
        <v>March</v>
      </c>
      <c r="V826" t="str">
        <f t="shared" si="120"/>
        <v>4/18/2010</v>
      </c>
      <c r="W826" t="str">
        <f t="shared" si="127"/>
        <v>2010</v>
      </c>
      <c r="X826" t="str">
        <f t="shared" si="128"/>
        <v>April</v>
      </c>
    </row>
    <row r="827" spans="1:24" ht="28.8" x14ac:dyDescent="0.55000000000000004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121"/>
        <v>1.0043200000000001</v>
      </c>
      <c r="P827" s="9">
        <f t="shared" si="122"/>
        <v>126.8080808080808</v>
      </c>
      <c r="Q827" t="str">
        <f t="shared" si="123"/>
        <v>music</v>
      </c>
      <c r="R827" t="str">
        <f t="shared" si="124"/>
        <v>rock</v>
      </c>
      <c r="S827" t="str">
        <f t="shared" si="129"/>
        <v>10/4/2012</v>
      </c>
      <c r="T827" t="str">
        <f t="shared" si="125"/>
        <v>2012</v>
      </c>
      <c r="U827" t="str">
        <f t="shared" si="126"/>
        <v>October</v>
      </c>
      <c r="V827" t="str">
        <f t="shared" si="120"/>
        <v>10/29/2012</v>
      </c>
      <c r="W827" t="str">
        <f t="shared" si="127"/>
        <v>2012</v>
      </c>
      <c r="X827" t="str">
        <f t="shared" si="128"/>
        <v>October</v>
      </c>
    </row>
    <row r="828" spans="1:24" ht="43.2" x14ac:dyDescent="0.55000000000000004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121"/>
        <v>1.0145454545454546</v>
      </c>
      <c r="P828" s="9">
        <f t="shared" si="122"/>
        <v>113.87755102040816</v>
      </c>
      <c r="Q828" t="str">
        <f t="shared" si="123"/>
        <v>music</v>
      </c>
      <c r="R828" t="str">
        <f t="shared" si="124"/>
        <v>rock</v>
      </c>
      <c r="S828" t="str">
        <f t="shared" si="129"/>
        <v>3/4/2012</v>
      </c>
      <c r="T828" t="str">
        <f t="shared" si="125"/>
        <v>2012</v>
      </c>
      <c r="U828" t="str">
        <f t="shared" si="126"/>
        <v>March</v>
      </c>
      <c r="V828" t="str">
        <f t="shared" si="120"/>
        <v>3/25/2012</v>
      </c>
      <c r="W828" t="str">
        <f t="shared" si="127"/>
        <v>2012</v>
      </c>
      <c r="X828" t="str">
        <f t="shared" si="128"/>
        <v>March</v>
      </c>
    </row>
    <row r="829" spans="1:24" ht="43.2" x14ac:dyDescent="0.55000000000000004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121"/>
        <v>1.0333333333333334</v>
      </c>
      <c r="P829" s="9">
        <f t="shared" si="122"/>
        <v>28.181818181818183</v>
      </c>
      <c r="Q829" t="str">
        <f t="shared" si="123"/>
        <v>music</v>
      </c>
      <c r="R829" t="str">
        <f t="shared" si="124"/>
        <v>rock</v>
      </c>
      <c r="S829" t="str">
        <f t="shared" si="129"/>
        <v>1/19/2012</v>
      </c>
      <c r="T829" t="str">
        <f t="shared" si="125"/>
        <v>2012</v>
      </c>
      <c r="U829" t="str">
        <f t="shared" si="126"/>
        <v>January</v>
      </c>
      <c r="V829" t="str">
        <f t="shared" si="120"/>
        <v>2/14/2012</v>
      </c>
      <c r="W829" t="str">
        <f t="shared" si="127"/>
        <v>2012</v>
      </c>
      <c r="X829" t="str">
        <f t="shared" si="128"/>
        <v>February</v>
      </c>
    </row>
    <row r="830" spans="1:24" ht="43.2" x14ac:dyDescent="0.55000000000000004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121"/>
        <v>1.07</v>
      </c>
      <c r="P830" s="9">
        <f t="shared" si="122"/>
        <v>36.60526315789474</v>
      </c>
      <c r="Q830" t="str">
        <f t="shared" si="123"/>
        <v>music</v>
      </c>
      <c r="R830" t="str">
        <f t="shared" si="124"/>
        <v>rock</v>
      </c>
      <c r="S830" t="str">
        <f t="shared" si="129"/>
        <v>6/12/2012</v>
      </c>
      <c r="T830" t="str">
        <f t="shared" si="125"/>
        <v>2012</v>
      </c>
      <c r="U830" t="str">
        <f t="shared" si="126"/>
        <v>June</v>
      </c>
      <c r="V830" t="str">
        <f t="shared" si="120"/>
        <v>6/25/2012</v>
      </c>
      <c r="W830" t="str">
        <f t="shared" si="127"/>
        <v>2012</v>
      </c>
      <c r="X830" t="str">
        <f t="shared" si="128"/>
        <v>June</v>
      </c>
    </row>
    <row r="831" spans="1:24" ht="43.2" x14ac:dyDescent="0.55000000000000004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121"/>
        <v>1.04</v>
      </c>
      <c r="P831" s="9">
        <f t="shared" si="122"/>
        <v>32.5</v>
      </c>
      <c r="Q831" t="str">
        <f t="shared" si="123"/>
        <v>music</v>
      </c>
      <c r="R831" t="str">
        <f t="shared" si="124"/>
        <v>rock</v>
      </c>
      <c r="S831" t="str">
        <f t="shared" si="129"/>
        <v>5/14/2016</v>
      </c>
      <c r="T831" t="str">
        <f t="shared" si="125"/>
        <v>2016</v>
      </c>
      <c r="U831" t="str">
        <f t="shared" si="126"/>
        <v>May</v>
      </c>
      <c r="V831" t="str">
        <f t="shared" si="120"/>
        <v>7/13/2016</v>
      </c>
      <c r="W831" t="str">
        <f t="shared" si="127"/>
        <v>2016</v>
      </c>
      <c r="X831" t="str">
        <f t="shared" si="128"/>
        <v>July</v>
      </c>
    </row>
    <row r="832" spans="1:24" ht="43.2" x14ac:dyDescent="0.55000000000000004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121"/>
        <v>1.0783333333333334</v>
      </c>
      <c r="P832" s="9">
        <f t="shared" si="122"/>
        <v>60.65625</v>
      </c>
      <c r="Q832" t="str">
        <f t="shared" si="123"/>
        <v>music</v>
      </c>
      <c r="R832" t="str">
        <f t="shared" si="124"/>
        <v>rock</v>
      </c>
      <c r="S832" t="str">
        <f t="shared" si="129"/>
        <v>2/20/2013</v>
      </c>
      <c r="T832" t="str">
        <f t="shared" si="125"/>
        <v>2013</v>
      </c>
      <c r="U832" t="str">
        <f t="shared" si="126"/>
        <v>February</v>
      </c>
      <c r="V832" t="str">
        <f t="shared" si="120"/>
        <v>3/22/2013</v>
      </c>
      <c r="W832" t="str">
        <f t="shared" si="127"/>
        <v>2013</v>
      </c>
      <c r="X832" t="str">
        <f t="shared" si="128"/>
        <v>March</v>
      </c>
    </row>
    <row r="833" spans="1:24" ht="28.8" x14ac:dyDescent="0.55000000000000004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121"/>
        <v>2.3333333333333335</v>
      </c>
      <c r="P833" s="9">
        <f t="shared" si="122"/>
        <v>175</v>
      </c>
      <c r="Q833" t="str">
        <f t="shared" si="123"/>
        <v>music</v>
      </c>
      <c r="R833" t="str">
        <f t="shared" si="124"/>
        <v>rock</v>
      </c>
      <c r="S833" t="str">
        <f t="shared" si="129"/>
        <v>3/28/2012</v>
      </c>
      <c r="T833" t="str">
        <f t="shared" si="125"/>
        <v>2012</v>
      </c>
      <c r="U833" t="str">
        <f t="shared" si="126"/>
        <v>March</v>
      </c>
      <c r="V833" t="str">
        <f t="shared" si="120"/>
        <v>4/27/2012</v>
      </c>
      <c r="W833" t="str">
        <f t="shared" si="127"/>
        <v>2012</v>
      </c>
      <c r="X833" t="str">
        <f t="shared" si="128"/>
        <v>April</v>
      </c>
    </row>
    <row r="834" spans="1:24" ht="43.2" x14ac:dyDescent="0.55000000000000004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si="121"/>
        <v>1.0060706666666666</v>
      </c>
      <c r="P834" s="9">
        <f t="shared" si="122"/>
        <v>97.993896103896105</v>
      </c>
      <c r="Q834" t="str">
        <f t="shared" si="123"/>
        <v>music</v>
      </c>
      <c r="R834" t="str">
        <f t="shared" si="124"/>
        <v>rock</v>
      </c>
      <c r="S834" t="str">
        <f t="shared" si="129"/>
        <v>11/22/2011</v>
      </c>
      <c r="T834" t="str">
        <f t="shared" si="125"/>
        <v>2011</v>
      </c>
      <c r="U834" t="str">
        <f t="shared" si="126"/>
        <v>November</v>
      </c>
      <c r="V834" t="str">
        <f t="shared" ref="V834:V897" si="130">TEXT((I834/86400)+25569+(-5/24),"m/d/yyyy")</f>
        <v>1/21/2012</v>
      </c>
      <c r="W834" t="str">
        <f t="shared" si="127"/>
        <v>2012</v>
      </c>
      <c r="X834" t="str">
        <f t="shared" si="128"/>
        <v>January</v>
      </c>
    </row>
    <row r="835" spans="1:24" x14ac:dyDescent="0.55000000000000004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ref="O835:O898" si="131">E835/D835</f>
        <v>1.0166666666666666</v>
      </c>
      <c r="P835" s="9">
        <f t="shared" ref="P835:P898" si="132">IF(L835&lt;&gt;0, E835/L835, 0)</f>
        <v>148.78048780487805</v>
      </c>
      <c r="Q835" t="str">
        <f t="shared" ref="Q835:Q898" si="133">LEFT(N835, SEARCH("/",N835,1)-1)</f>
        <v>music</v>
      </c>
      <c r="R835" t="str">
        <f t="shared" ref="R835:R898" si="134">RIGHT(N835,LEN(N835)-FIND("/",N835))</f>
        <v>rock</v>
      </c>
      <c r="S835" t="str">
        <f t="shared" si="129"/>
        <v>3/20/2014</v>
      </c>
      <c r="T835" t="str">
        <f t="shared" ref="T835:T898" si="135">TEXT((J835/86400)+25569+(-5/24),"yyyy")</f>
        <v>2014</v>
      </c>
      <c r="U835" t="str">
        <f t="shared" ref="U835:U898" si="136">TEXT((J835/86400)+25569+(-5/24),"mmmm")</f>
        <v>March</v>
      </c>
      <c r="V835" t="str">
        <f t="shared" si="130"/>
        <v>4/19/2014</v>
      </c>
      <c r="W835" t="str">
        <f t="shared" ref="W835:W898" si="137">TEXT((I835/86400)+25569+(-5/24),"yyyy")</f>
        <v>2014</v>
      </c>
      <c r="X835" t="str">
        <f t="shared" ref="X835:X898" si="138">TEXT((I835/86400)+25569+(-5/24),"mmmm")</f>
        <v>April</v>
      </c>
    </row>
    <row r="836" spans="1:24" ht="43.2" x14ac:dyDescent="0.55000000000000004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si="131"/>
        <v>1.3101818181818181</v>
      </c>
      <c r="P836" s="9">
        <f t="shared" si="132"/>
        <v>96.08</v>
      </c>
      <c r="Q836" t="str">
        <f t="shared" si="133"/>
        <v>music</v>
      </c>
      <c r="R836" t="str">
        <f t="shared" si="134"/>
        <v>rock</v>
      </c>
      <c r="S836" t="str">
        <f t="shared" ref="S836:S899" si="139">TEXT((J836/86400)+25569+(-5/24),"m/d/yyyy")</f>
        <v>5/28/2013</v>
      </c>
      <c r="T836" t="str">
        <f t="shared" si="135"/>
        <v>2013</v>
      </c>
      <c r="U836" t="str">
        <f t="shared" si="136"/>
        <v>May</v>
      </c>
      <c r="V836" t="str">
        <f t="shared" si="130"/>
        <v>6/30/2013</v>
      </c>
      <c r="W836" t="str">
        <f t="shared" si="137"/>
        <v>2013</v>
      </c>
      <c r="X836" t="str">
        <f t="shared" si="138"/>
        <v>June</v>
      </c>
    </row>
    <row r="837" spans="1:24" ht="43.2" x14ac:dyDescent="0.55000000000000004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si="131"/>
        <v>1.1725000000000001</v>
      </c>
      <c r="P837" s="9">
        <f t="shared" si="132"/>
        <v>58.625</v>
      </c>
      <c r="Q837" t="str">
        <f t="shared" si="133"/>
        <v>music</v>
      </c>
      <c r="R837" t="str">
        <f t="shared" si="134"/>
        <v>rock</v>
      </c>
      <c r="S837" t="str">
        <f t="shared" si="139"/>
        <v>4/6/2012</v>
      </c>
      <c r="T837" t="str">
        <f t="shared" si="135"/>
        <v>2012</v>
      </c>
      <c r="U837" t="str">
        <f t="shared" si="136"/>
        <v>April</v>
      </c>
      <c r="V837" t="str">
        <f t="shared" si="130"/>
        <v>5/18/2012</v>
      </c>
      <c r="W837" t="str">
        <f t="shared" si="137"/>
        <v>2012</v>
      </c>
      <c r="X837" t="str">
        <f t="shared" si="138"/>
        <v>May</v>
      </c>
    </row>
    <row r="838" spans="1:24" x14ac:dyDescent="0.55000000000000004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131"/>
        <v>1.009304</v>
      </c>
      <c r="P838" s="9">
        <f t="shared" si="132"/>
        <v>109.70695652173914</v>
      </c>
      <c r="Q838" t="str">
        <f t="shared" si="133"/>
        <v>music</v>
      </c>
      <c r="R838" t="str">
        <f t="shared" si="134"/>
        <v>rock</v>
      </c>
      <c r="S838" t="str">
        <f t="shared" si="139"/>
        <v>9/6/2013</v>
      </c>
      <c r="T838" t="str">
        <f t="shared" si="135"/>
        <v>2013</v>
      </c>
      <c r="U838" t="str">
        <f t="shared" si="136"/>
        <v>September</v>
      </c>
      <c r="V838" t="str">
        <f t="shared" si="130"/>
        <v>10/6/2013</v>
      </c>
      <c r="W838" t="str">
        <f t="shared" si="137"/>
        <v>2013</v>
      </c>
      <c r="X838" t="str">
        <f t="shared" si="138"/>
        <v>October</v>
      </c>
    </row>
    <row r="839" spans="1:24" ht="28.8" x14ac:dyDescent="0.55000000000000004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131"/>
        <v>1.218</v>
      </c>
      <c r="P839" s="9">
        <f t="shared" si="132"/>
        <v>49.112903225806448</v>
      </c>
      <c r="Q839" t="str">
        <f t="shared" si="133"/>
        <v>music</v>
      </c>
      <c r="R839" t="str">
        <f t="shared" si="134"/>
        <v>rock</v>
      </c>
      <c r="S839" t="str">
        <f t="shared" si="139"/>
        <v>4/1/2014</v>
      </c>
      <c r="T839" t="str">
        <f t="shared" si="135"/>
        <v>2014</v>
      </c>
      <c r="U839" t="str">
        <f t="shared" si="136"/>
        <v>April</v>
      </c>
      <c r="V839" t="str">
        <f t="shared" si="130"/>
        <v>5/1/2014</v>
      </c>
      <c r="W839" t="str">
        <f t="shared" si="137"/>
        <v>2014</v>
      </c>
      <c r="X839" t="str">
        <f t="shared" si="138"/>
        <v>May</v>
      </c>
    </row>
    <row r="840" spans="1:24" ht="43.2" x14ac:dyDescent="0.55000000000000004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131"/>
        <v>1.454</v>
      </c>
      <c r="P840" s="9">
        <f t="shared" si="132"/>
        <v>47.672131147540981</v>
      </c>
      <c r="Q840" t="str">
        <f t="shared" si="133"/>
        <v>music</v>
      </c>
      <c r="R840" t="str">
        <f t="shared" si="134"/>
        <v>rock</v>
      </c>
      <c r="S840" t="str">
        <f t="shared" si="139"/>
        <v>12/18/2011</v>
      </c>
      <c r="T840" t="str">
        <f t="shared" si="135"/>
        <v>2011</v>
      </c>
      <c r="U840" t="str">
        <f t="shared" si="136"/>
        <v>December</v>
      </c>
      <c r="V840" t="str">
        <f t="shared" si="130"/>
        <v>1/17/2012</v>
      </c>
      <c r="W840" t="str">
        <f t="shared" si="137"/>
        <v>2012</v>
      </c>
      <c r="X840" t="str">
        <f t="shared" si="138"/>
        <v>January</v>
      </c>
    </row>
    <row r="841" spans="1:24" ht="43.2" x14ac:dyDescent="0.55000000000000004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131"/>
        <v>1.166166</v>
      </c>
      <c r="P841" s="9">
        <f t="shared" si="132"/>
        <v>60.737812499999997</v>
      </c>
      <c r="Q841" t="str">
        <f t="shared" si="133"/>
        <v>music</v>
      </c>
      <c r="R841" t="str">
        <f t="shared" si="134"/>
        <v>rock</v>
      </c>
      <c r="S841" t="str">
        <f t="shared" si="139"/>
        <v>8/23/2012</v>
      </c>
      <c r="T841" t="str">
        <f t="shared" si="135"/>
        <v>2012</v>
      </c>
      <c r="U841" t="str">
        <f t="shared" si="136"/>
        <v>August</v>
      </c>
      <c r="V841" t="str">
        <f t="shared" si="130"/>
        <v>9/22/2012</v>
      </c>
      <c r="W841" t="str">
        <f t="shared" si="137"/>
        <v>2012</v>
      </c>
      <c r="X841" t="str">
        <f t="shared" si="138"/>
        <v>September</v>
      </c>
    </row>
    <row r="842" spans="1:24" ht="43.2" x14ac:dyDescent="0.55000000000000004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131"/>
        <v>1.2041660000000001</v>
      </c>
      <c r="P842" s="9">
        <f t="shared" si="132"/>
        <v>63.37715789473684</v>
      </c>
      <c r="Q842" t="str">
        <f t="shared" si="133"/>
        <v>music</v>
      </c>
      <c r="R842" t="str">
        <f t="shared" si="134"/>
        <v>metal</v>
      </c>
      <c r="S842" t="str">
        <f t="shared" si="139"/>
        <v>8/25/2016</v>
      </c>
      <c r="T842" t="str">
        <f t="shared" si="135"/>
        <v>2016</v>
      </c>
      <c r="U842" t="str">
        <f t="shared" si="136"/>
        <v>August</v>
      </c>
      <c r="V842" t="str">
        <f t="shared" si="130"/>
        <v>9/24/2016</v>
      </c>
      <c r="W842" t="str">
        <f t="shared" si="137"/>
        <v>2016</v>
      </c>
      <c r="X842" t="str">
        <f t="shared" si="138"/>
        <v>September</v>
      </c>
    </row>
    <row r="843" spans="1:24" ht="43.2" x14ac:dyDescent="0.55000000000000004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131"/>
        <v>1.0132000000000001</v>
      </c>
      <c r="P843" s="9">
        <f t="shared" si="132"/>
        <v>53.893617021276597</v>
      </c>
      <c r="Q843" t="str">
        <f t="shared" si="133"/>
        <v>music</v>
      </c>
      <c r="R843" t="str">
        <f t="shared" si="134"/>
        <v>metal</v>
      </c>
      <c r="S843" t="str">
        <f t="shared" si="139"/>
        <v>10/11/2014</v>
      </c>
      <c r="T843" t="str">
        <f t="shared" si="135"/>
        <v>2014</v>
      </c>
      <c r="U843" t="str">
        <f t="shared" si="136"/>
        <v>October</v>
      </c>
      <c r="V843" t="str">
        <f t="shared" si="130"/>
        <v>11/10/2014</v>
      </c>
      <c r="W843" t="str">
        <f t="shared" si="137"/>
        <v>2014</v>
      </c>
      <c r="X843" t="str">
        <f t="shared" si="138"/>
        <v>November</v>
      </c>
    </row>
    <row r="844" spans="1:24" ht="43.2" x14ac:dyDescent="0.55000000000000004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131"/>
        <v>1.0431999999999999</v>
      </c>
      <c r="P844" s="9">
        <f t="shared" si="132"/>
        <v>66.871794871794876</v>
      </c>
      <c r="Q844" t="str">
        <f t="shared" si="133"/>
        <v>music</v>
      </c>
      <c r="R844" t="str">
        <f t="shared" si="134"/>
        <v>metal</v>
      </c>
      <c r="S844" t="str">
        <f t="shared" si="139"/>
        <v>9/9/2013</v>
      </c>
      <c r="T844" t="str">
        <f t="shared" si="135"/>
        <v>2013</v>
      </c>
      <c r="U844" t="str">
        <f t="shared" si="136"/>
        <v>September</v>
      </c>
      <c r="V844" t="str">
        <f t="shared" si="130"/>
        <v>10/13/2013</v>
      </c>
      <c r="W844" t="str">
        <f t="shared" si="137"/>
        <v>2013</v>
      </c>
      <c r="X844" t="str">
        <f t="shared" si="138"/>
        <v>October</v>
      </c>
    </row>
    <row r="845" spans="1:24" ht="43.2" x14ac:dyDescent="0.55000000000000004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131"/>
        <v>2.6713333333333331</v>
      </c>
      <c r="P845" s="9">
        <f t="shared" si="132"/>
        <v>63.102362204724407</v>
      </c>
      <c r="Q845" t="str">
        <f t="shared" si="133"/>
        <v>music</v>
      </c>
      <c r="R845" t="str">
        <f t="shared" si="134"/>
        <v>metal</v>
      </c>
      <c r="S845" t="str">
        <f t="shared" si="139"/>
        <v>11/21/2016</v>
      </c>
      <c r="T845" t="str">
        <f t="shared" si="135"/>
        <v>2016</v>
      </c>
      <c r="U845" t="str">
        <f t="shared" si="136"/>
        <v>November</v>
      </c>
      <c r="V845" t="str">
        <f t="shared" si="130"/>
        <v>12/8/2016</v>
      </c>
      <c r="W845" t="str">
        <f t="shared" si="137"/>
        <v>2016</v>
      </c>
      <c r="X845" t="str">
        <f t="shared" si="138"/>
        <v>December</v>
      </c>
    </row>
    <row r="846" spans="1:24" ht="43.2" x14ac:dyDescent="0.55000000000000004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131"/>
        <v>1.9413333333333334</v>
      </c>
      <c r="P846" s="9">
        <f t="shared" si="132"/>
        <v>36.628930817610062</v>
      </c>
      <c r="Q846" t="str">
        <f t="shared" si="133"/>
        <v>music</v>
      </c>
      <c r="R846" t="str">
        <f t="shared" si="134"/>
        <v>metal</v>
      </c>
      <c r="S846" t="str">
        <f t="shared" si="139"/>
        <v>9/23/2014</v>
      </c>
      <c r="T846" t="str">
        <f t="shared" si="135"/>
        <v>2014</v>
      </c>
      <c r="U846" t="str">
        <f t="shared" si="136"/>
        <v>September</v>
      </c>
      <c r="V846" t="str">
        <f t="shared" si="130"/>
        <v>10/31/2014</v>
      </c>
      <c r="W846" t="str">
        <f t="shared" si="137"/>
        <v>2014</v>
      </c>
      <c r="X846" t="str">
        <f t="shared" si="138"/>
        <v>October</v>
      </c>
    </row>
    <row r="847" spans="1:24" ht="43.2" x14ac:dyDescent="0.55000000000000004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131"/>
        <v>1.203802</v>
      </c>
      <c r="P847" s="9">
        <f t="shared" si="132"/>
        <v>34.005706214689269</v>
      </c>
      <c r="Q847" t="str">
        <f t="shared" si="133"/>
        <v>music</v>
      </c>
      <c r="R847" t="str">
        <f t="shared" si="134"/>
        <v>metal</v>
      </c>
      <c r="S847" t="str">
        <f t="shared" si="139"/>
        <v>7/26/2016</v>
      </c>
      <c r="T847" t="str">
        <f t="shared" si="135"/>
        <v>2016</v>
      </c>
      <c r="U847" t="str">
        <f t="shared" si="136"/>
        <v>July</v>
      </c>
      <c r="V847" t="str">
        <f t="shared" si="130"/>
        <v>9/4/2016</v>
      </c>
      <c r="W847" t="str">
        <f t="shared" si="137"/>
        <v>2016</v>
      </c>
      <c r="X847" t="str">
        <f t="shared" si="138"/>
        <v>September</v>
      </c>
    </row>
    <row r="848" spans="1:24" ht="43.2" x14ac:dyDescent="0.55000000000000004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131"/>
        <v>1.2200090909090908</v>
      </c>
      <c r="P848" s="9">
        <f t="shared" si="132"/>
        <v>28.553404255319148</v>
      </c>
      <c r="Q848" t="str">
        <f t="shared" si="133"/>
        <v>music</v>
      </c>
      <c r="R848" t="str">
        <f t="shared" si="134"/>
        <v>metal</v>
      </c>
      <c r="S848" t="str">
        <f t="shared" si="139"/>
        <v>2/24/2014</v>
      </c>
      <c r="T848" t="str">
        <f t="shared" si="135"/>
        <v>2014</v>
      </c>
      <c r="U848" t="str">
        <f t="shared" si="136"/>
        <v>February</v>
      </c>
      <c r="V848" t="str">
        <f t="shared" si="130"/>
        <v>3/10/2014</v>
      </c>
      <c r="W848" t="str">
        <f t="shared" si="137"/>
        <v>2014</v>
      </c>
      <c r="X848" t="str">
        <f t="shared" si="138"/>
        <v>March</v>
      </c>
    </row>
    <row r="849" spans="1:24" ht="28.8" x14ac:dyDescent="0.55000000000000004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131"/>
        <v>1</v>
      </c>
      <c r="P849" s="9">
        <f t="shared" si="132"/>
        <v>10</v>
      </c>
      <c r="Q849" t="str">
        <f t="shared" si="133"/>
        <v>music</v>
      </c>
      <c r="R849" t="str">
        <f t="shared" si="134"/>
        <v>metal</v>
      </c>
      <c r="S849" t="str">
        <f t="shared" si="139"/>
        <v>6/10/2015</v>
      </c>
      <c r="T849" t="str">
        <f t="shared" si="135"/>
        <v>2015</v>
      </c>
      <c r="U849" t="str">
        <f t="shared" si="136"/>
        <v>June</v>
      </c>
      <c r="V849" t="str">
        <f t="shared" si="130"/>
        <v>7/10/2015</v>
      </c>
      <c r="W849" t="str">
        <f t="shared" si="137"/>
        <v>2015</v>
      </c>
      <c r="X849" t="str">
        <f t="shared" si="138"/>
        <v>July</v>
      </c>
    </row>
    <row r="850" spans="1:24" ht="43.2" x14ac:dyDescent="0.55000000000000004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131"/>
        <v>1</v>
      </c>
      <c r="P850" s="9">
        <f t="shared" si="132"/>
        <v>18.75</v>
      </c>
      <c r="Q850" t="str">
        <f t="shared" si="133"/>
        <v>music</v>
      </c>
      <c r="R850" t="str">
        <f t="shared" si="134"/>
        <v>metal</v>
      </c>
      <c r="S850" t="str">
        <f t="shared" si="139"/>
        <v>3/15/2015</v>
      </c>
      <c r="T850" t="str">
        <f t="shared" si="135"/>
        <v>2015</v>
      </c>
      <c r="U850" t="str">
        <f t="shared" si="136"/>
        <v>March</v>
      </c>
      <c r="V850" t="str">
        <f t="shared" si="130"/>
        <v>4/14/2015</v>
      </c>
      <c r="W850" t="str">
        <f t="shared" si="137"/>
        <v>2015</v>
      </c>
      <c r="X850" t="str">
        <f t="shared" si="138"/>
        <v>April</v>
      </c>
    </row>
    <row r="851" spans="1:24" ht="57.6" x14ac:dyDescent="0.55000000000000004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131"/>
        <v>1.1990000000000001</v>
      </c>
      <c r="P851" s="9">
        <f t="shared" si="132"/>
        <v>41.704347826086959</v>
      </c>
      <c r="Q851" t="str">
        <f t="shared" si="133"/>
        <v>music</v>
      </c>
      <c r="R851" t="str">
        <f t="shared" si="134"/>
        <v>metal</v>
      </c>
      <c r="S851" t="str">
        <f t="shared" si="139"/>
        <v>2/15/2015</v>
      </c>
      <c r="T851" t="str">
        <f t="shared" si="135"/>
        <v>2015</v>
      </c>
      <c r="U851" t="str">
        <f t="shared" si="136"/>
        <v>February</v>
      </c>
      <c r="V851" t="str">
        <f t="shared" si="130"/>
        <v>3/15/2015</v>
      </c>
      <c r="W851" t="str">
        <f t="shared" si="137"/>
        <v>2015</v>
      </c>
      <c r="X851" t="str">
        <f t="shared" si="138"/>
        <v>March</v>
      </c>
    </row>
    <row r="852" spans="1:24" ht="43.2" x14ac:dyDescent="0.55000000000000004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131"/>
        <v>1.55175</v>
      </c>
      <c r="P852" s="9">
        <f t="shared" si="132"/>
        <v>46.669172932330824</v>
      </c>
      <c r="Q852" t="str">
        <f t="shared" si="133"/>
        <v>music</v>
      </c>
      <c r="R852" t="str">
        <f t="shared" si="134"/>
        <v>metal</v>
      </c>
      <c r="S852" t="str">
        <f t="shared" si="139"/>
        <v>3/23/2016</v>
      </c>
      <c r="T852" t="str">
        <f t="shared" si="135"/>
        <v>2016</v>
      </c>
      <c r="U852" t="str">
        <f t="shared" si="136"/>
        <v>March</v>
      </c>
      <c r="V852" t="str">
        <f t="shared" si="130"/>
        <v>4/24/2016</v>
      </c>
      <c r="W852" t="str">
        <f t="shared" si="137"/>
        <v>2016</v>
      </c>
      <c r="X852" t="str">
        <f t="shared" si="138"/>
        <v>April</v>
      </c>
    </row>
    <row r="853" spans="1:24" ht="43.2" x14ac:dyDescent="0.55000000000000004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131"/>
        <v>1.3045</v>
      </c>
      <c r="P853" s="9">
        <f t="shared" si="132"/>
        <v>37.271428571428572</v>
      </c>
      <c r="Q853" t="str">
        <f t="shared" si="133"/>
        <v>music</v>
      </c>
      <c r="R853" t="str">
        <f t="shared" si="134"/>
        <v>metal</v>
      </c>
      <c r="S853" t="str">
        <f t="shared" si="139"/>
        <v>6/1/2016</v>
      </c>
      <c r="T853" t="str">
        <f t="shared" si="135"/>
        <v>2016</v>
      </c>
      <c r="U853" t="str">
        <f t="shared" si="136"/>
        <v>June</v>
      </c>
      <c r="V853" t="str">
        <f t="shared" si="130"/>
        <v>7/31/2016</v>
      </c>
      <c r="W853" t="str">
        <f t="shared" si="137"/>
        <v>2016</v>
      </c>
      <c r="X853" t="str">
        <f t="shared" si="138"/>
        <v>July</v>
      </c>
    </row>
    <row r="854" spans="1:24" ht="28.8" x14ac:dyDescent="0.55000000000000004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131"/>
        <v>1.0497142857142858</v>
      </c>
      <c r="P854" s="9">
        <f t="shared" si="132"/>
        <v>59.258064516129032</v>
      </c>
      <c r="Q854" t="str">
        <f t="shared" si="133"/>
        <v>music</v>
      </c>
      <c r="R854" t="str">
        <f t="shared" si="134"/>
        <v>metal</v>
      </c>
      <c r="S854" t="str">
        <f t="shared" si="139"/>
        <v>10/13/2016</v>
      </c>
      <c r="T854" t="str">
        <f t="shared" si="135"/>
        <v>2016</v>
      </c>
      <c r="U854" t="str">
        <f t="shared" si="136"/>
        <v>October</v>
      </c>
      <c r="V854" t="str">
        <f t="shared" si="130"/>
        <v>10/24/2016</v>
      </c>
      <c r="W854" t="str">
        <f t="shared" si="137"/>
        <v>2016</v>
      </c>
      <c r="X854" t="str">
        <f t="shared" si="138"/>
        <v>October</v>
      </c>
    </row>
    <row r="855" spans="1:24" ht="43.2" x14ac:dyDescent="0.55000000000000004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131"/>
        <v>1</v>
      </c>
      <c r="P855" s="9">
        <f t="shared" si="132"/>
        <v>30</v>
      </c>
      <c r="Q855" t="str">
        <f t="shared" si="133"/>
        <v>music</v>
      </c>
      <c r="R855" t="str">
        <f t="shared" si="134"/>
        <v>metal</v>
      </c>
      <c r="S855" t="str">
        <f t="shared" si="139"/>
        <v>1/17/2015</v>
      </c>
      <c r="T855" t="str">
        <f t="shared" si="135"/>
        <v>2015</v>
      </c>
      <c r="U855" t="str">
        <f t="shared" si="136"/>
        <v>January</v>
      </c>
      <c r="V855" t="str">
        <f t="shared" si="130"/>
        <v>2/16/2015</v>
      </c>
      <c r="W855" t="str">
        <f t="shared" si="137"/>
        <v>2015</v>
      </c>
      <c r="X855" t="str">
        <f t="shared" si="138"/>
        <v>February</v>
      </c>
    </row>
    <row r="856" spans="1:24" ht="43.2" x14ac:dyDescent="0.55000000000000004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131"/>
        <v>1.1822050359712231</v>
      </c>
      <c r="P856" s="9">
        <f t="shared" si="132"/>
        <v>65.8623246492986</v>
      </c>
      <c r="Q856" t="str">
        <f t="shared" si="133"/>
        <v>music</v>
      </c>
      <c r="R856" t="str">
        <f t="shared" si="134"/>
        <v>metal</v>
      </c>
      <c r="S856" t="str">
        <f t="shared" si="139"/>
        <v>11/28/2016</v>
      </c>
      <c r="T856" t="str">
        <f t="shared" si="135"/>
        <v>2016</v>
      </c>
      <c r="U856" t="str">
        <f t="shared" si="136"/>
        <v>November</v>
      </c>
      <c r="V856" t="str">
        <f t="shared" si="130"/>
        <v>12/28/2016</v>
      </c>
      <c r="W856" t="str">
        <f t="shared" si="137"/>
        <v>2016</v>
      </c>
      <c r="X856" t="str">
        <f t="shared" si="138"/>
        <v>December</v>
      </c>
    </row>
    <row r="857" spans="1:24" ht="28.8" x14ac:dyDescent="0.55000000000000004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131"/>
        <v>1.0344827586206897</v>
      </c>
      <c r="P857" s="9">
        <f t="shared" si="132"/>
        <v>31.914893617021278</v>
      </c>
      <c r="Q857" t="str">
        <f t="shared" si="133"/>
        <v>music</v>
      </c>
      <c r="R857" t="str">
        <f t="shared" si="134"/>
        <v>metal</v>
      </c>
      <c r="S857" t="str">
        <f t="shared" si="139"/>
        <v>6/23/2016</v>
      </c>
      <c r="T857" t="str">
        <f t="shared" si="135"/>
        <v>2016</v>
      </c>
      <c r="U857" t="str">
        <f t="shared" si="136"/>
        <v>June</v>
      </c>
      <c r="V857" t="str">
        <f t="shared" si="130"/>
        <v>7/23/2016</v>
      </c>
      <c r="W857" t="str">
        <f t="shared" si="137"/>
        <v>2016</v>
      </c>
      <c r="X857" t="str">
        <f t="shared" si="138"/>
        <v>July</v>
      </c>
    </row>
    <row r="858" spans="1:24" ht="43.2" x14ac:dyDescent="0.55000000000000004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131"/>
        <v>2.1800000000000002</v>
      </c>
      <c r="P858" s="9">
        <f t="shared" si="132"/>
        <v>19.464285714285715</v>
      </c>
      <c r="Q858" t="str">
        <f t="shared" si="133"/>
        <v>music</v>
      </c>
      <c r="R858" t="str">
        <f t="shared" si="134"/>
        <v>metal</v>
      </c>
      <c r="S858" t="str">
        <f t="shared" si="139"/>
        <v>8/27/2016</v>
      </c>
      <c r="T858" t="str">
        <f t="shared" si="135"/>
        <v>2016</v>
      </c>
      <c r="U858" t="str">
        <f t="shared" si="136"/>
        <v>August</v>
      </c>
      <c r="V858" t="str">
        <f t="shared" si="130"/>
        <v>10/25/2016</v>
      </c>
      <c r="W858" t="str">
        <f t="shared" si="137"/>
        <v>2016</v>
      </c>
      <c r="X858" t="str">
        <f t="shared" si="138"/>
        <v>October</v>
      </c>
    </row>
    <row r="859" spans="1:24" ht="28.8" x14ac:dyDescent="0.55000000000000004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131"/>
        <v>1</v>
      </c>
      <c r="P859" s="9">
        <f t="shared" si="132"/>
        <v>50</v>
      </c>
      <c r="Q859" t="str">
        <f t="shared" si="133"/>
        <v>music</v>
      </c>
      <c r="R859" t="str">
        <f t="shared" si="134"/>
        <v>metal</v>
      </c>
      <c r="S859" t="str">
        <f t="shared" si="139"/>
        <v>10/14/2015</v>
      </c>
      <c r="T859" t="str">
        <f t="shared" si="135"/>
        <v>2015</v>
      </c>
      <c r="U859" t="str">
        <f t="shared" si="136"/>
        <v>October</v>
      </c>
      <c r="V859" t="str">
        <f t="shared" si="130"/>
        <v>11/25/2015</v>
      </c>
      <c r="W859" t="str">
        <f t="shared" si="137"/>
        <v>2015</v>
      </c>
      <c r="X859" t="str">
        <f t="shared" si="138"/>
        <v>November</v>
      </c>
    </row>
    <row r="860" spans="1:24" ht="43.2" x14ac:dyDescent="0.55000000000000004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131"/>
        <v>1.4400583333333332</v>
      </c>
      <c r="P860" s="9">
        <f t="shared" si="132"/>
        <v>22.737763157894737</v>
      </c>
      <c r="Q860" t="str">
        <f t="shared" si="133"/>
        <v>music</v>
      </c>
      <c r="R860" t="str">
        <f t="shared" si="134"/>
        <v>metal</v>
      </c>
      <c r="S860" t="str">
        <f t="shared" si="139"/>
        <v>3/16/2015</v>
      </c>
      <c r="T860" t="str">
        <f t="shared" si="135"/>
        <v>2015</v>
      </c>
      <c r="U860" t="str">
        <f t="shared" si="136"/>
        <v>March</v>
      </c>
      <c r="V860" t="str">
        <f t="shared" si="130"/>
        <v>4/15/2015</v>
      </c>
      <c r="W860" t="str">
        <f t="shared" si="137"/>
        <v>2015</v>
      </c>
      <c r="X860" t="str">
        <f t="shared" si="138"/>
        <v>April</v>
      </c>
    </row>
    <row r="861" spans="1:24" ht="43.2" x14ac:dyDescent="0.55000000000000004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131"/>
        <v>1.0467500000000001</v>
      </c>
      <c r="P861" s="9">
        <f t="shared" si="132"/>
        <v>42.724489795918366</v>
      </c>
      <c r="Q861" t="str">
        <f t="shared" si="133"/>
        <v>music</v>
      </c>
      <c r="R861" t="str">
        <f t="shared" si="134"/>
        <v>metal</v>
      </c>
      <c r="S861" t="str">
        <f t="shared" si="139"/>
        <v>5/4/2015</v>
      </c>
      <c r="T861" t="str">
        <f t="shared" si="135"/>
        <v>2015</v>
      </c>
      <c r="U861" t="str">
        <f t="shared" si="136"/>
        <v>May</v>
      </c>
      <c r="V861" t="str">
        <f t="shared" si="130"/>
        <v>6/3/2015</v>
      </c>
      <c r="W861" t="str">
        <f t="shared" si="137"/>
        <v>2015</v>
      </c>
      <c r="X861" t="str">
        <f t="shared" si="138"/>
        <v>June</v>
      </c>
    </row>
    <row r="862" spans="1:24" ht="43.2" x14ac:dyDescent="0.55000000000000004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131"/>
        <v>0.18142857142857144</v>
      </c>
      <c r="P862" s="9">
        <f t="shared" si="132"/>
        <v>52.916666666666664</v>
      </c>
      <c r="Q862" t="str">
        <f t="shared" si="133"/>
        <v>music</v>
      </c>
      <c r="R862" t="str">
        <f t="shared" si="134"/>
        <v>jazz</v>
      </c>
      <c r="S862" t="str">
        <f t="shared" si="139"/>
        <v>10/23/2013</v>
      </c>
      <c r="T862" t="str">
        <f t="shared" si="135"/>
        <v>2013</v>
      </c>
      <c r="U862" t="str">
        <f t="shared" si="136"/>
        <v>October</v>
      </c>
      <c r="V862" t="str">
        <f t="shared" si="130"/>
        <v>11/22/2013</v>
      </c>
      <c r="W862" t="str">
        <f t="shared" si="137"/>
        <v>2013</v>
      </c>
      <c r="X862" t="str">
        <f t="shared" si="138"/>
        <v>November</v>
      </c>
    </row>
    <row r="863" spans="1:24" ht="43.2" x14ac:dyDescent="0.55000000000000004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131"/>
        <v>2.2444444444444444E-2</v>
      </c>
      <c r="P863" s="9">
        <f t="shared" si="132"/>
        <v>50.5</v>
      </c>
      <c r="Q863" t="str">
        <f t="shared" si="133"/>
        <v>music</v>
      </c>
      <c r="R863" t="str">
        <f t="shared" si="134"/>
        <v>jazz</v>
      </c>
      <c r="S863" t="str">
        <f t="shared" si="139"/>
        <v>8/17/2016</v>
      </c>
      <c r="T863" t="str">
        <f t="shared" si="135"/>
        <v>2016</v>
      </c>
      <c r="U863" t="str">
        <f t="shared" si="136"/>
        <v>August</v>
      </c>
      <c r="V863" t="str">
        <f t="shared" si="130"/>
        <v>9/16/2016</v>
      </c>
      <c r="W863" t="str">
        <f t="shared" si="137"/>
        <v>2016</v>
      </c>
      <c r="X863" t="str">
        <f t="shared" si="138"/>
        <v>September</v>
      </c>
    </row>
    <row r="864" spans="1:24" ht="43.2" x14ac:dyDescent="0.55000000000000004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131"/>
        <v>3.3999999999999998E-3</v>
      </c>
      <c r="P864" s="9">
        <f t="shared" si="132"/>
        <v>42.5</v>
      </c>
      <c r="Q864" t="str">
        <f t="shared" si="133"/>
        <v>music</v>
      </c>
      <c r="R864" t="str">
        <f t="shared" si="134"/>
        <v>jazz</v>
      </c>
      <c r="S864" t="str">
        <f t="shared" si="139"/>
        <v>10/12/2013</v>
      </c>
      <c r="T864" t="str">
        <f t="shared" si="135"/>
        <v>2013</v>
      </c>
      <c r="U864" t="str">
        <f t="shared" si="136"/>
        <v>October</v>
      </c>
      <c r="V864" t="str">
        <f t="shared" si="130"/>
        <v>11/11/2013</v>
      </c>
      <c r="W864" t="str">
        <f t="shared" si="137"/>
        <v>2013</v>
      </c>
      <c r="X864" t="str">
        <f t="shared" si="138"/>
        <v>November</v>
      </c>
    </row>
    <row r="865" spans="1:24" ht="43.2" x14ac:dyDescent="0.55000000000000004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131"/>
        <v>4.4999999999999998E-2</v>
      </c>
      <c r="P865" s="9">
        <f t="shared" si="132"/>
        <v>18</v>
      </c>
      <c r="Q865" t="str">
        <f t="shared" si="133"/>
        <v>music</v>
      </c>
      <c r="R865" t="str">
        <f t="shared" si="134"/>
        <v>jazz</v>
      </c>
      <c r="S865" t="str">
        <f t="shared" si="139"/>
        <v>1/12/2012</v>
      </c>
      <c r="T865" t="str">
        <f t="shared" si="135"/>
        <v>2012</v>
      </c>
      <c r="U865" t="str">
        <f t="shared" si="136"/>
        <v>January</v>
      </c>
      <c r="V865" t="str">
        <f t="shared" si="130"/>
        <v>2/11/2012</v>
      </c>
      <c r="W865" t="str">
        <f t="shared" si="137"/>
        <v>2012</v>
      </c>
      <c r="X865" t="str">
        <f t="shared" si="138"/>
        <v>February</v>
      </c>
    </row>
    <row r="866" spans="1:24" ht="43.2" x14ac:dyDescent="0.55000000000000004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131"/>
        <v>0.41538461538461541</v>
      </c>
      <c r="P866" s="9">
        <f t="shared" si="132"/>
        <v>34.177215189873415</v>
      </c>
      <c r="Q866" t="str">
        <f t="shared" si="133"/>
        <v>music</v>
      </c>
      <c r="R866" t="str">
        <f t="shared" si="134"/>
        <v>jazz</v>
      </c>
      <c r="S866" t="str">
        <f t="shared" si="139"/>
        <v>9/23/2013</v>
      </c>
      <c r="T866" t="str">
        <f t="shared" si="135"/>
        <v>2013</v>
      </c>
      <c r="U866" t="str">
        <f t="shared" si="136"/>
        <v>September</v>
      </c>
      <c r="V866" t="str">
        <f t="shared" si="130"/>
        <v>10/16/2013</v>
      </c>
      <c r="W866" t="str">
        <f t="shared" si="137"/>
        <v>2013</v>
      </c>
      <c r="X866" t="str">
        <f t="shared" si="138"/>
        <v>October</v>
      </c>
    </row>
    <row r="867" spans="1:24" ht="43.2" x14ac:dyDescent="0.55000000000000004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131"/>
        <v>2.0454545454545454E-2</v>
      </c>
      <c r="P867" s="9">
        <f t="shared" si="132"/>
        <v>22.5</v>
      </c>
      <c r="Q867" t="str">
        <f t="shared" si="133"/>
        <v>music</v>
      </c>
      <c r="R867" t="str">
        <f t="shared" si="134"/>
        <v>jazz</v>
      </c>
      <c r="S867" t="str">
        <f t="shared" si="139"/>
        <v>11/17/2012</v>
      </c>
      <c r="T867" t="str">
        <f t="shared" si="135"/>
        <v>2012</v>
      </c>
      <c r="U867" t="str">
        <f t="shared" si="136"/>
        <v>November</v>
      </c>
      <c r="V867" t="str">
        <f t="shared" si="130"/>
        <v>1/16/2013</v>
      </c>
      <c r="W867" t="str">
        <f t="shared" si="137"/>
        <v>2013</v>
      </c>
      <c r="X867" t="str">
        <f t="shared" si="138"/>
        <v>January</v>
      </c>
    </row>
    <row r="868" spans="1:24" ht="43.2" x14ac:dyDescent="0.55000000000000004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131"/>
        <v>0.18285714285714286</v>
      </c>
      <c r="P868" s="9">
        <f t="shared" si="132"/>
        <v>58.18181818181818</v>
      </c>
      <c r="Q868" t="str">
        <f t="shared" si="133"/>
        <v>music</v>
      </c>
      <c r="R868" t="str">
        <f t="shared" si="134"/>
        <v>jazz</v>
      </c>
      <c r="S868" t="str">
        <f t="shared" si="139"/>
        <v>1/21/2015</v>
      </c>
      <c r="T868" t="str">
        <f t="shared" si="135"/>
        <v>2015</v>
      </c>
      <c r="U868" t="str">
        <f t="shared" si="136"/>
        <v>January</v>
      </c>
      <c r="V868" t="str">
        <f t="shared" si="130"/>
        <v>2/28/2015</v>
      </c>
      <c r="W868" t="str">
        <f t="shared" si="137"/>
        <v>2015</v>
      </c>
      <c r="X868" t="str">
        <f t="shared" si="138"/>
        <v>February</v>
      </c>
    </row>
    <row r="869" spans="1:24" ht="43.2" x14ac:dyDescent="0.55000000000000004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131"/>
        <v>0.2402</v>
      </c>
      <c r="P869" s="9">
        <f t="shared" si="132"/>
        <v>109.18181818181819</v>
      </c>
      <c r="Q869" t="str">
        <f t="shared" si="133"/>
        <v>music</v>
      </c>
      <c r="R869" t="str">
        <f t="shared" si="134"/>
        <v>jazz</v>
      </c>
      <c r="S869" t="str">
        <f t="shared" si="139"/>
        <v>10/1/2009</v>
      </c>
      <c r="T869" t="str">
        <f t="shared" si="135"/>
        <v>2009</v>
      </c>
      <c r="U869" t="str">
        <f t="shared" si="136"/>
        <v>October</v>
      </c>
      <c r="V869" t="str">
        <f t="shared" si="130"/>
        <v>11/30/2009</v>
      </c>
      <c r="W869" t="str">
        <f t="shared" si="137"/>
        <v>2009</v>
      </c>
      <c r="X869" t="str">
        <f t="shared" si="138"/>
        <v>November</v>
      </c>
    </row>
    <row r="870" spans="1:24" ht="57.6" x14ac:dyDescent="0.55000000000000004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131"/>
        <v>1.1111111111111111E-3</v>
      </c>
      <c r="P870" s="9">
        <f t="shared" si="132"/>
        <v>50</v>
      </c>
      <c r="Q870" t="str">
        <f t="shared" si="133"/>
        <v>music</v>
      </c>
      <c r="R870" t="str">
        <f t="shared" si="134"/>
        <v>jazz</v>
      </c>
      <c r="S870" t="str">
        <f t="shared" si="139"/>
        <v>12/7/2013</v>
      </c>
      <c r="T870" t="str">
        <f t="shared" si="135"/>
        <v>2013</v>
      </c>
      <c r="U870" t="str">
        <f t="shared" si="136"/>
        <v>December</v>
      </c>
      <c r="V870" t="str">
        <f t="shared" si="130"/>
        <v>1/6/2014</v>
      </c>
      <c r="W870" t="str">
        <f t="shared" si="137"/>
        <v>2014</v>
      </c>
      <c r="X870" t="str">
        <f t="shared" si="138"/>
        <v>January</v>
      </c>
    </row>
    <row r="871" spans="1:24" ht="57.6" x14ac:dyDescent="0.55000000000000004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131"/>
        <v>0.11818181818181818</v>
      </c>
      <c r="P871" s="9">
        <f t="shared" si="132"/>
        <v>346.66666666666669</v>
      </c>
      <c r="Q871" t="str">
        <f t="shared" si="133"/>
        <v>music</v>
      </c>
      <c r="R871" t="str">
        <f t="shared" si="134"/>
        <v>jazz</v>
      </c>
      <c r="S871" t="str">
        <f t="shared" si="139"/>
        <v>3/9/2013</v>
      </c>
      <c r="T871" t="str">
        <f t="shared" si="135"/>
        <v>2013</v>
      </c>
      <c r="U871" t="str">
        <f t="shared" si="136"/>
        <v>March</v>
      </c>
      <c r="V871" t="str">
        <f t="shared" si="130"/>
        <v>4/8/2013</v>
      </c>
      <c r="W871" t="str">
        <f t="shared" si="137"/>
        <v>2013</v>
      </c>
      <c r="X871" t="str">
        <f t="shared" si="138"/>
        <v>April</v>
      </c>
    </row>
    <row r="872" spans="1:24" ht="43.2" x14ac:dyDescent="0.55000000000000004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131"/>
        <v>3.0999999999999999E-3</v>
      </c>
      <c r="P872" s="9">
        <f t="shared" si="132"/>
        <v>12.4</v>
      </c>
      <c r="Q872" t="str">
        <f t="shared" si="133"/>
        <v>music</v>
      </c>
      <c r="R872" t="str">
        <f t="shared" si="134"/>
        <v>jazz</v>
      </c>
      <c r="S872" t="str">
        <f t="shared" si="139"/>
        <v>8/1/2013</v>
      </c>
      <c r="T872" t="str">
        <f t="shared" si="135"/>
        <v>2013</v>
      </c>
      <c r="U872" t="str">
        <f t="shared" si="136"/>
        <v>August</v>
      </c>
      <c r="V872" t="str">
        <f t="shared" si="130"/>
        <v>8/31/2013</v>
      </c>
      <c r="W872" t="str">
        <f t="shared" si="137"/>
        <v>2013</v>
      </c>
      <c r="X872" t="str">
        <f t="shared" si="138"/>
        <v>August</v>
      </c>
    </row>
    <row r="873" spans="1:24" ht="43.2" x14ac:dyDescent="0.55000000000000004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131"/>
        <v>5.4166666666666669E-2</v>
      </c>
      <c r="P873" s="9">
        <f t="shared" si="132"/>
        <v>27.083333333333332</v>
      </c>
      <c r="Q873" t="str">
        <f t="shared" si="133"/>
        <v>music</v>
      </c>
      <c r="R873" t="str">
        <f t="shared" si="134"/>
        <v>jazz</v>
      </c>
      <c r="S873" t="str">
        <f t="shared" si="139"/>
        <v>10/30/2013</v>
      </c>
      <c r="T873" t="str">
        <f t="shared" si="135"/>
        <v>2013</v>
      </c>
      <c r="U873" t="str">
        <f t="shared" si="136"/>
        <v>October</v>
      </c>
      <c r="V873" t="str">
        <f t="shared" si="130"/>
        <v>11/29/2013</v>
      </c>
      <c r="W873" t="str">
        <f t="shared" si="137"/>
        <v>2013</v>
      </c>
      <c r="X873" t="str">
        <f t="shared" si="138"/>
        <v>November</v>
      </c>
    </row>
    <row r="874" spans="1:24" ht="43.2" x14ac:dyDescent="0.55000000000000004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131"/>
        <v>8.1250000000000003E-3</v>
      </c>
      <c r="P874" s="9">
        <f t="shared" si="132"/>
        <v>32.5</v>
      </c>
      <c r="Q874" t="str">
        <f t="shared" si="133"/>
        <v>music</v>
      </c>
      <c r="R874" t="str">
        <f t="shared" si="134"/>
        <v>jazz</v>
      </c>
      <c r="S874" t="str">
        <f t="shared" si="139"/>
        <v>1/24/2011</v>
      </c>
      <c r="T874" t="str">
        <f t="shared" si="135"/>
        <v>2011</v>
      </c>
      <c r="U874" t="str">
        <f t="shared" si="136"/>
        <v>January</v>
      </c>
      <c r="V874" t="str">
        <f t="shared" si="130"/>
        <v>3/10/2011</v>
      </c>
      <c r="W874" t="str">
        <f t="shared" si="137"/>
        <v>2011</v>
      </c>
      <c r="X874" t="str">
        <f t="shared" si="138"/>
        <v>March</v>
      </c>
    </row>
    <row r="875" spans="1:24" ht="28.8" x14ac:dyDescent="0.55000000000000004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131"/>
        <v>1.2857142857142857E-2</v>
      </c>
      <c r="P875" s="9">
        <f t="shared" si="132"/>
        <v>9</v>
      </c>
      <c r="Q875" t="str">
        <f t="shared" si="133"/>
        <v>music</v>
      </c>
      <c r="R875" t="str">
        <f t="shared" si="134"/>
        <v>jazz</v>
      </c>
      <c r="S875" t="str">
        <f t="shared" si="139"/>
        <v>10/1/2012</v>
      </c>
      <c r="T875" t="str">
        <f t="shared" si="135"/>
        <v>2012</v>
      </c>
      <c r="U875" t="str">
        <f t="shared" si="136"/>
        <v>October</v>
      </c>
      <c r="V875" t="str">
        <f t="shared" si="130"/>
        <v>11/11/2012</v>
      </c>
      <c r="W875" t="str">
        <f t="shared" si="137"/>
        <v>2012</v>
      </c>
      <c r="X875" t="str">
        <f t="shared" si="138"/>
        <v>November</v>
      </c>
    </row>
    <row r="876" spans="1:24" ht="43.2" x14ac:dyDescent="0.55000000000000004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131"/>
        <v>0.24333333333333335</v>
      </c>
      <c r="P876" s="9">
        <f t="shared" si="132"/>
        <v>34.761904761904759</v>
      </c>
      <c r="Q876" t="str">
        <f t="shared" si="133"/>
        <v>music</v>
      </c>
      <c r="R876" t="str">
        <f t="shared" si="134"/>
        <v>jazz</v>
      </c>
      <c r="S876" t="str">
        <f t="shared" si="139"/>
        <v>4/4/2013</v>
      </c>
      <c r="T876" t="str">
        <f t="shared" si="135"/>
        <v>2013</v>
      </c>
      <c r="U876" t="str">
        <f t="shared" si="136"/>
        <v>April</v>
      </c>
      <c r="V876" t="str">
        <f t="shared" si="130"/>
        <v>5/4/2013</v>
      </c>
      <c r="W876" t="str">
        <f t="shared" si="137"/>
        <v>2013</v>
      </c>
      <c r="X876" t="str">
        <f t="shared" si="138"/>
        <v>May</v>
      </c>
    </row>
    <row r="877" spans="1:24" ht="57.6" x14ac:dyDescent="0.55000000000000004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 t="shared" si="131"/>
        <v>0</v>
      </c>
      <c r="P877" s="9">
        <f t="shared" si="132"/>
        <v>0</v>
      </c>
      <c r="Q877" t="str">
        <f t="shared" si="133"/>
        <v>music</v>
      </c>
      <c r="R877" t="str">
        <f t="shared" si="134"/>
        <v>jazz</v>
      </c>
      <c r="S877" t="str">
        <f t="shared" si="139"/>
        <v>9/1/2015</v>
      </c>
      <c r="T877" t="str">
        <f t="shared" si="135"/>
        <v>2015</v>
      </c>
      <c r="U877" t="str">
        <f t="shared" si="136"/>
        <v>September</v>
      </c>
      <c r="V877" t="str">
        <f t="shared" si="130"/>
        <v>9/21/2015</v>
      </c>
      <c r="W877" t="str">
        <f t="shared" si="137"/>
        <v>2015</v>
      </c>
      <c r="X877" t="str">
        <f t="shared" si="138"/>
        <v>September</v>
      </c>
    </row>
    <row r="878" spans="1:24" ht="28.8" x14ac:dyDescent="0.55000000000000004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131"/>
        <v>0.40799492385786801</v>
      </c>
      <c r="P878" s="9">
        <f t="shared" si="132"/>
        <v>28.577777777777779</v>
      </c>
      <c r="Q878" t="str">
        <f t="shared" si="133"/>
        <v>music</v>
      </c>
      <c r="R878" t="str">
        <f t="shared" si="134"/>
        <v>jazz</v>
      </c>
      <c r="S878" t="str">
        <f t="shared" si="139"/>
        <v>1/2/2013</v>
      </c>
      <c r="T878" t="str">
        <f t="shared" si="135"/>
        <v>2013</v>
      </c>
      <c r="U878" t="str">
        <f t="shared" si="136"/>
        <v>January</v>
      </c>
      <c r="V878" t="str">
        <f t="shared" si="130"/>
        <v>2/4/2013</v>
      </c>
      <c r="W878" t="str">
        <f t="shared" si="137"/>
        <v>2013</v>
      </c>
      <c r="X878" t="str">
        <f t="shared" si="138"/>
        <v>February</v>
      </c>
    </row>
    <row r="879" spans="1:24" ht="43.2" x14ac:dyDescent="0.55000000000000004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131"/>
        <v>0.67549999999999999</v>
      </c>
      <c r="P879" s="9">
        <f t="shared" si="132"/>
        <v>46.586206896551722</v>
      </c>
      <c r="Q879" t="str">
        <f t="shared" si="133"/>
        <v>music</v>
      </c>
      <c r="R879" t="str">
        <f t="shared" si="134"/>
        <v>jazz</v>
      </c>
      <c r="S879" t="str">
        <f t="shared" si="139"/>
        <v>11/19/2013</v>
      </c>
      <c r="T879" t="str">
        <f t="shared" si="135"/>
        <v>2013</v>
      </c>
      <c r="U879" t="str">
        <f t="shared" si="136"/>
        <v>November</v>
      </c>
      <c r="V879" t="str">
        <f t="shared" si="130"/>
        <v>12/19/2013</v>
      </c>
      <c r="W879" t="str">
        <f t="shared" si="137"/>
        <v>2013</v>
      </c>
      <c r="X879" t="str">
        <f t="shared" si="138"/>
        <v>December</v>
      </c>
    </row>
    <row r="880" spans="1:24" ht="43.2" x14ac:dyDescent="0.55000000000000004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131"/>
        <v>1.2999999999999999E-2</v>
      </c>
      <c r="P880" s="9">
        <f t="shared" si="132"/>
        <v>32.5</v>
      </c>
      <c r="Q880" t="str">
        <f t="shared" si="133"/>
        <v>music</v>
      </c>
      <c r="R880" t="str">
        <f t="shared" si="134"/>
        <v>jazz</v>
      </c>
      <c r="S880" t="str">
        <f t="shared" si="139"/>
        <v>11/23/2010</v>
      </c>
      <c r="T880" t="str">
        <f t="shared" si="135"/>
        <v>2010</v>
      </c>
      <c r="U880" t="str">
        <f t="shared" si="136"/>
        <v>November</v>
      </c>
      <c r="V880" t="str">
        <f t="shared" si="130"/>
        <v>12/23/2010</v>
      </c>
      <c r="W880" t="str">
        <f t="shared" si="137"/>
        <v>2010</v>
      </c>
      <c r="X880" t="str">
        <f t="shared" si="138"/>
        <v>December</v>
      </c>
    </row>
    <row r="881" spans="1:24" ht="43.2" x14ac:dyDescent="0.55000000000000004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131"/>
        <v>0.30666666666666664</v>
      </c>
      <c r="P881" s="9">
        <f t="shared" si="132"/>
        <v>21.466666666666665</v>
      </c>
      <c r="Q881" t="str">
        <f t="shared" si="133"/>
        <v>music</v>
      </c>
      <c r="R881" t="str">
        <f t="shared" si="134"/>
        <v>jazz</v>
      </c>
      <c r="S881" t="str">
        <f t="shared" si="139"/>
        <v>5/8/2012</v>
      </c>
      <c r="T881" t="str">
        <f t="shared" si="135"/>
        <v>2012</v>
      </c>
      <c r="U881" t="str">
        <f t="shared" si="136"/>
        <v>May</v>
      </c>
      <c r="V881" t="str">
        <f t="shared" si="130"/>
        <v>5/29/2012</v>
      </c>
      <c r="W881" t="str">
        <f t="shared" si="137"/>
        <v>2012</v>
      </c>
      <c r="X881" t="str">
        <f t="shared" si="138"/>
        <v>May</v>
      </c>
    </row>
    <row r="882" spans="1:24" ht="43.2" x14ac:dyDescent="0.55000000000000004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131"/>
        <v>2.9894179894179893E-2</v>
      </c>
      <c r="P882" s="9">
        <f t="shared" si="132"/>
        <v>14.125</v>
      </c>
      <c r="Q882" t="str">
        <f t="shared" si="133"/>
        <v>music</v>
      </c>
      <c r="R882" t="str">
        <f t="shared" si="134"/>
        <v>indie rock</v>
      </c>
      <c r="S882" t="str">
        <f t="shared" si="139"/>
        <v>9/27/2012</v>
      </c>
      <c r="T882" t="str">
        <f t="shared" si="135"/>
        <v>2012</v>
      </c>
      <c r="U882" t="str">
        <f t="shared" si="136"/>
        <v>September</v>
      </c>
      <c r="V882" t="str">
        <f t="shared" si="130"/>
        <v>10/30/2012</v>
      </c>
      <c r="W882" t="str">
        <f t="shared" si="137"/>
        <v>2012</v>
      </c>
      <c r="X882" t="str">
        <f t="shared" si="138"/>
        <v>October</v>
      </c>
    </row>
    <row r="883" spans="1:24" ht="43.2" x14ac:dyDescent="0.55000000000000004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131"/>
        <v>8.0000000000000002E-3</v>
      </c>
      <c r="P883" s="9">
        <f t="shared" si="132"/>
        <v>30</v>
      </c>
      <c r="Q883" t="str">
        <f t="shared" si="133"/>
        <v>music</v>
      </c>
      <c r="R883" t="str">
        <f t="shared" si="134"/>
        <v>indie rock</v>
      </c>
      <c r="S883" t="str">
        <f t="shared" si="139"/>
        <v>11/30/2011</v>
      </c>
      <c r="T883" t="str">
        <f t="shared" si="135"/>
        <v>2011</v>
      </c>
      <c r="U883" t="str">
        <f t="shared" si="136"/>
        <v>November</v>
      </c>
      <c r="V883" t="str">
        <f t="shared" si="130"/>
        <v>1/14/2012</v>
      </c>
      <c r="W883" t="str">
        <f t="shared" si="137"/>
        <v>2012</v>
      </c>
      <c r="X883" t="str">
        <f t="shared" si="138"/>
        <v>January</v>
      </c>
    </row>
    <row r="884" spans="1:24" ht="43.2" x14ac:dyDescent="0.55000000000000004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131"/>
        <v>0.20133333333333334</v>
      </c>
      <c r="P884" s="9">
        <f t="shared" si="132"/>
        <v>21.571428571428573</v>
      </c>
      <c r="Q884" t="str">
        <f t="shared" si="133"/>
        <v>music</v>
      </c>
      <c r="R884" t="str">
        <f t="shared" si="134"/>
        <v>indie rock</v>
      </c>
      <c r="S884" t="str">
        <f t="shared" si="139"/>
        <v>8/4/2011</v>
      </c>
      <c r="T884" t="str">
        <f t="shared" si="135"/>
        <v>2011</v>
      </c>
      <c r="U884" t="str">
        <f t="shared" si="136"/>
        <v>August</v>
      </c>
      <c r="V884" t="str">
        <f t="shared" si="130"/>
        <v>9/6/2011</v>
      </c>
      <c r="W884" t="str">
        <f t="shared" si="137"/>
        <v>2011</v>
      </c>
      <c r="X884" t="str">
        <f t="shared" si="138"/>
        <v>September</v>
      </c>
    </row>
    <row r="885" spans="1:24" ht="43.2" x14ac:dyDescent="0.55000000000000004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131"/>
        <v>0.4002</v>
      </c>
      <c r="P885" s="9">
        <f t="shared" si="132"/>
        <v>83.375</v>
      </c>
      <c r="Q885" t="str">
        <f t="shared" si="133"/>
        <v>music</v>
      </c>
      <c r="R885" t="str">
        <f t="shared" si="134"/>
        <v>indie rock</v>
      </c>
      <c r="S885" t="str">
        <f t="shared" si="139"/>
        <v>1/2/2016</v>
      </c>
      <c r="T885" t="str">
        <f t="shared" si="135"/>
        <v>2016</v>
      </c>
      <c r="U885" t="str">
        <f t="shared" si="136"/>
        <v>January</v>
      </c>
      <c r="V885" t="str">
        <f t="shared" si="130"/>
        <v>3/2/2016</v>
      </c>
      <c r="W885" t="str">
        <f t="shared" si="137"/>
        <v>2016</v>
      </c>
      <c r="X885" t="str">
        <f t="shared" si="138"/>
        <v>March</v>
      </c>
    </row>
    <row r="886" spans="1:24" ht="43.2" x14ac:dyDescent="0.55000000000000004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131"/>
        <v>0.01</v>
      </c>
      <c r="P886" s="9">
        <f t="shared" si="132"/>
        <v>10</v>
      </c>
      <c r="Q886" t="str">
        <f t="shared" si="133"/>
        <v>music</v>
      </c>
      <c r="R886" t="str">
        <f t="shared" si="134"/>
        <v>indie rock</v>
      </c>
      <c r="S886" t="str">
        <f t="shared" si="139"/>
        <v>3/13/2012</v>
      </c>
      <c r="T886" t="str">
        <f t="shared" si="135"/>
        <v>2012</v>
      </c>
      <c r="U886" t="str">
        <f t="shared" si="136"/>
        <v>March</v>
      </c>
      <c r="V886" t="str">
        <f t="shared" si="130"/>
        <v>5/11/2012</v>
      </c>
      <c r="W886" t="str">
        <f t="shared" si="137"/>
        <v>2012</v>
      </c>
      <c r="X886" t="str">
        <f t="shared" si="138"/>
        <v>May</v>
      </c>
    </row>
    <row r="887" spans="1:24" ht="43.2" x14ac:dyDescent="0.55000000000000004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131"/>
        <v>0.75</v>
      </c>
      <c r="P887" s="9">
        <f t="shared" si="132"/>
        <v>35.714285714285715</v>
      </c>
      <c r="Q887" t="str">
        <f t="shared" si="133"/>
        <v>music</v>
      </c>
      <c r="R887" t="str">
        <f t="shared" si="134"/>
        <v>indie rock</v>
      </c>
      <c r="S887" t="str">
        <f t="shared" si="139"/>
        <v>12/9/2016</v>
      </c>
      <c r="T887" t="str">
        <f t="shared" si="135"/>
        <v>2016</v>
      </c>
      <c r="U887" t="str">
        <f t="shared" si="136"/>
        <v>December</v>
      </c>
      <c r="V887" t="str">
        <f t="shared" si="130"/>
        <v>12/30/2016</v>
      </c>
      <c r="W887" t="str">
        <f t="shared" si="137"/>
        <v>2016</v>
      </c>
      <c r="X887" t="str">
        <f t="shared" si="138"/>
        <v>December</v>
      </c>
    </row>
    <row r="888" spans="1:24" ht="43.2" x14ac:dyDescent="0.55000000000000004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131"/>
        <v>0.41</v>
      </c>
      <c r="P888" s="9">
        <f t="shared" si="132"/>
        <v>29.285714285714285</v>
      </c>
      <c r="Q888" t="str">
        <f t="shared" si="133"/>
        <v>music</v>
      </c>
      <c r="R888" t="str">
        <f t="shared" si="134"/>
        <v>indie rock</v>
      </c>
      <c r="S888" t="str">
        <f t="shared" si="139"/>
        <v>8/21/2016</v>
      </c>
      <c r="T888" t="str">
        <f t="shared" si="135"/>
        <v>2016</v>
      </c>
      <c r="U888" t="str">
        <f t="shared" si="136"/>
        <v>August</v>
      </c>
      <c r="V888" t="str">
        <f t="shared" si="130"/>
        <v>9/15/2016</v>
      </c>
      <c r="W888" t="str">
        <f t="shared" si="137"/>
        <v>2016</v>
      </c>
      <c r="X888" t="str">
        <f t="shared" si="138"/>
        <v>September</v>
      </c>
    </row>
    <row r="889" spans="1:24" ht="43.2" x14ac:dyDescent="0.55000000000000004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 t="shared" si="131"/>
        <v>0</v>
      </c>
      <c r="P889" s="9">
        <f t="shared" si="132"/>
        <v>0</v>
      </c>
      <c r="Q889" t="str">
        <f t="shared" si="133"/>
        <v>music</v>
      </c>
      <c r="R889" t="str">
        <f t="shared" si="134"/>
        <v>indie rock</v>
      </c>
      <c r="S889" t="str">
        <f t="shared" si="139"/>
        <v>4/27/2012</v>
      </c>
      <c r="T889" t="str">
        <f t="shared" si="135"/>
        <v>2012</v>
      </c>
      <c r="U889" t="str">
        <f t="shared" si="136"/>
        <v>April</v>
      </c>
      <c r="V889" t="str">
        <f t="shared" si="130"/>
        <v>5/27/2012</v>
      </c>
      <c r="W889" t="str">
        <f t="shared" si="137"/>
        <v>2012</v>
      </c>
      <c r="X889" t="str">
        <f t="shared" si="138"/>
        <v>May</v>
      </c>
    </row>
    <row r="890" spans="1:24" ht="57.6" x14ac:dyDescent="0.55000000000000004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131"/>
        <v>7.1999999999999995E-2</v>
      </c>
      <c r="P890" s="9">
        <f t="shared" si="132"/>
        <v>18</v>
      </c>
      <c r="Q890" t="str">
        <f t="shared" si="133"/>
        <v>music</v>
      </c>
      <c r="R890" t="str">
        <f t="shared" si="134"/>
        <v>indie rock</v>
      </c>
      <c r="S890" t="str">
        <f t="shared" si="139"/>
        <v>7/27/2011</v>
      </c>
      <c r="T890" t="str">
        <f t="shared" si="135"/>
        <v>2011</v>
      </c>
      <c r="U890" t="str">
        <f t="shared" si="136"/>
        <v>July</v>
      </c>
      <c r="V890" t="str">
        <f t="shared" si="130"/>
        <v>9/1/2011</v>
      </c>
      <c r="W890" t="str">
        <f t="shared" si="137"/>
        <v>2011</v>
      </c>
      <c r="X890" t="str">
        <f t="shared" si="138"/>
        <v>September</v>
      </c>
    </row>
    <row r="891" spans="1:24" ht="43.2" x14ac:dyDescent="0.55000000000000004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131"/>
        <v>9.4412800000000005E-2</v>
      </c>
      <c r="P891" s="9">
        <f t="shared" si="132"/>
        <v>73.760000000000005</v>
      </c>
      <c r="Q891" t="str">
        <f t="shared" si="133"/>
        <v>music</v>
      </c>
      <c r="R891" t="str">
        <f t="shared" si="134"/>
        <v>indie rock</v>
      </c>
      <c r="S891" t="str">
        <f t="shared" si="139"/>
        <v>9/5/2014</v>
      </c>
      <c r="T891" t="str">
        <f t="shared" si="135"/>
        <v>2014</v>
      </c>
      <c r="U891" t="str">
        <f t="shared" si="136"/>
        <v>September</v>
      </c>
      <c r="V891" t="str">
        <f t="shared" si="130"/>
        <v>10/5/2014</v>
      </c>
      <c r="W891" t="str">
        <f t="shared" si="137"/>
        <v>2014</v>
      </c>
      <c r="X891" t="str">
        <f t="shared" si="138"/>
        <v>October</v>
      </c>
    </row>
    <row r="892" spans="1:24" ht="43.2" x14ac:dyDescent="0.55000000000000004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131"/>
        <v>4.1666666666666664E-2</v>
      </c>
      <c r="P892" s="9">
        <f t="shared" si="132"/>
        <v>31.25</v>
      </c>
      <c r="Q892" t="str">
        <f t="shared" si="133"/>
        <v>music</v>
      </c>
      <c r="R892" t="str">
        <f t="shared" si="134"/>
        <v>indie rock</v>
      </c>
      <c r="S892" t="str">
        <f t="shared" si="139"/>
        <v>10/22/2013</v>
      </c>
      <c r="T892" t="str">
        <f t="shared" si="135"/>
        <v>2013</v>
      </c>
      <c r="U892" t="str">
        <f t="shared" si="136"/>
        <v>October</v>
      </c>
      <c r="V892" t="str">
        <f t="shared" si="130"/>
        <v>11/21/2013</v>
      </c>
      <c r="W892" t="str">
        <f t="shared" si="137"/>
        <v>2013</v>
      </c>
      <c r="X892" t="str">
        <f t="shared" si="138"/>
        <v>November</v>
      </c>
    </row>
    <row r="893" spans="1:24" ht="43.2" x14ac:dyDescent="0.55000000000000004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131"/>
        <v>3.2500000000000001E-2</v>
      </c>
      <c r="P893" s="9">
        <f t="shared" si="132"/>
        <v>28.888888888888889</v>
      </c>
      <c r="Q893" t="str">
        <f t="shared" si="133"/>
        <v>music</v>
      </c>
      <c r="R893" t="str">
        <f t="shared" si="134"/>
        <v>indie rock</v>
      </c>
      <c r="S893" t="str">
        <f t="shared" si="139"/>
        <v>7/21/2014</v>
      </c>
      <c r="T893" t="str">
        <f t="shared" si="135"/>
        <v>2014</v>
      </c>
      <c r="U893" t="str">
        <f t="shared" si="136"/>
        <v>July</v>
      </c>
      <c r="V893" t="str">
        <f t="shared" si="130"/>
        <v>8/20/2014</v>
      </c>
      <c r="W893" t="str">
        <f t="shared" si="137"/>
        <v>2014</v>
      </c>
      <c r="X893" t="str">
        <f t="shared" si="138"/>
        <v>August</v>
      </c>
    </row>
    <row r="894" spans="1:24" ht="43.2" x14ac:dyDescent="0.55000000000000004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131"/>
        <v>0.40749999999999997</v>
      </c>
      <c r="P894" s="9">
        <f t="shared" si="132"/>
        <v>143.8235294117647</v>
      </c>
      <c r="Q894" t="str">
        <f t="shared" si="133"/>
        <v>music</v>
      </c>
      <c r="R894" t="str">
        <f t="shared" si="134"/>
        <v>indie rock</v>
      </c>
      <c r="S894" t="str">
        <f t="shared" si="139"/>
        <v>5/5/2010</v>
      </c>
      <c r="T894" t="str">
        <f t="shared" si="135"/>
        <v>2010</v>
      </c>
      <c r="U894" t="str">
        <f t="shared" si="136"/>
        <v>May</v>
      </c>
      <c r="V894" t="str">
        <f t="shared" si="130"/>
        <v>7/31/2010</v>
      </c>
      <c r="W894" t="str">
        <f t="shared" si="137"/>
        <v>2010</v>
      </c>
      <c r="X894" t="str">
        <f t="shared" si="138"/>
        <v>July</v>
      </c>
    </row>
    <row r="895" spans="1:24" ht="43.2" x14ac:dyDescent="0.55000000000000004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131"/>
        <v>0.1</v>
      </c>
      <c r="P895" s="9">
        <f t="shared" si="132"/>
        <v>40</v>
      </c>
      <c r="Q895" t="str">
        <f t="shared" si="133"/>
        <v>music</v>
      </c>
      <c r="R895" t="str">
        <f t="shared" si="134"/>
        <v>indie rock</v>
      </c>
      <c r="S895" t="str">
        <f t="shared" si="139"/>
        <v>3/2/2015</v>
      </c>
      <c r="T895" t="str">
        <f t="shared" si="135"/>
        <v>2015</v>
      </c>
      <c r="U895" t="str">
        <f t="shared" si="136"/>
        <v>March</v>
      </c>
      <c r="V895" t="str">
        <f t="shared" si="130"/>
        <v>4/1/2015</v>
      </c>
      <c r="W895" t="str">
        <f t="shared" si="137"/>
        <v>2015</v>
      </c>
      <c r="X895" t="str">
        <f t="shared" si="138"/>
        <v>April</v>
      </c>
    </row>
    <row r="896" spans="1:24" ht="43.2" x14ac:dyDescent="0.55000000000000004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131"/>
        <v>0.39169999999999999</v>
      </c>
      <c r="P896" s="9">
        <f t="shared" si="132"/>
        <v>147.81132075471697</v>
      </c>
      <c r="Q896" t="str">
        <f t="shared" si="133"/>
        <v>music</v>
      </c>
      <c r="R896" t="str">
        <f t="shared" si="134"/>
        <v>indie rock</v>
      </c>
      <c r="S896" t="str">
        <f t="shared" si="139"/>
        <v>5/6/2016</v>
      </c>
      <c r="T896" t="str">
        <f t="shared" si="135"/>
        <v>2016</v>
      </c>
      <c r="U896" t="str">
        <f t="shared" si="136"/>
        <v>May</v>
      </c>
      <c r="V896" t="str">
        <f t="shared" si="130"/>
        <v>6/5/2016</v>
      </c>
      <c r="W896" t="str">
        <f t="shared" si="137"/>
        <v>2016</v>
      </c>
      <c r="X896" t="str">
        <f t="shared" si="138"/>
        <v>June</v>
      </c>
    </row>
    <row r="897" spans="1:24" ht="43.2" x14ac:dyDescent="0.55000000000000004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131"/>
        <v>2.4375000000000001E-2</v>
      </c>
      <c r="P897" s="9">
        <f t="shared" si="132"/>
        <v>27.857142857142858</v>
      </c>
      <c r="Q897" t="str">
        <f t="shared" si="133"/>
        <v>music</v>
      </c>
      <c r="R897" t="str">
        <f t="shared" si="134"/>
        <v>indie rock</v>
      </c>
      <c r="S897" t="str">
        <f t="shared" si="139"/>
        <v>9/9/2010</v>
      </c>
      <c r="T897" t="str">
        <f t="shared" si="135"/>
        <v>2010</v>
      </c>
      <c r="U897" t="str">
        <f t="shared" si="136"/>
        <v>September</v>
      </c>
      <c r="V897" t="str">
        <f t="shared" si="130"/>
        <v>10/24/2010</v>
      </c>
      <c r="W897" t="str">
        <f t="shared" si="137"/>
        <v>2010</v>
      </c>
      <c r="X897" t="str">
        <f t="shared" si="138"/>
        <v>October</v>
      </c>
    </row>
    <row r="898" spans="1:24" ht="43.2" x14ac:dyDescent="0.55000000000000004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si="131"/>
        <v>0.4</v>
      </c>
      <c r="P898" s="9">
        <f t="shared" si="132"/>
        <v>44.444444444444443</v>
      </c>
      <c r="Q898" t="str">
        <f t="shared" si="133"/>
        <v>music</v>
      </c>
      <c r="R898" t="str">
        <f t="shared" si="134"/>
        <v>indie rock</v>
      </c>
      <c r="S898" t="str">
        <f t="shared" si="139"/>
        <v>8/2/2015</v>
      </c>
      <c r="T898" t="str">
        <f t="shared" si="135"/>
        <v>2015</v>
      </c>
      <c r="U898" t="str">
        <f t="shared" si="136"/>
        <v>August</v>
      </c>
      <c r="V898" t="str">
        <f t="shared" ref="V898:V961" si="140">TEXT((I898/86400)+25569+(-5/24),"m/d/yyyy")</f>
        <v>8/27/2015</v>
      </c>
      <c r="W898" t="str">
        <f t="shared" si="137"/>
        <v>2015</v>
      </c>
      <c r="X898" t="str">
        <f t="shared" si="138"/>
        <v>August</v>
      </c>
    </row>
    <row r="899" spans="1:24" ht="43.2" x14ac:dyDescent="0.55000000000000004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 t="shared" ref="O899:O962" si="141">E899/D899</f>
        <v>0</v>
      </c>
      <c r="P899" s="9">
        <f t="shared" ref="P899:P962" si="142">IF(L899&lt;&gt;0, E899/L899, 0)</f>
        <v>0</v>
      </c>
      <c r="Q899" t="str">
        <f t="shared" ref="Q899:Q962" si="143">LEFT(N899, SEARCH("/",N899,1)-1)</f>
        <v>music</v>
      </c>
      <c r="R899" t="str">
        <f t="shared" ref="R899:R962" si="144">RIGHT(N899,LEN(N899)-FIND("/",N899))</f>
        <v>indie rock</v>
      </c>
      <c r="S899" t="str">
        <f t="shared" si="139"/>
        <v>10/29/2012</v>
      </c>
      <c r="T899" t="str">
        <f t="shared" ref="T899:T962" si="145">TEXT((J899/86400)+25569+(-5/24),"yyyy")</f>
        <v>2012</v>
      </c>
      <c r="U899" t="str">
        <f t="shared" ref="U899:U962" si="146">TEXT((J899/86400)+25569+(-5/24),"mmmm")</f>
        <v>October</v>
      </c>
      <c r="V899" t="str">
        <f t="shared" si="140"/>
        <v>11/28/2012</v>
      </c>
      <c r="W899" t="str">
        <f t="shared" ref="W899:W962" si="147">TEXT((I899/86400)+25569+(-5/24),"yyyy")</f>
        <v>2012</v>
      </c>
      <c r="X899" t="str">
        <f t="shared" ref="X899:X962" si="148">TEXT((I899/86400)+25569+(-5/24),"mmmm")</f>
        <v>November</v>
      </c>
    </row>
    <row r="900" spans="1:24" ht="43.2" x14ac:dyDescent="0.55000000000000004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si="141"/>
        <v>2.8000000000000001E-2</v>
      </c>
      <c r="P900" s="9">
        <f t="shared" si="142"/>
        <v>35</v>
      </c>
      <c r="Q900" t="str">
        <f t="shared" si="143"/>
        <v>music</v>
      </c>
      <c r="R900" t="str">
        <f t="shared" si="144"/>
        <v>indie rock</v>
      </c>
      <c r="S900" t="str">
        <f t="shared" ref="S900:S963" si="149">TEXT((J900/86400)+25569+(-5/24),"m/d/yyyy")</f>
        <v>12/1/2011</v>
      </c>
      <c r="T900" t="str">
        <f t="shared" si="145"/>
        <v>2011</v>
      </c>
      <c r="U900" t="str">
        <f t="shared" si="146"/>
        <v>December</v>
      </c>
      <c r="V900" t="str">
        <f t="shared" si="140"/>
        <v>1/15/2012</v>
      </c>
      <c r="W900" t="str">
        <f t="shared" si="147"/>
        <v>2012</v>
      </c>
      <c r="X900" t="str">
        <f t="shared" si="148"/>
        <v>January</v>
      </c>
    </row>
    <row r="901" spans="1:24" ht="43.2" x14ac:dyDescent="0.55000000000000004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si="141"/>
        <v>0.37333333333333335</v>
      </c>
      <c r="P901" s="9">
        <f t="shared" si="142"/>
        <v>35</v>
      </c>
      <c r="Q901" t="str">
        <f t="shared" si="143"/>
        <v>music</v>
      </c>
      <c r="R901" t="str">
        <f t="shared" si="144"/>
        <v>indie rock</v>
      </c>
      <c r="S901" t="str">
        <f t="shared" si="149"/>
        <v>4/12/2011</v>
      </c>
      <c r="T901" t="str">
        <f t="shared" si="145"/>
        <v>2011</v>
      </c>
      <c r="U901" t="str">
        <f t="shared" si="146"/>
        <v>April</v>
      </c>
      <c r="V901" t="str">
        <f t="shared" si="140"/>
        <v>5/27/2011</v>
      </c>
      <c r="W901" t="str">
        <f t="shared" si="147"/>
        <v>2011</v>
      </c>
      <c r="X901" t="str">
        <f t="shared" si="148"/>
        <v>May</v>
      </c>
    </row>
    <row r="902" spans="1:24" ht="28.8" x14ac:dyDescent="0.55000000000000004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141"/>
        <v>4.1999999999999997E-3</v>
      </c>
      <c r="P902" s="9">
        <f t="shared" si="142"/>
        <v>10.5</v>
      </c>
      <c r="Q902" t="str">
        <f t="shared" si="143"/>
        <v>music</v>
      </c>
      <c r="R902" t="str">
        <f t="shared" si="144"/>
        <v>jazz</v>
      </c>
      <c r="S902" t="str">
        <f t="shared" si="149"/>
        <v>2/29/2016</v>
      </c>
      <c r="T902" t="str">
        <f t="shared" si="145"/>
        <v>2016</v>
      </c>
      <c r="U902" t="str">
        <f t="shared" si="146"/>
        <v>February</v>
      </c>
      <c r="V902" t="str">
        <f t="shared" si="140"/>
        <v>3/30/2016</v>
      </c>
      <c r="W902" t="str">
        <f t="shared" si="147"/>
        <v>2016</v>
      </c>
      <c r="X902" t="str">
        <f t="shared" si="148"/>
        <v>March</v>
      </c>
    </row>
    <row r="903" spans="1:24" ht="57.6" x14ac:dyDescent="0.55000000000000004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 t="shared" si="141"/>
        <v>0</v>
      </c>
      <c r="P903" s="9">
        <f t="shared" si="142"/>
        <v>0</v>
      </c>
      <c r="Q903" t="str">
        <f t="shared" si="143"/>
        <v>music</v>
      </c>
      <c r="R903" t="str">
        <f t="shared" si="144"/>
        <v>jazz</v>
      </c>
      <c r="S903" t="str">
        <f t="shared" si="149"/>
        <v>4/23/2010</v>
      </c>
      <c r="T903" t="str">
        <f t="shared" si="145"/>
        <v>2010</v>
      </c>
      <c r="U903" t="str">
        <f t="shared" si="146"/>
        <v>April</v>
      </c>
      <c r="V903" t="str">
        <f t="shared" si="140"/>
        <v>6/8/2010</v>
      </c>
      <c r="W903" t="str">
        <f t="shared" si="147"/>
        <v>2010</v>
      </c>
      <c r="X903" t="str">
        <f t="shared" si="148"/>
        <v>June</v>
      </c>
    </row>
    <row r="904" spans="1:24" ht="57.6" x14ac:dyDescent="0.55000000000000004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141"/>
        <v>3.0000000000000001E-3</v>
      </c>
      <c r="P904" s="9">
        <f t="shared" si="142"/>
        <v>30</v>
      </c>
      <c r="Q904" t="str">
        <f t="shared" si="143"/>
        <v>music</v>
      </c>
      <c r="R904" t="str">
        <f t="shared" si="144"/>
        <v>jazz</v>
      </c>
      <c r="S904" t="str">
        <f t="shared" si="149"/>
        <v>7/9/2014</v>
      </c>
      <c r="T904" t="str">
        <f t="shared" si="145"/>
        <v>2014</v>
      </c>
      <c r="U904" t="str">
        <f t="shared" si="146"/>
        <v>July</v>
      </c>
      <c r="V904" t="str">
        <f t="shared" si="140"/>
        <v>8/30/2014</v>
      </c>
      <c r="W904" t="str">
        <f t="shared" si="147"/>
        <v>2014</v>
      </c>
      <c r="X904" t="str">
        <f t="shared" si="148"/>
        <v>August</v>
      </c>
    </row>
    <row r="905" spans="1:24" ht="43.2" x14ac:dyDescent="0.55000000000000004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141"/>
        <v>3.2000000000000001E-2</v>
      </c>
      <c r="P905" s="9">
        <f t="shared" si="142"/>
        <v>40</v>
      </c>
      <c r="Q905" t="str">
        <f t="shared" si="143"/>
        <v>music</v>
      </c>
      <c r="R905" t="str">
        <f t="shared" si="144"/>
        <v>jazz</v>
      </c>
      <c r="S905" t="str">
        <f t="shared" si="149"/>
        <v>8/28/2012</v>
      </c>
      <c r="T905" t="str">
        <f t="shared" si="145"/>
        <v>2012</v>
      </c>
      <c r="U905" t="str">
        <f t="shared" si="146"/>
        <v>August</v>
      </c>
      <c r="V905" t="str">
        <f t="shared" si="140"/>
        <v>9/22/2012</v>
      </c>
      <c r="W905" t="str">
        <f t="shared" si="147"/>
        <v>2012</v>
      </c>
      <c r="X905" t="str">
        <f t="shared" si="148"/>
        <v>September</v>
      </c>
    </row>
    <row r="906" spans="1:24" ht="43.2" x14ac:dyDescent="0.55000000000000004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141"/>
        <v>3.0200000000000001E-3</v>
      </c>
      <c r="P906" s="9">
        <f t="shared" si="142"/>
        <v>50.333333333333336</v>
      </c>
      <c r="Q906" t="str">
        <f t="shared" si="143"/>
        <v>music</v>
      </c>
      <c r="R906" t="str">
        <f t="shared" si="144"/>
        <v>jazz</v>
      </c>
      <c r="S906" t="str">
        <f t="shared" si="149"/>
        <v>12/3/2015</v>
      </c>
      <c r="T906" t="str">
        <f t="shared" si="145"/>
        <v>2015</v>
      </c>
      <c r="U906" t="str">
        <f t="shared" si="146"/>
        <v>December</v>
      </c>
      <c r="V906" t="str">
        <f t="shared" si="140"/>
        <v>1/2/2016</v>
      </c>
      <c r="W906" t="str">
        <f t="shared" si="147"/>
        <v>2016</v>
      </c>
      <c r="X906" t="str">
        <f t="shared" si="148"/>
        <v>January</v>
      </c>
    </row>
    <row r="907" spans="1:24" ht="43.2" x14ac:dyDescent="0.55000000000000004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141"/>
        <v>3.0153846153846153E-2</v>
      </c>
      <c r="P907" s="9">
        <f t="shared" si="142"/>
        <v>32.666666666666664</v>
      </c>
      <c r="Q907" t="str">
        <f t="shared" si="143"/>
        <v>music</v>
      </c>
      <c r="R907" t="str">
        <f t="shared" si="144"/>
        <v>jazz</v>
      </c>
      <c r="S907" t="str">
        <f t="shared" si="149"/>
        <v>11/25/2010</v>
      </c>
      <c r="T907" t="str">
        <f t="shared" si="145"/>
        <v>2010</v>
      </c>
      <c r="U907" t="str">
        <f t="shared" si="146"/>
        <v>November</v>
      </c>
      <c r="V907" t="str">
        <f t="shared" si="140"/>
        <v>1/24/2011</v>
      </c>
      <c r="W907" t="str">
        <f t="shared" si="147"/>
        <v>2011</v>
      </c>
      <c r="X907" t="str">
        <f t="shared" si="148"/>
        <v>January</v>
      </c>
    </row>
    <row r="908" spans="1:24" ht="28.8" x14ac:dyDescent="0.55000000000000004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141"/>
        <v>0</v>
      </c>
      <c r="P908" s="9">
        <f t="shared" si="142"/>
        <v>0</v>
      </c>
      <c r="Q908" t="str">
        <f t="shared" si="143"/>
        <v>music</v>
      </c>
      <c r="R908" t="str">
        <f t="shared" si="144"/>
        <v>jazz</v>
      </c>
      <c r="S908" t="str">
        <f t="shared" si="149"/>
        <v>2/10/2014</v>
      </c>
      <c r="T908" t="str">
        <f t="shared" si="145"/>
        <v>2014</v>
      </c>
      <c r="U908" t="str">
        <f t="shared" si="146"/>
        <v>February</v>
      </c>
      <c r="V908" t="str">
        <f t="shared" si="140"/>
        <v>3/12/2014</v>
      </c>
      <c r="W908" t="str">
        <f t="shared" si="147"/>
        <v>2014</v>
      </c>
      <c r="X908" t="str">
        <f t="shared" si="148"/>
        <v>March</v>
      </c>
    </row>
    <row r="909" spans="1:24" ht="28.8" x14ac:dyDescent="0.55000000000000004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141"/>
        <v>0</v>
      </c>
      <c r="P909" s="9">
        <f t="shared" si="142"/>
        <v>0</v>
      </c>
      <c r="Q909" t="str">
        <f t="shared" si="143"/>
        <v>music</v>
      </c>
      <c r="R909" t="str">
        <f t="shared" si="144"/>
        <v>jazz</v>
      </c>
      <c r="S909" t="str">
        <f t="shared" si="149"/>
        <v>8/11/2011</v>
      </c>
      <c r="T909" t="str">
        <f t="shared" si="145"/>
        <v>2011</v>
      </c>
      <c r="U909" t="str">
        <f t="shared" si="146"/>
        <v>August</v>
      </c>
      <c r="V909" t="str">
        <f t="shared" si="140"/>
        <v>9/10/2011</v>
      </c>
      <c r="W909" t="str">
        <f t="shared" si="147"/>
        <v>2011</v>
      </c>
      <c r="X909" t="str">
        <f t="shared" si="148"/>
        <v>September</v>
      </c>
    </row>
    <row r="910" spans="1:24" ht="43.2" x14ac:dyDescent="0.55000000000000004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141"/>
        <v>0</v>
      </c>
      <c r="P910" s="9">
        <f t="shared" si="142"/>
        <v>0</v>
      </c>
      <c r="Q910" t="str">
        <f t="shared" si="143"/>
        <v>music</v>
      </c>
      <c r="R910" t="str">
        <f t="shared" si="144"/>
        <v>jazz</v>
      </c>
      <c r="S910" t="str">
        <f t="shared" si="149"/>
        <v>6/11/2010</v>
      </c>
      <c r="T910" t="str">
        <f t="shared" si="145"/>
        <v>2010</v>
      </c>
      <c r="U910" t="str">
        <f t="shared" si="146"/>
        <v>June</v>
      </c>
      <c r="V910" t="str">
        <f t="shared" si="140"/>
        <v>7/26/2010</v>
      </c>
      <c r="W910" t="str">
        <f t="shared" si="147"/>
        <v>2010</v>
      </c>
      <c r="X910" t="str">
        <f t="shared" si="148"/>
        <v>July</v>
      </c>
    </row>
    <row r="911" spans="1:24" ht="57.6" x14ac:dyDescent="0.55000000000000004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141"/>
        <v>3.2500000000000001E-2</v>
      </c>
      <c r="P911" s="9">
        <f t="shared" si="142"/>
        <v>65</v>
      </c>
      <c r="Q911" t="str">
        <f t="shared" si="143"/>
        <v>music</v>
      </c>
      <c r="R911" t="str">
        <f t="shared" si="144"/>
        <v>jazz</v>
      </c>
      <c r="S911" t="str">
        <f t="shared" si="149"/>
        <v>6/21/2012</v>
      </c>
      <c r="T911" t="str">
        <f t="shared" si="145"/>
        <v>2012</v>
      </c>
      <c r="U911" t="str">
        <f t="shared" si="146"/>
        <v>June</v>
      </c>
      <c r="V911" t="str">
        <f t="shared" si="140"/>
        <v>7/22/2012</v>
      </c>
      <c r="W911" t="str">
        <f t="shared" si="147"/>
        <v>2012</v>
      </c>
      <c r="X911" t="str">
        <f t="shared" si="148"/>
        <v>July</v>
      </c>
    </row>
    <row r="912" spans="1:24" ht="43.2" x14ac:dyDescent="0.55000000000000004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141"/>
        <v>0.22363636363636363</v>
      </c>
      <c r="P912" s="9">
        <f t="shared" si="142"/>
        <v>24.6</v>
      </c>
      <c r="Q912" t="str">
        <f t="shared" si="143"/>
        <v>music</v>
      </c>
      <c r="R912" t="str">
        <f t="shared" si="144"/>
        <v>jazz</v>
      </c>
      <c r="S912" t="str">
        <f t="shared" si="149"/>
        <v>1/2/2017</v>
      </c>
      <c r="T912" t="str">
        <f t="shared" si="145"/>
        <v>2017</v>
      </c>
      <c r="U912" t="str">
        <f t="shared" si="146"/>
        <v>January</v>
      </c>
      <c r="V912" t="str">
        <f t="shared" si="140"/>
        <v>3/3/2017</v>
      </c>
      <c r="W912" t="str">
        <f t="shared" si="147"/>
        <v>2017</v>
      </c>
      <c r="X912" t="str">
        <f t="shared" si="148"/>
        <v>March</v>
      </c>
    </row>
    <row r="913" spans="1:24" ht="43.2" x14ac:dyDescent="0.55000000000000004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 t="shared" si="141"/>
        <v>0</v>
      </c>
      <c r="P913" s="9">
        <f t="shared" si="142"/>
        <v>0</v>
      </c>
      <c r="Q913" t="str">
        <f t="shared" si="143"/>
        <v>music</v>
      </c>
      <c r="R913" t="str">
        <f t="shared" si="144"/>
        <v>jazz</v>
      </c>
      <c r="S913" t="str">
        <f t="shared" si="149"/>
        <v>1/2/2014</v>
      </c>
      <c r="T913" t="str">
        <f t="shared" si="145"/>
        <v>2014</v>
      </c>
      <c r="U913" t="str">
        <f t="shared" si="146"/>
        <v>January</v>
      </c>
      <c r="V913" t="str">
        <f t="shared" si="140"/>
        <v>1/23/2014</v>
      </c>
      <c r="W913" t="str">
        <f t="shared" si="147"/>
        <v>2014</v>
      </c>
      <c r="X913" t="str">
        <f t="shared" si="148"/>
        <v>January</v>
      </c>
    </row>
    <row r="914" spans="1:24" ht="43.2" x14ac:dyDescent="0.55000000000000004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141"/>
        <v>8.5714285714285719E-3</v>
      </c>
      <c r="P914" s="9">
        <f t="shared" si="142"/>
        <v>15</v>
      </c>
      <c r="Q914" t="str">
        <f t="shared" si="143"/>
        <v>music</v>
      </c>
      <c r="R914" t="str">
        <f t="shared" si="144"/>
        <v>jazz</v>
      </c>
      <c r="S914" t="str">
        <f t="shared" si="149"/>
        <v>10/11/2012</v>
      </c>
      <c r="T914" t="str">
        <f t="shared" si="145"/>
        <v>2012</v>
      </c>
      <c r="U914" t="str">
        <f t="shared" si="146"/>
        <v>October</v>
      </c>
      <c r="V914" t="str">
        <f t="shared" si="140"/>
        <v>12/10/2012</v>
      </c>
      <c r="W914" t="str">
        <f t="shared" si="147"/>
        <v>2012</v>
      </c>
      <c r="X914" t="str">
        <f t="shared" si="148"/>
        <v>December</v>
      </c>
    </row>
    <row r="915" spans="1:24" ht="43.2" x14ac:dyDescent="0.55000000000000004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141"/>
        <v>6.6066666666666662E-2</v>
      </c>
      <c r="P915" s="9">
        <f t="shared" si="142"/>
        <v>82.583333333333329</v>
      </c>
      <c r="Q915" t="str">
        <f t="shared" si="143"/>
        <v>music</v>
      </c>
      <c r="R915" t="str">
        <f t="shared" si="144"/>
        <v>jazz</v>
      </c>
      <c r="S915" t="str">
        <f t="shared" si="149"/>
        <v>4/4/2012</v>
      </c>
      <c r="T915" t="str">
        <f t="shared" si="145"/>
        <v>2012</v>
      </c>
      <c r="U915" t="str">
        <f t="shared" si="146"/>
        <v>April</v>
      </c>
      <c r="V915" t="str">
        <f t="shared" si="140"/>
        <v>5/4/2012</v>
      </c>
      <c r="W915" t="str">
        <f t="shared" si="147"/>
        <v>2012</v>
      </c>
      <c r="X915" t="str">
        <f t="shared" si="148"/>
        <v>May</v>
      </c>
    </row>
    <row r="916" spans="1:24" ht="43.2" x14ac:dyDescent="0.55000000000000004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 t="shared" si="141"/>
        <v>0</v>
      </c>
      <c r="P916" s="9">
        <f t="shared" si="142"/>
        <v>0</v>
      </c>
      <c r="Q916" t="str">
        <f t="shared" si="143"/>
        <v>music</v>
      </c>
      <c r="R916" t="str">
        <f t="shared" si="144"/>
        <v>jazz</v>
      </c>
      <c r="S916" t="str">
        <f t="shared" si="149"/>
        <v>7/26/2012</v>
      </c>
      <c r="T916" t="str">
        <f t="shared" si="145"/>
        <v>2012</v>
      </c>
      <c r="U916" t="str">
        <f t="shared" si="146"/>
        <v>July</v>
      </c>
      <c r="V916" t="str">
        <f t="shared" si="140"/>
        <v>8/25/2012</v>
      </c>
      <c r="W916" t="str">
        <f t="shared" si="147"/>
        <v>2012</v>
      </c>
      <c r="X916" t="str">
        <f t="shared" si="148"/>
        <v>August</v>
      </c>
    </row>
    <row r="917" spans="1:24" ht="43.2" x14ac:dyDescent="0.55000000000000004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141"/>
        <v>5.7692307692307696E-2</v>
      </c>
      <c r="P917" s="9">
        <f t="shared" si="142"/>
        <v>41.666666666666664</v>
      </c>
      <c r="Q917" t="str">
        <f t="shared" si="143"/>
        <v>music</v>
      </c>
      <c r="R917" t="str">
        <f t="shared" si="144"/>
        <v>jazz</v>
      </c>
      <c r="S917" t="str">
        <f t="shared" si="149"/>
        <v>1/29/2012</v>
      </c>
      <c r="T917" t="str">
        <f t="shared" si="145"/>
        <v>2012</v>
      </c>
      <c r="U917" t="str">
        <f t="shared" si="146"/>
        <v>January</v>
      </c>
      <c r="V917" t="str">
        <f t="shared" si="140"/>
        <v>2/29/2012</v>
      </c>
      <c r="W917" t="str">
        <f t="shared" si="147"/>
        <v>2012</v>
      </c>
      <c r="X917" t="str">
        <f t="shared" si="148"/>
        <v>February</v>
      </c>
    </row>
    <row r="918" spans="1:24" ht="43.2" x14ac:dyDescent="0.55000000000000004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 t="shared" si="141"/>
        <v>0</v>
      </c>
      <c r="P918" s="9">
        <f t="shared" si="142"/>
        <v>0</v>
      </c>
      <c r="Q918" t="str">
        <f t="shared" si="143"/>
        <v>music</v>
      </c>
      <c r="R918" t="str">
        <f t="shared" si="144"/>
        <v>jazz</v>
      </c>
      <c r="S918" t="str">
        <f t="shared" si="149"/>
        <v>9/13/2010</v>
      </c>
      <c r="T918" t="str">
        <f t="shared" si="145"/>
        <v>2010</v>
      </c>
      <c r="U918" t="str">
        <f t="shared" si="146"/>
        <v>September</v>
      </c>
      <c r="V918" t="str">
        <f t="shared" si="140"/>
        <v>10/22/2010</v>
      </c>
      <c r="W918" t="str">
        <f t="shared" si="147"/>
        <v>2010</v>
      </c>
      <c r="X918" t="str">
        <f t="shared" si="148"/>
        <v>October</v>
      </c>
    </row>
    <row r="919" spans="1:24" ht="43.2" x14ac:dyDescent="0.55000000000000004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141"/>
        <v>6.0000000000000001E-3</v>
      </c>
      <c r="P919" s="9">
        <f t="shared" si="142"/>
        <v>30</v>
      </c>
      <c r="Q919" t="str">
        <f t="shared" si="143"/>
        <v>music</v>
      </c>
      <c r="R919" t="str">
        <f t="shared" si="144"/>
        <v>jazz</v>
      </c>
      <c r="S919" t="str">
        <f t="shared" si="149"/>
        <v>6/12/2014</v>
      </c>
      <c r="T919" t="str">
        <f t="shared" si="145"/>
        <v>2014</v>
      </c>
      <c r="U919" t="str">
        <f t="shared" si="146"/>
        <v>June</v>
      </c>
      <c r="V919" t="str">
        <f t="shared" si="140"/>
        <v>7/13/2014</v>
      </c>
      <c r="W919" t="str">
        <f t="shared" si="147"/>
        <v>2014</v>
      </c>
      <c r="X919" t="str">
        <f t="shared" si="148"/>
        <v>July</v>
      </c>
    </row>
    <row r="920" spans="1:24" ht="43.2" x14ac:dyDescent="0.55000000000000004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141"/>
        <v>5.0256410256410255E-2</v>
      </c>
      <c r="P920" s="9">
        <f t="shared" si="142"/>
        <v>19.600000000000001</v>
      </c>
      <c r="Q920" t="str">
        <f t="shared" si="143"/>
        <v>music</v>
      </c>
      <c r="R920" t="str">
        <f t="shared" si="144"/>
        <v>jazz</v>
      </c>
      <c r="S920" t="str">
        <f t="shared" si="149"/>
        <v>11/1/2014</v>
      </c>
      <c r="T920" t="str">
        <f t="shared" si="145"/>
        <v>2014</v>
      </c>
      <c r="U920" t="str">
        <f t="shared" si="146"/>
        <v>November</v>
      </c>
      <c r="V920" t="str">
        <f t="shared" si="140"/>
        <v>12/1/2014</v>
      </c>
      <c r="W920" t="str">
        <f t="shared" si="147"/>
        <v>2014</v>
      </c>
      <c r="X920" t="str">
        <f t="shared" si="148"/>
        <v>December</v>
      </c>
    </row>
    <row r="921" spans="1:24" x14ac:dyDescent="0.55000000000000004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141"/>
        <v>5.0000000000000001E-3</v>
      </c>
      <c r="P921" s="9">
        <f t="shared" si="142"/>
        <v>100</v>
      </c>
      <c r="Q921" t="str">
        <f t="shared" si="143"/>
        <v>music</v>
      </c>
      <c r="R921" t="str">
        <f t="shared" si="144"/>
        <v>jazz</v>
      </c>
      <c r="S921" t="str">
        <f t="shared" si="149"/>
        <v>11/14/2012</v>
      </c>
      <c r="T921" t="str">
        <f t="shared" si="145"/>
        <v>2012</v>
      </c>
      <c r="U921" t="str">
        <f t="shared" si="146"/>
        <v>November</v>
      </c>
      <c r="V921" t="str">
        <f t="shared" si="140"/>
        <v>12/19/2012</v>
      </c>
      <c r="W921" t="str">
        <f t="shared" si="147"/>
        <v>2012</v>
      </c>
      <c r="X921" t="str">
        <f t="shared" si="148"/>
        <v>December</v>
      </c>
    </row>
    <row r="922" spans="1:24" ht="43.2" x14ac:dyDescent="0.55000000000000004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 t="shared" si="141"/>
        <v>0</v>
      </c>
      <c r="P922" s="9">
        <f t="shared" si="142"/>
        <v>0</v>
      </c>
      <c r="Q922" t="str">
        <f t="shared" si="143"/>
        <v>music</v>
      </c>
      <c r="R922" t="str">
        <f t="shared" si="144"/>
        <v>jazz</v>
      </c>
      <c r="S922" t="str">
        <f t="shared" si="149"/>
        <v>10/15/2013</v>
      </c>
      <c r="T922" t="str">
        <f t="shared" si="145"/>
        <v>2013</v>
      </c>
      <c r="U922" t="str">
        <f t="shared" si="146"/>
        <v>October</v>
      </c>
      <c r="V922" t="str">
        <f t="shared" si="140"/>
        <v>11/14/2013</v>
      </c>
      <c r="W922" t="str">
        <f t="shared" si="147"/>
        <v>2013</v>
      </c>
      <c r="X922" t="str">
        <f t="shared" si="148"/>
        <v>November</v>
      </c>
    </row>
    <row r="923" spans="1:24" ht="43.2" x14ac:dyDescent="0.55000000000000004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141"/>
        <v>0.309</v>
      </c>
      <c r="P923" s="9">
        <f t="shared" si="142"/>
        <v>231.75</v>
      </c>
      <c r="Q923" t="str">
        <f t="shared" si="143"/>
        <v>music</v>
      </c>
      <c r="R923" t="str">
        <f t="shared" si="144"/>
        <v>jazz</v>
      </c>
      <c r="S923" t="str">
        <f t="shared" si="149"/>
        <v>10/30/2011</v>
      </c>
      <c r="T923" t="str">
        <f t="shared" si="145"/>
        <v>2011</v>
      </c>
      <c r="U923" t="str">
        <f t="shared" si="146"/>
        <v>October</v>
      </c>
      <c r="V923" t="str">
        <f t="shared" si="140"/>
        <v>12/12/2011</v>
      </c>
      <c r="W923" t="str">
        <f t="shared" si="147"/>
        <v>2011</v>
      </c>
      <c r="X923" t="str">
        <f t="shared" si="148"/>
        <v>December</v>
      </c>
    </row>
    <row r="924" spans="1:24" ht="43.2" x14ac:dyDescent="0.55000000000000004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141"/>
        <v>0.21037037037037037</v>
      </c>
      <c r="P924" s="9">
        <f t="shared" si="142"/>
        <v>189.33333333333334</v>
      </c>
      <c r="Q924" t="str">
        <f t="shared" si="143"/>
        <v>music</v>
      </c>
      <c r="R924" t="str">
        <f t="shared" si="144"/>
        <v>jazz</v>
      </c>
      <c r="S924" t="str">
        <f t="shared" si="149"/>
        <v>8/27/2014</v>
      </c>
      <c r="T924" t="str">
        <f t="shared" si="145"/>
        <v>2014</v>
      </c>
      <c r="U924" t="str">
        <f t="shared" si="146"/>
        <v>August</v>
      </c>
      <c r="V924" t="str">
        <f t="shared" si="140"/>
        <v>10/1/2014</v>
      </c>
      <c r="W924" t="str">
        <f t="shared" si="147"/>
        <v>2014</v>
      </c>
      <c r="X924" t="str">
        <f t="shared" si="148"/>
        <v>October</v>
      </c>
    </row>
    <row r="925" spans="1:24" ht="43.2" x14ac:dyDescent="0.55000000000000004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141"/>
        <v>2.1999999999999999E-2</v>
      </c>
      <c r="P925" s="9">
        <f t="shared" si="142"/>
        <v>55</v>
      </c>
      <c r="Q925" t="str">
        <f t="shared" si="143"/>
        <v>music</v>
      </c>
      <c r="R925" t="str">
        <f t="shared" si="144"/>
        <v>jazz</v>
      </c>
      <c r="S925" t="str">
        <f t="shared" si="149"/>
        <v>10/22/2014</v>
      </c>
      <c r="T925" t="str">
        <f t="shared" si="145"/>
        <v>2014</v>
      </c>
      <c r="U925" t="str">
        <f t="shared" si="146"/>
        <v>October</v>
      </c>
      <c r="V925" t="str">
        <f t="shared" si="140"/>
        <v>11/21/2014</v>
      </c>
      <c r="W925" t="str">
        <f t="shared" si="147"/>
        <v>2014</v>
      </c>
      <c r="X925" t="str">
        <f t="shared" si="148"/>
        <v>November</v>
      </c>
    </row>
    <row r="926" spans="1:24" ht="43.2" x14ac:dyDescent="0.55000000000000004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141"/>
        <v>0.109</v>
      </c>
      <c r="P926" s="9">
        <f t="shared" si="142"/>
        <v>21.8</v>
      </c>
      <c r="Q926" t="str">
        <f t="shared" si="143"/>
        <v>music</v>
      </c>
      <c r="R926" t="str">
        <f t="shared" si="144"/>
        <v>jazz</v>
      </c>
      <c r="S926" t="str">
        <f t="shared" si="149"/>
        <v>1/14/2013</v>
      </c>
      <c r="T926" t="str">
        <f t="shared" si="145"/>
        <v>2013</v>
      </c>
      <c r="U926" t="str">
        <f t="shared" si="146"/>
        <v>January</v>
      </c>
      <c r="V926" t="str">
        <f t="shared" si="140"/>
        <v>2/13/2013</v>
      </c>
      <c r="W926" t="str">
        <f t="shared" si="147"/>
        <v>2013</v>
      </c>
      <c r="X926" t="str">
        <f t="shared" si="148"/>
        <v>February</v>
      </c>
    </row>
    <row r="927" spans="1:24" ht="43.2" x14ac:dyDescent="0.55000000000000004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141"/>
        <v>2.6666666666666668E-2</v>
      </c>
      <c r="P927" s="9">
        <f t="shared" si="142"/>
        <v>32</v>
      </c>
      <c r="Q927" t="str">
        <f t="shared" si="143"/>
        <v>music</v>
      </c>
      <c r="R927" t="str">
        <f t="shared" si="144"/>
        <v>jazz</v>
      </c>
      <c r="S927" t="str">
        <f t="shared" si="149"/>
        <v>10/28/2013</v>
      </c>
      <c r="T927" t="str">
        <f t="shared" si="145"/>
        <v>2013</v>
      </c>
      <c r="U927" t="str">
        <f t="shared" si="146"/>
        <v>October</v>
      </c>
      <c r="V927" t="str">
        <f t="shared" si="140"/>
        <v>11/27/2013</v>
      </c>
      <c r="W927" t="str">
        <f t="shared" si="147"/>
        <v>2013</v>
      </c>
      <c r="X927" t="str">
        <f t="shared" si="148"/>
        <v>November</v>
      </c>
    </row>
    <row r="928" spans="1:24" ht="57.6" x14ac:dyDescent="0.55000000000000004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141"/>
        <v>0</v>
      </c>
      <c r="P928" s="9">
        <f t="shared" si="142"/>
        <v>0</v>
      </c>
      <c r="Q928" t="str">
        <f t="shared" si="143"/>
        <v>music</v>
      </c>
      <c r="R928" t="str">
        <f t="shared" si="144"/>
        <v>jazz</v>
      </c>
      <c r="S928" t="str">
        <f t="shared" si="149"/>
        <v>6/8/2010</v>
      </c>
      <c r="T928" t="str">
        <f t="shared" si="145"/>
        <v>2010</v>
      </c>
      <c r="U928" t="str">
        <f t="shared" si="146"/>
        <v>June</v>
      </c>
      <c r="V928" t="str">
        <f t="shared" si="140"/>
        <v>7/8/2010</v>
      </c>
      <c r="W928" t="str">
        <f t="shared" si="147"/>
        <v>2010</v>
      </c>
      <c r="X928" t="str">
        <f t="shared" si="148"/>
        <v>July</v>
      </c>
    </row>
    <row r="929" spans="1:24" ht="28.8" x14ac:dyDescent="0.55000000000000004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141"/>
        <v>0</v>
      </c>
      <c r="P929" s="9">
        <f t="shared" si="142"/>
        <v>0</v>
      </c>
      <c r="Q929" t="str">
        <f t="shared" si="143"/>
        <v>music</v>
      </c>
      <c r="R929" t="str">
        <f t="shared" si="144"/>
        <v>jazz</v>
      </c>
      <c r="S929" t="str">
        <f t="shared" si="149"/>
        <v>4/14/2012</v>
      </c>
      <c r="T929" t="str">
        <f t="shared" si="145"/>
        <v>2012</v>
      </c>
      <c r="U929" t="str">
        <f t="shared" si="146"/>
        <v>April</v>
      </c>
      <c r="V929" t="str">
        <f t="shared" si="140"/>
        <v>5/14/2012</v>
      </c>
      <c r="W929" t="str">
        <f t="shared" si="147"/>
        <v>2012</v>
      </c>
      <c r="X929" t="str">
        <f t="shared" si="148"/>
        <v>May</v>
      </c>
    </row>
    <row r="930" spans="1:24" ht="43.2" x14ac:dyDescent="0.55000000000000004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141"/>
        <v>0.10862068965517241</v>
      </c>
      <c r="P930" s="9">
        <f t="shared" si="142"/>
        <v>56.25</v>
      </c>
      <c r="Q930" t="str">
        <f t="shared" si="143"/>
        <v>music</v>
      </c>
      <c r="R930" t="str">
        <f t="shared" si="144"/>
        <v>jazz</v>
      </c>
      <c r="S930" t="str">
        <f t="shared" si="149"/>
        <v>9/28/2012</v>
      </c>
      <c r="T930" t="str">
        <f t="shared" si="145"/>
        <v>2012</v>
      </c>
      <c r="U930" t="str">
        <f t="shared" si="146"/>
        <v>September</v>
      </c>
      <c r="V930" t="str">
        <f t="shared" si="140"/>
        <v>11/17/2012</v>
      </c>
      <c r="W930" t="str">
        <f t="shared" si="147"/>
        <v>2012</v>
      </c>
      <c r="X930" t="str">
        <f t="shared" si="148"/>
        <v>November</v>
      </c>
    </row>
    <row r="931" spans="1:24" ht="43.2" x14ac:dyDescent="0.55000000000000004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 t="shared" si="141"/>
        <v>0</v>
      </c>
      <c r="P931" s="9">
        <f t="shared" si="142"/>
        <v>0</v>
      </c>
      <c r="Q931" t="str">
        <f t="shared" si="143"/>
        <v>music</v>
      </c>
      <c r="R931" t="str">
        <f t="shared" si="144"/>
        <v>jazz</v>
      </c>
      <c r="S931" t="str">
        <f t="shared" si="149"/>
        <v>3/10/2012</v>
      </c>
      <c r="T931" t="str">
        <f t="shared" si="145"/>
        <v>2012</v>
      </c>
      <c r="U931" t="str">
        <f t="shared" si="146"/>
        <v>March</v>
      </c>
      <c r="V931" t="str">
        <f t="shared" si="140"/>
        <v>4/8/2012</v>
      </c>
      <c r="W931" t="str">
        <f t="shared" si="147"/>
        <v>2012</v>
      </c>
      <c r="X931" t="str">
        <f t="shared" si="148"/>
        <v>April</v>
      </c>
    </row>
    <row r="932" spans="1:24" ht="57.6" x14ac:dyDescent="0.55000000000000004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141"/>
        <v>0.38333333333333336</v>
      </c>
      <c r="P932" s="9">
        <f t="shared" si="142"/>
        <v>69</v>
      </c>
      <c r="Q932" t="str">
        <f t="shared" si="143"/>
        <v>music</v>
      </c>
      <c r="R932" t="str">
        <f t="shared" si="144"/>
        <v>jazz</v>
      </c>
      <c r="S932" t="str">
        <f t="shared" si="149"/>
        <v>5/14/2010</v>
      </c>
      <c r="T932" t="str">
        <f t="shared" si="145"/>
        <v>2010</v>
      </c>
      <c r="U932" t="str">
        <f t="shared" si="146"/>
        <v>May</v>
      </c>
      <c r="V932" t="str">
        <f t="shared" si="140"/>
        <v>6/25/2010</v>
      </c>
      <c r="W932" t="str">
        <f t="shared" si="147"/>
        <v>2010</v>
      </c>
      <c r="X932" t="str">
        <f t="shared" si="148"/>
        <v>June</v>
      </c>
    </row>
    <row r="933" spans="1:24" ht="43.2" x14ac:dyDescent="0.55000000000000004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141"/>
        <v>6.5500000000000003E-2</v>
      </c>
      <c r="P933" s="9">
        <f t="shared" si="142"/>
        <v>18.714285714285715</v>
      </c>
      <c r="Q933" t="str">
        <f t="shared" si="143"/>
        <v>music</v>
      </c>
      <c r="R933" t="str">
        <f t="shared" si="144"/>
        <v>jazz</v>
      </c>
      <c r="S933" t="str">
        <f t="shared" si="149"/>
        <v>2/10/2014</v>
      </c>
      <c r="T933" t="str">
        <f t="shared" si="145"/>
        <v>2014</v>
      </c>
      <c r="U933" t="str">
        <f t="shared" si="146"/>
        <v>February</v>
      </c>
      <c r="V933" t="str">
        <f t="shared" si="140"/>
        <v>3/16/2014</v>
      </c>
      <c r="W933" t="str">
        <f t="shared" si="147"/>
        <v>2014</v>
      </c>
      <c r="X933" t="str">
        <f t="shared" si="148"/>
        <v>March</v>
      </c>
    </row>
    <row r="934" spans="1:24" ht="28.8" x14ac:dyDescent="0.55000000000000004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141"/>
        <v>0.14536842105263159</v>
      </c>
      <c r="P934" s="9">
        <f t="shared" si="142"/>
        <v>46.033333333333331</v>
      </c>
      <c r="Q934" t="str">
        <f t="shared" si="143"/>
        <v>music</v>
      </c>
      <c r="R934" t="str">
        <f t="shared" si="144"/>
        <v>jazz</v>
      </c>
      <c r="S934" t="str">
        <f t="shared" si="149"/>
        <v>2/5/2013</v>
      </c>
      <c r="T934" t="str">
        <f t="shared" si="145"/>
        <v>2013</v>
      </c>
      <c r="U934" t="str">
        <f t="shared" si="146"/>
        <v>February</v>
      </c>
      <c r="V934" t="str">
        <f t="shared" si="140"/>
        <v>3/22/2013</v>
      </c>
      <c r="W934" t="str">
        <f t="shared" si="147"/>
        <v>2013</v>
      </c>
      <c r="X934" t="str">
        <f t="shared" si="148"/>
        <v>March</v>
      </c>
    </row>
    <row r="935" spans="1:24" ht="43.2" x14ac:dyDescent="0.55000000000000004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141"/>
        <v>0.06</v>
      </c>
      <c r="P935" s="9">
        <f t="shared" si="142"/>
        <v>60</v>
      </c>
      <c r="Q935" t="str">
        <f t="shared" si="143"/>
        <v>music</v>
      </c>
      <c r="R935" t="str">
        <f t="shared" si="144"/>
        <v>jazz</v>
      </c>
      <c r="S935" t="str">
        <f t="shared" si="149"/>
        <v>3/12/2014</v>
      </c>
      <c r="T935" t="str">
        <f t="shared" si="145"/>
        <v>2014</v>
      </c>
      <c r="U935" t="str">
        <f t="shared" si="146"/>
        <v>March</v>
      </c>
      <c r="V935" t="str">
        <f t="shared" si="140"/>
        <v>5/11/2014</v>
      </c>
      <c r="W935" t="str">
        <f t="shared" si="147"/>
        <v>2014</v>
      </c>
      <c r="X935" t="str">
        <f t="shared" si="148"/>
        <v>May</v>
      </c>
    </row>
    <row r="936" spans="1:24" ht="43.2" x14ac:dyDescent="0.55000000000000004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141"/>
        <v>0.30399999999999999</v>
      </c>
      <c r="P936" s="9">
        <f t="shared" si="142"/>
        <v>50.666666666666664</v>
      </c>
      <c r="Q936" t="str">
        <f t="shared" si="143"/>
        <v>music</v>
      </c>
      <c r="R936" t="str">
        <f t="shared" si="144"/>
        <v>jazz</v>
      </c>
      <c r="S936" t="str">
        <f t="shared" si="149"/>
        <v>4/4/2014</v>
      </c>
      <c r="T936" t="str">
        <f t="shared" si="145"/>
        <v>2014</v>
      </c>
      <c r="U936" t="str">
        <f t="shared" si="146"/>
        <v>April</v>
      </c>
      <c r="V936" t="str">
        <f t="shared" si="140"/>
        <v>5/4/2014</v>
      </c>
      <c r="W936" t="str">
        <f t="shared" si="147"/>
        <v>2014</v>
      </c>
      <c r="X936" t="str">
        <f t="shared" si="148"/>
        <v>May</v>
      </c>
    </row>
    <row r="937" spans="1:24" ht="43.2" x14ac:dyDescent="0.55000000000000004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141"/>
        <v>1.4285714285714285E-2</v>
      </c>
      <c r="P937" s="9">
        <f t="shared" si="142"/>
        <v>25</v>
      </c>
      <c r="Q937" t="str">
        <f t="shared" si="143"/>
        <v>music</v>
      </c>
      <c r="R937" t="str">
        <f t="shared" si="144"/>
        <v>jazz</v>
      </c>
      <c r="S937" t="str">
        <f t="shared" si="149"/>
        <v>12/30/2015</v>
      </c>
      <c r="T937" t="str">
        <f t="shared" si="145"/>
        <v>2015</v>
      </c>
      <c r="U937" t="str">
        <f t="shared" si="146"/>
        <v>December</v>
      </c>
      <c r="V937" t="str">
        <f t="shared" si="140"/>
        <v>1/29/2016</v>
      </c>
      <c r="W937" t="str">
        <f t="shared" si="147"/>
        <v>2016</v>
      </c>
      <c r="X937" t="str">
        <f t="shared" si="148"/>
        <v>January</v>
      </c>
    </row>
    <row r="938" spans="1:24" ht="43.2" x14ac:dyDescent="0.55000000000000004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 t="shared" si="141"/>
        <v>0</v>
      </c>
      <c r="P938" s="9">
        <f t="shared" si="142"/>
        <v>0</v>
      </c>
      <c r="Q938" t="str">
        <f t="shared" si="143"/>
        <v>music</v>
      </c>
      <c r="R938" t="str">
        <f t="shared" si="144"/>
        <v>jazz</v>
      </c>
      <c r="S938" t="str">
        <f t="shared" si="149"/>
        <v>12/5/2011</v>
      </c>
      <c r="T938" t="str">
        <f t="shared" si="145"/>
        <v>2011</v>
      </c>
      <c r="U938" t="str">
        <f t="shared" si="146"/>
        <v>December</v>
      </c>
      <c r="V938" t="str">
        <f t="shared" si="140"/>
        <v>1/18/2012</v>
      </c>
      <c r="W938" t="str">
        <f t="shared" si="147"/>
        <v>2012</v>
      </c>
      <c r="X938" t="str">
        <f t="shared" si="148"/>
        <v>January</v>
      </c>
    </row>
    <row r="939" spans="1:24" ht="43.2" x14ac:dyDescent="0.55000000000000004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141"/>
        <v>1.1428571428571429E-2</v>
      </c>
      <c r="P939" s="9">
        <f t="shared" si="142"/>
        <v>20</v>
      </c>
      <c r="Q939" t="str">
        <f t="shared" si="143"/>
        <v>music</v>
      </c>
      <c r="R939" t="str">
        <f t="shared" si="144"/>
        <v>jazz</v>
      </c>
      <c r="S939" t="str">
        <f t="shared" si="149"/>
        <v>10/4/2013</v>
      </c>
      <c r="T939" t="str">
        <f t="shared" si="145"/>
        <v>2013</v>
      </c>
      <c r="U939" t="str">
        <f t="shared" si="146"/>
        <v>October</v>
      </c>
      <c r="V939" t="str">
        <f t="shared" si="140"/>
        <v>11/3/2013</v>
      </c>
      <c r="W939" t="str">
        <f t="shared" si="147"/>
        <v>2013</v>
      </c>
      <c r="X939" t="str">
        <f t="shared" si="148"/>
        <v>November</v>
      </c>
    </row>
    <row r="940" spans="1:24" ht="43.2" x14ac:dyDescent="0.55000000000000004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141"/>
        <v>3.5714285714285713E-3</v>
      </c>
      <c r="P940" s="9">
        <f t="shared" si="142"/>
        <v>25</v>
      </c>
      <c r="Q940" t="str">
        <f t="shared" si="143"/>
        <v>music</v>
      </c>
      <c r="R940" t="str">
        <f t="shared" si="144"/>
        <v>jazz</v>
      </c>
      <c r="S940" t="str">
        <f t="shared" si="149"/>
        <v>8/3/2012</v>
      </c>
      <c r="T940" t="str">
        <f t="shared" si="145"/>
        <v>2012</v>
      </c>
      <c r="U940" t="str">
        <f t="shared" si="146"/>
        <v>August</v>
      </c>
      <c r="V940" t="str">
        <f t="shared" si="140"/>
        <v>9/2/2012</v>
      </c>
      <c r="W940" t="str">
        <f t="shared" si="147"/>
        <v>2012</v>
      </c>
      <c r="X940" t="str">
        <f t="shared" si="148"/>
        <v>September</v>
      </c>
    </row>
    <row r="941" spans="1:24" ht="43.2" x14ac:dyDescent="0.55000000000000004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141"/>
        <v>1.4545454545454545E-2</v>
      </c>
      <c r="P941" s="9">
        <f t="shared" si="142"/>
        <v>20</v>
      </c>
      <c r="Q941" t="str">
        <f t="shared" si="143"/>
        <v>music</v>
      </c>
      <c r="R941" t="str">
        <f t="shared" si="144"/>
        <v>jazz</v>
      </c>
      <c r="S941" t="str">
        <f t="shared" si="149"/>
        <v>5/22/2013</v>
      </c>
      <c r="T941" t="str">
        <f t="shared" si="145"/>
        <v>2013</v>
      </c>
      <c r="U941" t="str">
        <f t="shared" si="146"/>
        <v>May</v>
      </c>
      <c r="V941" t="str">
        <f t="shared" si="140"/>
        <v>6/30/2013</v>
      </c>
      <c r="W941" t="str">
        <f t="shared" si="147"/>
        <v>2013</v>
      </c>
      <c r="X941" t="str">
        <f t="shared" si="148"/>
        <v>June</v>
      </c>
    </row>
    <row r="942" spans="1:24" ht="43.2" x14ac:dyDescent="0.55000000000000004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141"/>
        <v>0.17155555555555554</v>
      </c>
      <c r="P942" s="9">
        <f t="shared" si="142"/>
        <v>110.28571428571429</v>
      </c>
      <c r="Q942" t="str">
        <f t="shared" si="143"/>
        <v>technology</v>
      </c>
      <c r="R942" t="str">
        <f t="shared" si="144"/>
        <v>wearables</v>
      </c>
      <c r="S942" t="str">
        <f t="shared" si="149"/>
        <v>6/26/2015</v>
      </c>
      <c r="T942" t="str">
        <f t="shared" si="145"/>
        <v>2015</v>
      </c>
      <c r="U942" t="str">
        <f t="shared" si="146"/>
        <v>June</v>
      </c>
      <c r="V942" t="str">
        <f t="shared" si="140"/>
        <v>8/10/2015</v>
      </c>
      <c r="W942" t="str">
        <f t="shared" si="147"/>
        <v>2015</v>
      </c>
      <c r="X942" t="str">
        <f t="shared" si="148"/>
        <v>August</v>
      </c>
    </row>
    <row r="943" spans="1:24" ht="57.6" x14ac:dyDescent="0.55000000000000004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141"/>
        <v>2.3220000000000001E-2</v>
      </c>
      <c r="P943" s="9">
        <f t="shared" si="142"/>
        <v>37.451612903225808</v>
      </c>
      <c r="Q943" t="str">
        <f t="shared" si="143"/>
        <v>technology</v>
      </c>
      <c r="R943" t="str">
        <f t="shared" si="144"/>
        <v>wearables</v>
      </c>
      <c r="S943" t="str">
        <f t="shared" si="149"/>
        <v>1/10/2017</v>
      </c>
      <c r="T943" t="str">
        <f t="shared" si="145"/>
        <v>2017</v>
      </c>
      <c r="U943" t="str">
        <f t="shared" si="146"/>
        <v>January</v>
      </c>
      <c r="V943" t="str">
        <f t="shared" si="140"/>
        <v>2/9/2017</v>
      </c>
      <c r="W943" t="str">
        <f t="shared" si="147"/>
        <v>2017</v>
      </c>
      <c r="X943" t="str">
        <f t="shared" si="148"/>
        <v>February</v>
      </c>
    </row>
    <row r="944" spans="1:24" ht="43.2" x14ac:dyDescent="0.55000000000000004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141"/>
        <v>8.9066666666666669E-2</v>
      </c>
      <c r="P944" s="9">
        <f t="shared" si="142"/>
        <v>41.75</v>
      </c>
      <c r="Q944" t="str">
        <f t="shared" si="143"/>
        <v>technology</v>
      </c>
      <c r="R944" t="str">
        <f t="shared" si="144"/>
        <v>wearables</v>
      </c>
      <c r="S944" t="str">
        <f t="shared" si="149"/>
        <v>1/13/2016</v>
      </c>
      <c r="T944" t="str">
        <f t="shared" si="145"/>
        <v>2016</v>
      </c>
      <c r="U944" t="str">
        <f t="shared" si="146"/>
        <v>January</v>
      </c>
      <c r="V944" t="str">
        <f t="shared" si="140"/>
        <v>2/18/2016</v>
      </c>
      <c r="W944" t="str">
        <f t="shared" si="147"/>
        <v>2016</v>
      </c>
      <c r="X944" t="str">
        <f t="shared" si="148"/>
        <v>February</v>
      </c>
    </row>
    <row r="945" spans="1:24" ht="28.8" x14ac:dyDescent="0.55000000000000004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141"/>
        <v>9.633333333333334E-2</v>
      </c>
      <c r="P945" s="9">
        <f t="shared" si="142"/>
        <v>24.083333333333332</v>
      </c>
      <c r="Q945" t="str">
        <f t="shared" si="143"/>
        <v>technology</v>
      </c>
      <c r="R945" t="str">
        <f t="shared" si="144"/>
        <v>wearables</v>
      </c>
      <c r="S945" t="str">
        <f t="shared" si="149"/>
        <v>10/30/2016</v>
      </c>
      <c r="T945" t="str">
        <f t="shared" si="145"/>
        <v>2016</v>
      </c>
      <c r="U945" t="str">
        <f t="shared" si="146"/>
        <v>October</v>
      </c>
      <c r="V945" t="str">
        <f t="shared" si="140"/>
        <v>11/29/2016</v>
      </c>
      <c r="W945" t="str">
        <f t="shared" si="147"/>
        <v>2016</v>
      </c>
      <c r="X945" t="str">
        <f t="shared" si="148"/>
        <v>November</v>
      </c>
    </row>
    <row r="946" spans="1:24" ht="43.2" x14ac:dyDescent="0.55000000000000004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141"/>
        <v>0.13325999999999999</v>
      </c>
      <c r="P946" s="9">
        <f t="shared" si="142"/>
        <v>69.40625</v>
      </c>
      <c r="Q946" t="str">
        <f t="shared" si="143"/>
        <v>technology</v>
      </c>
      <c r="R946" t="str">
        <f t="shared" si="144"/>
        <v>wearables</v>
      </c>
      <c r="S946" t="str">
        <f t="shared" si="149"/>
        <v>3/15/2016</v>
      </c>
      <c r="T946" t="str">
        <f t="shared" si="145"/>
        <v>2016</v>
      </c>
      <c r="U946" t="str">
        <f t="shared" si="146"/>
        <v>March</v>
      </c>
      <c r="V946" t="str">
        <f t="shared" si="140"/>
        <v>4/18/2016</v>
      </c>
      <c r="W946" t="str">
        <f t="shared" si="147"/>
        <v>2016</v>
      </c>
      <c r="X946" t="str">
        <f t="shared" si="148"/>
        <v>April</v>
      </c>
    </row>
    <row r="947" spans="1:24" ht="43.2" x14ac:dyDescent="0.55000000000000004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141"/>
        <v>2.4840000000000001E-2</v>
      </c>
      <c r="P947" s="9">
        <f t="shared" si="142"/>
        <v>155.25</v>
      </c>
      <c r="Q947" t="str">
        <f t="shared" si="143"/>
        <v>technology</v>
      </c>
      <c r="R947" t="str">
        <f t="shared" si="144"/>
        <v>wearables</v>
      </c>
      <c r="S947" t="str">
        <f t="shared" si="149"/>
        <v>12/28/2016</v>
      </c>
      <c r="T947" t="str">
        <f t="shared" si="145"/>
        <v>2016</v>
      </c>
      <c r="U947" t="str">
        <f t="shared" si="146"/>
        <v>December</v>
      </c>
      <c r="V947" t="str">
        <f t="shared" si="140"/>
        <v>2/18/2017</v>
      </c>
      <c r="W947" t="str">
        <f t="shared" si="147"/>
        <v>2017</v>
      </c>
      <c r="X947" t="str">
        <f t="shared" si="148"/>
        <v>February</v>
      </c>
    </row>
    <row r="948" spans="1:24" ht="28.8" x14ac:dyDescent="0.55000000000000004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141"/>
        <v>1.9066666666666666E-2</v>
      </c>
      <c r="P948" s="9">
        <f t="shared" si="142"/>
        <v>57.2</v>
      </c>
      <c r="Q948" t="str">
        <f t="shared" si="143"/>
        <v>technology</v>
      </c>
      <c r="R948" t="str">
        <f t="shared" si="144"/>
        <v>wearables</v>
      </c>
      <c r="S948" t="str">
        <f t="shared" si="149"/>
        <v>8/10/2016</v>
      </c>
      <c r="T948" t="str">
        <f t="shared" si="145"/>
        <v>2016</v>
      </c>
      <c r="U948" t="str">
        <f t="shared" si="146"/>
        <v>August</v>
      </c>
      <c r="V948" t="str">
        <f t="shared" si="140"/>
        <v>9/9/2016</v>
      </c>
      <c r="W948" t="str">
        <f t="shared" si="147"/>
        <v>2016</v>
      </c>
      <c r="X948" t="str">
        <f t="shared" si="148"/>
        <v>September</v>
      </c>
    </row>
    <row r="949" spans="1:24" ht="43.2" x14ac:dyDescent="0.55000000000000004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 t="shared" si="141"/>
        <v>0</v>
      </c>
      <c r="P949" s="9">
        <f t="shared" si="142"/>
        <v>0</v>
      </c>
      <c r="Q949" t="str">
        <f t="shared" si="143"/>
        <v>technology</v>
      </c>
      <c r="R949" t="str">
        <f t="shared" si="144"/>
        <v>wearables</v>
      </c>
      <c r="S949" t="str">
        <f t="shared" si="149"/>
        <v>5/1/2016</v>
      </c>
      <c r="T949" t="str">
        <f t="shared" si="145"/>
        <v>2016</v>
      </c>
      <c r="U949" t="str">
        <f t="shared" si="146"/>
        <v>May</v>
      </c>
      <c r="V949" t="str">
        <f t="shared" si="140"/>
        <v>6/30/2016</v>
      </c>
      <c r="W949" t="str">
        <f t="shared" si="147"/>
        <v>2016</v>
      </c>
      <c r="X949" t="str">
        <f t="shared" si="148"/>
        <v>June</v>
      </c>
    </row>
    <row r="950" spans="1:24" ht="43.2" x14ac:dyDescent="0.55000000000000004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141"/>
        <v>0.12</v>
      </c>
      <c r="P950" s="9">
        <f t="shared" si="142"/>
        <v>60</v>
      </c>
      <c r="Q950" t="str">
        <f t="shared" si="143"/>
        <v>technology</v>
      </c>
      <c r="R950" t="str">
        <f t="shared" si="144"/>
        <v>wearables</v>
      </c>
      <c r="S950" t="str">
        <f t="shared" si="149"/>
        <v>2/11/2016</v>
      </c>
      <c r="T950" t="str">
        <f t="shared" si="145"/>
        <v>2016</v>
      </c>
      <c r="U950" t="str">
        <f t="shared" si="146"/>
        <v>February</v>
      </c>
      <c r="V950" t="str">
        <f t="shared" si="140"/>
        <v>3/12/2016</v>
      </c>
      <c r="W950" t="str">
        <f t="shared" si="147"/>
        <v>2016</v>
      </c>
      <c r="X950" t="str">
        <f t="shared" si="148"/>
        <v>March</v>
      </c>
    </row>
    <row r="951" spans="1:24" ht="43.2" x14ac:dyDescent="0.55000000000000004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141"/>
        <v>1.3650000000000001E-2</v>
      </c>
      <c r="P951" s="9">
        <f t="shared" si="142"/>
        <v>39</v>
      </c>
      <c r="Q951" t="str">
        <f t="shared" si="143"/>
        <v>technology</v>
      </c>
      <c r="R951" t="str">
        <f t="shared" si="144"/>
        <v>wearables</v>
      </c>
      <c r="S951" t="str">
        <f t="shared" si="149"/>
        <v>12/22/2015</v>
      </c>
      <c r="T951" t="str">
        <f t="shared" si="145"/>
        <v>2015</v>
      </c>
      <c r="U951" t="str">
        <f t="shared" si="146"/>
        <v>December</v>
      </c>
      <c r="V951" t="str">
        <f t="shared" si="140"/>
        <v>2/20/2016</v>
      </c>
      <c r="W951" t="str">
        <f t="shared" si="147"/>
        <v>2016</v>
      </c>
      <c r="X951" t="str">
        <f t="shared" si="148"/>
        <v>February</v>
      </c>
    </row>
    <row r="952" spans="1:24" ht="43.2" x14ac:dyDescent="0.55000000000000004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141"/>
        <v>0.28039999999999998</v>
      </c>
      <c r="P952" s="9">
        <f t="shared" si="142"/>
        <v>58.416666666666664</v>
      </c>
      <c r="Q952" t="str">
        <f t="shared" si="143"/>
        <v>technology</v>
      </c>
      <c r="R952" t="str">
        <f t="shared" si="144"/>
        <v>wearables</v>
      </c>
      <c r="S952" t="str">
        <f t="shared" si="149"/>
        <v>12/18/2015</v>
      </c>
      <c r="T952" t="str">
        <f t="shared" si="145"/>
        <v>2015</v>
      </c>
      <c r="U952" t="str">
        <f t="shared" si="146"/>
        <v>December</v>
      </c>
      <c r="V952" t="str">
        <f t="shared" si="140"/>
        <v>1/17/2016</v>
      </c>
      <c r="W952" t="str">
        <f t="shared" si="147"/>
        <v>2016</v>
      </c>
      <c r="X952" t="str">
        <f t="shared" si="148"/>
        <v>January</v>
      </c>
    </row>
    <row r="953" spans="1:24" x14ac:dyDescent="0.55000000000000004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141"/>
        <v>0.38390000000000002</v>
      </c>
      <c r="P953" s="9">
        <f t="shared" si="142"/>
        <v>158.63636363636363</v>
      </c>
      <c r="Q953" t="str">
        <f t="shared" si="143"/>
        <v>technology</v>
      </c>
      <c r="R953" t="str">
        <f t="shared" si="144"/>
        <v>wearables</v>
      </c>
      <c r="S953" t="str">
        <f t="shared" si="149"/>
        <v>4/20/2016</v>
      </c>
      <c r="T953" t="str">
        <f t="shared" si="145"/>
        <v>2016</v>
      </c>
      <c r="U953" t="str">
        <f t="shared" si="146"/>
        <v>April</v>
      </c>
      <c r="V953" t="str">
        <f t="shared" si="140"/>
        <v>6/4/2016</v>
      </c>
      <c r="W953" t="str">
        <f t="shared" si="147"/>
        <v>2016</v>
      </c>
      <c r="X953" t="str">
        <f t="shared" si="148"/>
        <v>June</v>
      </c>
    </row>
    <row r="954" spans="1:24" ht="28.8" x14ac:dyDescent="0.55000000000000004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141"/>
        <v>0.39942857142857141</v>
      </c>
      <c r="P954" s="9">
        <f t="shared" si="142"/>
        <v>99.857142857142861</v>
      </c>
      <c r="Q954" t="str">
        <f t="shared" si="143"/>
        <v>technology</v>
      </c>
      <c r="R954" t="str">
        <f t="shared" si="144"/>
        <v>wearables</v>
      </c>
      <c r="S954" t="str">
        <f t="shared" si="149"/>
        <v>10/19/2016</v>
      </c>
      <c r="T954" t="str">
        <f t="shared" si="145"/>
        <v>2016</v>
      </c>
      <c r="U954" t="str">
        <f t="shared" si="146"/>
        <v>October</v>
      </c>
      <c r="V954" t="str">
        <f t="shared" si="140"/>
        <v>11/18/2016</v>
      </c>
      <c r="W954" t="str">
        <f t="shared" si="147"/>
        <v>2016</v>
      </c>
      <c r="X954" t="str">
        <f t="shared" si="148"/>
        <v>November</v>
      </c>
    </row>
    <row r="955" spans="1:24" ht="43.2" x14ac:dyDescent="0.55000000000000004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141"/>
        <v>8.3999999999999995E-3</v>
      </c>
      <c r="P955" s="9">
        <f t="shared" si="142"/>
        <v>25.2</v>
      </c>
      <c r="Q955" t="str">
        <f t="shared" si="143"/>
        <v>technology</v>
      </c>
      <c r="R955" t="str">
        <f t="shared" si="144"/>
        <v>wearables</v>
      </c>
      <c r="S955" t="str">
        <f t="shared" si="149"/>
        <v>12/25/2014</v>
      </c>
      <c r="T955" t="str">
        <f t="shared" si="145"/>
        <v>2014</v>
      </c>
      <c r="U955" t="str">
        <f t="shared" si="146"/>
        <v>December</v>
      </c>
      <c r="V955" t="str">
        <f t="shared" si="140"/>
        <v>1/24/2015</v>
      </c>
      <c r="W955" t="str">
        <f t="shared" si="147"/>
        <v>2015</v>
      </c>
      <c r="X955" t="str">
        <f t="shared" si="148"/>
        <v>January</v>
      </c>
    </row>
    <row r="956" spans="1:24" ht="43.2" x14ac:dyDescent="0.55000000000000004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141"/>
        <v>0.43406666666666666</v>
      </c>
      <c r="P956" s="9">
        <f t="shared" si="142"/>
        <v>89.191780821917803</v>
      </c>
      <c r="Q956" t="str">
        <f t="shared" si="143"/>
        <v>technology</v>
      </c>
      <c r="R956" t="str">
        <f t="shared" si="144"/>
        <v>wearables</v>
      </c>
      <c r="S956" t="str">
        <f t="shared" si="149"/>
        <v>7/9/2015</v>
      </c>
      <c r="T956" t="str">
        <f t="shared" si="145"/>
        <v>2015</v>
      </c>
      <c r="U956" t="str">
        <f t="shared" si="146"/>
        <v>July</v>
      </c>
      <c r="V956" t="str">
        <f t="shared" si="140"/>
        <v>8/20/2015</v>
      </c>
      <c r="W956" t="str">
        <f t="shared" si="147"/>
        <v>2015</v>
      </c>
      <c r="X956" t="str">
        <f t="shared" si="148"/>
        <v>August</v>
      </c>
    </row>
    <row r="957" spans="1:24" ht="43.2" x14ac:dyDescent="0.55000000000000004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141"/>
        <v>5.6613333333333335E-2</v>
      </c>
      <c r="P957" s="9">
        <f t="shared" si="142"/>
        <v>182.6236559139785</v>
      </c>
      <c r="Q957" t="str">
        <f t="shared" si="143"/>
        <v>technology</v>
      </c>
      <c r="R957" t="str">
        <f t="shared" si="144"/>
        <v>wearables</v>
      </c>
      <c r="S957" t="str">
        <f t="shared" si="149"/>
        <v>8/4/2016</v>
      </c>
      <c r="T957" t="str">
        <f t="shared" si="145"/>
        <v>2016</v>
      </c>
      <c r="U957" t="str">
        <f t="shared" si="146"/>
        <v>August</v>
      </c>
      <c r="V957" t="str">
        <f t="shared" si="140"/>
        <v>9/13/2016</v>
      </c>
      <c r="W957" t="str">
        <f t="shared" si="147"/>
        <v>2016</v>
      </c>
      <c r="X957" t="str">
        <f t="shared" si="148"/>
        <v>September</v>
      </c>
    </row>
    <row r="958" spans="1:24" ht="57.6" x14ac:dyDescent="0.55000000000000004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141"/>
        <v>1.7219999999999999E-2</v>
      </c>
      <c r="P958" s="9">
        <f t="shared" si="142"/>
        <v>50.647058823529413</v>
      </c>
      <c r="Q958" t="str">
        <f t="shared" si="143"/>
        <v>technology</v>
      </c>
      <c r="R958" t="str">
        <f t="shared" si="144"/>
        <v>wearables</v>
      </c>
      <c r="S958" t="str">
        <f t="shared" si="149"/>
        <v>2/25/2015</v>
      </c>
      <c r="T958" t="str">
        <f t="shared" si="145"/>
        <v>2015</v>
      </c>
      <c r="U958" t="str">
        <f t="shared" si="146"/>
        <v>February</v>
      </c>
      <c r="V958" t="str">
        <f t="shared" si="140"/>
        <v>4/26/2015</v>
      </c>
      <c r="W958" t="str">
        <f t="shared" si="147"/>
        <v>2015</v>
      </c>
      <c r="X958" t="str">
        <f t="shared" si="148"/>
        <v>April</v>
      </c>
    </row>
    <row r="959" spans="1:24" ht="28.8" x14ac:dyDescent="0.55000000000000004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141"/>
        <v>1.9416666666666665E-2</v>
      </c>
      <c r="P959" s="9">
        <f t="shared" si="142"/>
        <v>33.285714285714285</v>
      </c>
      <c r="Q959" t="str">
        <f t="shared" si="143"/>
        <v>technology</v>
      </c>
      <c r="R959" t="str">
        <f t="shared" si="144"/>
        <v>wearables</v>
      </c>
      <c r="S959" t="str">
        <f t="shared" si="149"/>
        <v>10/17/2016</v>
      </c>
      <c r="T959" t="str">
        <f t="shared" si="145"/>
        <v>2016</v>
      </c>
      <c r="U959" t="str">
        <f t="shared" si="146"/>
        <v>October</v>
      </c>
      <c r="V959" t="str">
        <f t="shared" si="140"/>
        <v>11/17/2016</v>
      </c>
      <c r="W959" t="str">
        <f t="shared" si="147"/>
        <v>2016</v>
      </c>
      <c r="X959" t="str">
        <f t="shared" si="148"/>
        <v>November</v>
      </c>
    </row>
    <row r="960" spans="1:24" ht="43.2" x14ac:dyDescent="0.55000000000000004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141"/>
        <v>0.11328275684711328</v>
      </c>
      <c r="P960" s="9">
        <f t="shared" si="142"/>
        <v>51.823529411764703</v>
      </c>
      <c r="Q960" t="str">
        <f t="shared" si="143"/>
        <v>technology</v>
      </c>
      <c r="R960" t="str">
        <f t="shared" si="144"/>
        <v>wearables</v>
      </c>
      <c r="S960" t="str">
        <f t="shared" si="149"/>
        <v>3/19/2015</v>
      </c>
      <c r="T960" t="str">
        <f t="shared" si="145"/>
        <v>2015</v>
      </c>
      <c r="U960" t="str">
        <f t="shared" si="146"/>
        <v>March</v>
      </c>
      <c r="V960" t="str">
        <f t="shared" si="140"/>
        <v>4/9/2015</v>
      </c>
      <c r="W960" t="str">
        <f t="shared" si="147"/>
        <v>2015</v>
      </c>
      <c r="X960" t="str">
        <f t="shared" si="148"/>
        <v>April</v>
      </c>
    </row>
    <row r="961" spans="1:24" ht="43.2" x14ac:dyDescent="0.55000000000000004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141"/>
        <v>0.3886</v>
      </c>
      <c r="P961" s="9">
        <f t="shared" si="142"/>
        <v>113.62573099415205</v>
      </c>
      <c r="Q961" t="str">
        <f t="shared" si="143"/>
        <v>technology</v>
      </c>
      <c r="R961" t="str">
        <f t="shared" si="144"/>
        <v>wearables</v>
      </c>
      <c r="S961" t="str">
        <f t="shared" si="149"/>
        <v>12/19/2014</v>
      </c>
      <c r="T961" t="str">
        <f t="shared" si="145"/>
        <v>2014</v>
      </c>
      <c r="U961" t="str">
        <f t="shared" si="146"/>
        <v>December</v>
      </c>
      <c r="V961" t="str">
        <f t="shared" si="140"/>
        <v>1/18/2015</v>
      </c>
      <c r="W961" t="str">
        <f t="shared" si="147"/>
        <v>2015</v>
      </c>
      <c r="X961" t="str">
        <f t="shared" si="148"/>
        <v>January</v>
      </c>
    </row>
    <row r="962" spans="1:24" ht="43.2" x14ac:dyDescent="0.55000000000000004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si="141"/>
        <v>0.46100628930817611</v>
      </c>
      <c r="P962" s="9">
        <f t="shared" si="142"/>
        <v>136.46276595744681</v>
      </c>
      <c r="Q962" t="str">
        <f t="shared" si="143"/>
        <v>technology</v>
      </c>
      <c r="R962" t="str">
        <f t="shared" si="144"/>
        <v>wearables</v>
      </c>
      <c r="S962" t="str">
        <f t="shared" si="149"/>
        <v>1/31/2017</v>
      </c>
      <c r="T962" t="str">
        <f t="shared" si="145"/>
        <v>2017</v>
      </c>
      <c r="U962" t="str">
        <f t="shared" si="146"/>
        <v>January</v>
      </c>
      <c r="V962" t="str">
        <f t="shared" ref="V962:V1025" si="150">TEXT((I962/86400)+25569+(-5/24),"m/d/yyyy")</f>
        <v>3/14/2017</v>
      </c>
      <c r="W962" t="str">
        <f t="shared" si="147"/>
        <v>2017</v>
      </c>
      <c r="X962" t="str">
        <f t="shared" si="148"/>
        <v>March</v>
      </c>
    </row>
    <row r="963" spans="1:24" ht="43.2" x14ac:dyDescent="0.55000000000000004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ref="O963:O1026" si="151">E963/D963</f>
        <v>0.42188421052631581</v>
      </c>
      <c r="P963" s="9">
        <f t="shared" ref="P963:P1026" si="152">IF(L963&lt;&gt;0, E963/L963, 0)</f>
        <v>364.35454545454547</v>
      </c>
      <c r="Q963" t="str">
        <f t="shared" ref="Q963:Q1026" si="153">LEFT(N963, SEARCH("/",N963,1)-1)</f>
        <v>technology</v>
      </c>
      <c r="R963" t="str">
        <f t="shared" ref="R963:R1026" si="154">RIGHT(N963,LEN(N963)-FIND("/",N963))</f>
        <v>wearables</v>
      </c>
      <c r="S963" t="str">
        <f t="shared" si="149"/>
        <v>1/5/2017</v>
      </c>
      <c r="T963" t="str">
        <f t="shared" ref="T963:T1026" si="155">TEXT((J963/86400)+25569+(-5/24),"yyyy")</f>
        <v>2017</v>
      </c>
      <c r="U963" t="str">
        <f t="shared" ref="U963:U1026" si="156">TEXT((J963/86400)+25569+(-5/24),"mmmm")</f>
        <v>January</v>
      </c>
      <c r="V963" t="str">
        <f t="shared" si="150"/>
        <v>2/20/2017</v>
      </c>
      <c r="W963" t="str">
        <f t="shared" ref="W963:W1026" si="157">TEXT((I963/86400)+25569+(-5/24),"yyyy")</f>
        <v>2017</v>
      </c>
      <c r="X963" t="str">
        <f t="shared" ref="X963:X1026" si="158">TEXT((I963/86400)+25569+(-5/24),"mmmm")</f>
        <v>February</v>
      </c>
    </row>
    <row r="964" spans="1:24" ht="43.2" x14ac:dyDescent="0.55000000000000004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si="151"/>
        <v>0.2848</v>
      </c>
      <c r="P964" s="9">
        <f t="shared" si="152"/>
        <v>19.243243243243242</v>
      </c>
      <c r="Q964" t="str">
        <f t="shared" si="153"/>
        <v>technology</v>
      </c>
      <c r="R964" t="str">
        <f t="shared" si="154"/>
        <v>wearables</v>
      </c>
      <c r="S964" t="str">
        <f t="shared" ref="S964:S1027" si="159">TEXT((J964/86400)+25569+(-5/24),"m/d/yyyy")</f>
        <v>1/4/2016</v>
      </c>
      <c r="T964" t="str">
        <f t="shared" si="155"/>
        <v>2016</v>
      </c>
      <c r="U964" t="str">
        <f t="shared" si="156"/>
        <v>January</v>
      </c>
      <c r="V964" t="str">
        <f t="shared" si="150"/>
        <v>2/11/2016</v>
      </c>
      <c r="W964" t="str">
        <f t="shared" si="157"/>
        <v>2016</v>
      </c>
      <c r="X964" t="str">
        <f t="shared" si="158"/>
        <v>February</v>
      </c>
    </row>
    <row r="965" spans="1:24" ht="28.8" x14ac:dyDescent="0.55000000000000004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si="151"/>
        <v>1.0771428571428571E-2</v>
      </c>
      <c r="P965" s="9">
        <f t="shared" si="152"/>
        <v>41.888888888888886</v>
      </c>
      <c r="Q965" t="str">
        <f t="shared" si="153"/>
        <v>technology</v>
      </c>
      <c r="R965" t="str">
        <f t="shared" si="154"/>
        <v>wearables</v>
      </c>
      <c r="S965" t="str">
        <f t="shared" si="159"/>
        <v>9/12/2016</v>
      </c>
      <c r="T965" t="str">
        <f t="shared" si="155"/>
        <v>2016</v>
      </c>
      <c r="U965" t="str">
        <f t="shared" si="156"/>
        <v>September</v>
      </c>
      <c r="V965" t="str">
        <f t="shared" si="150"/>
        <v>10/17/2016</v>
      </c>
      <c r="W965" t="str">
        <f t="shared" si="157"/>
        <v>2016</v>
      </c>
      <c r="X965" t="str">
        <f t="shared" si="158"/>
        <v>October</v>
      </c>
    </row>
    <row r="966" spans="1:24" ht="43.2" x14ac:dyDescent="0.55000000000000004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151"/>
        <v>7.9909090909090902E-3</v>
      </c>
      <c r="P966" s="9">
        <f t="shared" si="152"/>
        <v>30.310344827586206</v>
      </c>
      <c r="Q966" t="str">
        <f t="shared" si="153"/>
        <v>technology</v>
      </c>
      <c r="R966" t="str">
        <f t="shared" si="154"/>
        <v>wearables</v>
      </c>
      <c r="S966" t="str">
        <f t="shared" si="159"/>
        <v>7/23/2015</v>
      </c>
      <c r="T966" t="str">
        <f t="shared" si="155"/>
        <v>2015</v>
      </c>
      <c r="U966" t="str">
        <f t="shared" si="156"/>
        <v>July</v>
      </c>
      <c r="V966" t="str">
        <f t="shared" si="150"/>
        <v>9/1/2015</v>
      </c>
      <c r="W966" t="str">
        <f t="shared" si="157"/>
        <v>2015</v>
      </c>
      <c r="X966" t="str">
        <f t="shared" si="158"/>
        <v>September</v>
      </c>
    </row>
    <row r="967" spans="1:24" ht="43.2" x14ac:dyDescent="0.55000000000000004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151"/>
        <v>1.192E-2</v>
      </c>
      <c r="P967" s="9">
        <f t="shared" si="152"/>
        <v>49.666666666666664</v>
      </c>
      <c r="Q967" t="str">
        <f t="shared" si="153"/>
        <v>technology</v>
      </c>
      <c r="R967" t="str">
        <f t="shared" si="154"/>
        <v>wearables</v>
      </c>
      <c r="S967" t="str">
        <f t="shared" si="159"/>
        <v>9/23/2016</v>
      </c>
      <c r="T967" t="str">
        <f t="shared" si="155"/>
        <v>2016</v>
      </c>
      <c r="U967" t="str">
        <f t="shared" si="156"/>
        <v>September</v>
      </c>
      <c r="V967" t="str">
        <f t="shared" si="150"/>
        <v>10/25/2016</v>
      </c>
      <c r="W967" t="str">
        <f t="shared" si="157"/>
        <v>2016</v>
      </c>
      <c r="X967" t="str">
        <f t="shared" si="158"/>
        <v>October</v>
      </c>
    </row>
    <row r="968" spans="1:24" ht="43.2" x14ac:dyDescent="0.55000000000000004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151"/>
        <v>0.14799999999999999</v>
      </c>
      <c r="P968" s="9">
        <f t="shared" si="152"/>
        <v>59.2</v>
      </c>
      <c r="Q968" t="str">
        <f t="shared" si="153"/>
        <v>technology</v>
      </c>
      <c r="R968" t="str">
        <f t="shared" si="154"/>
        <v>wearables</v>
      </c>
      <c r="S968" t="str">
        <f t="shared" si="159"/>
        <v>9/6/2016</v>
      </c>
      <c r="T968" t="str">
        <f t="shared" si="155"/>
        <v>2016</v>
      </c>
      <c r="U968" t="str">
        <f t="shared" si="156"/>
        <v>September</v>
      </c>
      <c r="V968" t="str">
        <f t="shared" si="150"/>
        <v>10/6/2016</v>
      </c>
      <c r="W968" t="str">
        <f t="shared" si="157"/>
        <v>2016</v>
      </c>
      <c r="X968" t="str">
        <f t="shared" si="158"/>
        <v>October</v>
      </c>
    </row>
    <row r="969" spans="1:24" ht="43.2" x14ac:dyDescent="0.55000000000000004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151"/>
        <v>0.17810000000000001</v>
      </c>
      <c r="P969" s="9">
        <f t="shared" si="152"/>
        <v>43.97530864197531</v>
      </c>
      <c r="Q969" t="str">
        <f t="shared" si="153"/>
        <v>technology</v>
      </c>
      <c r="R969" t="str">
        <f t="shared" si="154"/>
        <v>wearables</v>
      </c>
      <c r="S969" t="str">
        <f t="shared" si="159"/>
        <v>2/22/2016</v>
      </c>
      <c r="T969" t="str">
        <f t="shared" si="155"/>
        <v>2016</v>
      </c>
      <c r="U969" t="str">
        <f t="shared" si="156"/>
        <v>February</v>
      </c>
      <c r="V969" t="str">
        <f t="shared" si="150"/>
        <v>4/22/2016</v>
      </c>
      <c r="W969" t="str">
        <f t="shared" si="157"/>
        <v>2016</v>
      </c>
      <c r="X969" t="str">
        <f t="shared" si="158"/>
        <v>April</v>
      </c>
    </row>
    <row r="970" spans="1:24" ht="43.2" x14ac:dyDescent="0.55000000000000004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151"/>
        <v>1.325E-2</v>
      </c>
      <c r="P970" s="9">
        <f t="shared" si="152"/>
        <v>26.5</v>
      </c>
      <c r="Q970" t="str">
        <f t="shared" si="153"/>
        <v>technology</v>
      </c>
      <c r="R970" t="str">
        <f t="shared" si="154"/>
        <v>wearables</v>
      </c>
      <c r="S970" t="str">
        <f t="shared" si="159"/>
        <v>7/16/2014</v>
      </c>
      <c r="T970" t="str">
        <f t="shared" si="155"/>
        <v>2014</v>
      </c>
      <c r="U970" t="str">
        <f t="shared" si="156"/>
        <v>July</v>
      </c>
      <c r="V970" t="str">
        <f t="shared" si="150"/>
        <v>8/15/2014</v>
      </c>
      <c r="W970" t="str">
        <f t="shared" si="157"/>
        <v>2014</v>
      </c>
      <c r="X970" t="str">
        <f t="shared" si="158"/>
        <v>August</v>
      </c>
    </row>
    <row r="971" spans="1:24" ht="28.8" x14ac:dyDescent="0.55000000000000004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151"/>
        <v>0.46666666666666667</v>
      </c>
      <c r="P971" s="9">
        <f t="shared" si="152"/>
        <v>1272.7272727272727</v>
      </c>
      <c r="Q971" t="str">
        <f t="shared" si="153"/>
        <v>technology</v>
      </c>
      <c r="R971" t="str">
        <f t="shared" si="154"/>
        <v>wearables</v>
      </c>
      <c r="S971" t="str">
        <f t="shared" si="159"/>
        <v>1/7/2017</v>
      </c>
      <c r="T971" t="str">
        <f t="shared" si="155"/>
        <v>2017</v>
      </c>
      <c r="U971" t="str">
        <f t="shared" si="156"/>
        <v>January</v>
      </c>
      <c r="V971" t="str">
        <f t="shared" si="150"/>
        <v>2/9/2017</v>
      </c>
      <c r="W971" t="str">
        <f t="shared" si="157"/>
        <v>2017</v>
      </c>
      <c r="X971" t="str">
        <f t="shared" si="158"/>
        <v>February</v>
      </c>
    </row>
    <row r="972" spans="1:24" ht="43.2" x14ac:dyDescent="0.55000000000000004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151"/>
        <v>0.4592</v>
      </c>
      <c r="P972" s="9">
        <f t="shared" si="152"/>
        <v>164</v>
      </c>
      <c r="Q972" t="str">
        <f t="shared" si="153"/>
        <v>technology</v>
      </c>
      <c r="R972" t="str">
        <f t="shared" si="154"/>
        <v>wearables</v>
      </c>
      <c r="S972" t="str">
        <f t="shared" si="159"/>
        <v>12/17/2016</v>
      </c>
      <c r="T972" t="str">
        <f t="shared" si="155"/>
        <v>2016</v>
      </c>
      <c r="U972" t="str">
        <f t="shared" si="156"/>
        <v>December</v>
      </c>
      <c r="V972" t="str">
        <f t="shared" si="150"/>
        <v>1/22/2017</v>
      </c>
      <c r="W972" t="str">
        <f t="shared" si="157"/>
        <v>2017</v>
      </c>
      <c r="X972" t="str">
        <f t="shared" si="158"/>
        <v>January</v>
      </c>
    </row>
    <row r="973" spans="1:24" ht="43.2" x14ac:dyDescent="0.55000000000000004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151"/>
        <v>2.2599999999999999E-3</v>
      </c>
      <c r="P973" s="9">
        <f t="shared" si="152"/>
        <v>45.2</v>
      </c>
      <c r="Q973" t="str">
        <f t="shared" si="153"/>
        <v>technology</v>
      </c>
      <c r="R973" t="str">
        <f t="shared" si="154"/>
        <v>wearables</v>
      </c>
      <c r="S973" t="str">
        <f t="shared" si="159"/>
        <v>4/17/2015</v>
      </c>
      <c r="T973" t="str">
        <f t="shared" si="155"/>
        <v>2015</v>
      </c>
      <c r="U973" t="str">
        <f t="shared" si="156"/>
        <v>April</v>
      </c>
      <c r="V973" t="str">
        <f t="shared" si="150"/>
        <v>6/1/2015</v>
      </c>
      <c r="W973" t="str">
        <f t="shared" si="157"/>
        <v>2015</v>
      </c>
      <c r="X973" t="str">
        <f t="shared" si="158"/>
        <v>June</v>
      </c>
    </row>
    <row r="974" spans="1:24" ht="43.2" x14ac:dyDescent="0.55000000000000004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151"/>
        <v>0.34625</v>
      </c>
      <c r="P974" s="9">
        <f t="shared" si="152"/>
        <v>153.88888888888889</v>
      </c>
      <c r="Q974" t="str">
        <f t="shared" si="153"/>
        <v>technology</v>
      </c>
      <c r="R974" t="str">
        <f t="shared" si="154"/>
        <v>wearables</v>
      </c>
      <c r="S974" t="str">
        <f t="shared" si="159"/>
        <v>8/5/2014</v>
      </c>
      <c r="T974" t="str">
        <f t="shared" si="155"/>
        <v>2014</v>
      </c>
      <c r="U974" t="str">
        <f t="shared" si="156"/>
        <v>August</v>
      </c>
      <c r="V974" t="str">
        <f t="shared" si="150"/>
        <v>9/4/2014</v>
      </c>
      <c r="W974" t="str">
        <f t="shared" si="157"/>
        <v>2014</v>
      </c>
      <c r="X974" t="str">
        <f t="shared" si="158"/>
        <v>September</v>
      </c>
    </row>
    <row r="975" spans="1:24" ht="43.2" x14ac:dyDescent="0.55000000000000004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151"/>
        <v>2.0549999999999999E-2</v>
      </c>
      <c r="P975" s="9">
        <f t="shared" si="152"/>
        <v>51.375</v>
      </c>
      <c r="Q975" t="str">
        <f t="shared" si="153"/>
        <v>technology</v>
      </c>
      <c r="R975" t="str">
        <f t="shared" si="154"/>
        <v>wearables</v>
      </c>
      <c r="S975" t="str">
        <f t="shared" si="159"/>
        <v>9/9/2015</v>
      </c>
      <c r="T975" t="str">
        <f t="shared" si="155"/>
        <v>2015</v>
      </c>
      <c r="U975" t="str">
        <f t="shared" si="156"/>
        <v>September</v>
      </c>
      <c r="V975" t="str">
        <f t="shared" si="150"/>
        <v>11/8/2015</v>
      </c>
      <c r="W975" t="str">
        <f t="shared" si="157"/>
        <v>2015</v>
      </c>
      <c r="X975" t="str">
        <f t="shared" si="158"/>
        <v>November</v>
      </c>
    </row>
    <row r="976" spans="1:24" ht="43.2" x14ac:dyDescent="0.55000000000000004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151"/>
        <v>5.5999999999999999E-3</v>
      </c>
      <c r="P976" s="9">
        <f t="shared" si="152"/>
        <v>93.333333333333329</v>
      </c>
      <c r="Q976" t="str">
        <f t="shared" si="153"/>
        <v>technology</v>
      </c>
      <c r="R976" t="str">
        <f t="shared" si="154"/>
        <v>wearables</v>
      </c>
      <c r="S976" t="str">
        <f t="shared" si="159"/>
        <v>2/24/2016</v>
      </c>
      <c r="T976" t="str">
        <f t="shared" si="155"/>
        <v>2016</v>
      </c>
      <c r="U976" t="str">
        <f t="shared" si="156"/>
        <v>February</v>
      </c>
      <c r="V976" t="str">
        <f t="shared" si="150"/>
        <v>3/25/2016</v>
      </c>
      <c r="W976" t="str">
        <f t="shared" si="157"/>
        <v>2016</v>
      </c>
      <c r="X976" t="str">
        <f t="shared" si="158"/>
        <v>March</v>
      </c>
    </row>
    <row r="977" spans="1:24" ht="43.2" x14ac:dyDescent="0.55000000000000004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151"/>
        <v>2.6069999999999999E-2</v>
      </c>
      <c r="P977" s="9">
        <f t="shared" si="152"/>
        <v>108.625</v>
      </c>
      <c r="Q977" t="str">
        <f t="shared" si="153"/>
        <v>technology</v>
      </c>
      <c r="R977" t="str">
        <f t="shared" si="154"/>
        <v>wearables</v>
      </c>
      <c r="S977" t="str">
        <f t="shared" si="159"/>
        <v>4/29/2016</v>
      </c>
      <c r="T977" t="str">
        <f t="shared" si="155"/>
        <v>2016</v>
      </c>
      <c r="U977" t="str">
        <f t="shared" si="156"/>
        <v>April</v>
      </c>
      <c r="V977" t="str">
        <f t="shared" si="150"/>
        <v>6/28/2016</v>
      </c>
      <c r="W977" t="str">
        <f t="shared" si="157"/>
        <v>2016</v>
      </c>
      <c r="X977" t="str">
        <f t="shared" si="158"/>
        <v>June</v>
      </c>
    </row>
    <row r="978" spans="1:24" ht="43.2" x14ac:dyDescent="0.55000000000000004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151"/>
        <v>1.9259999999999999E-2</v>
      </c>
      <c r="P978" s="9">
        <f t="shared" si="152"/>
        <v>160.5</v>
      </c>
      <c r="Q978" t="str">
        <f t="shared" si="153"/>
        <v>technology</v>
      </c>
      <c r="R978" t="str">
        <f t="shared" si="154"/>
        <v>wearables</v>
      </c>
      <c r="S978" t="str">
        <f t="shared" si="159"/>
        <v>6/29/2015</v>
      </c>
      <c r="T978" t="str">
        <f t="shared" si="155"/>
        <v>2015</v>
      </c>
      <c r="U978" t="str">
        <f t="shared" si="156"/>
        <v>June</v>
      </c>
      <c r="V978" t="str">
        <f t="shared" si="150"/>
        <v>8/13/2015</v>
      </c>
      <c r="W978" t="str">
        <f t="shared" si="157"/>
        <v>2015</v>
      </c>
      <c r="X978" t="str">
        <f t="shared" si="158"/>
        <v>August</v>
      </c>
    </row>
    <row r="979" spans="1:24" ht="43.2" x14ac:dyDescent="0.55000000000000004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151"/>
        <v>0.33666666666666667</v>
      </c>
      <c r="P979" s="9">
        <f t="shared" si="152"/>
        <v>75.75</v>
      </c>
      <c r="Q979" t="str">
        <f t="shared" si="153"/>
        <v>technology</v>
      </c>
      <c r="R979" t="str">
        <f t="shared" si="154"/>
        <v>wearables</v>
      </c>
      <c r="S979" t="str">
        <f t="shared" si="159"/>
        <v>1/22/2016</v>
      </c>
      <c r="T979" t="str">
        <f t="shared" si="155"/>
        <v>2016</v>
      </c>
      <c r="U979" t="str">
        <f t="shared" si="156"/>
        <v>January</v>
      </c>
      <c r="V979" t="str">
        <f t="shared" si="150"/>
        <v>2/21/2016</v>
      </c>
      <c r="W979" t="str">
        <f t="shared" si="157"/>
        <v>2016</v>
      </c>
      <c r="X979" t="str">
        <f t="shared" si="158"/>
        <v>February</v>
      </c>
    </row>
    <row r="980" spans="1:24" ht="43.2" x14ac:dyDescent="0.55000000000000004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151"/>
        <v>0.5626326718299024</v>
      </c>
      <c r="P980" s="9">
        <f t="shared" si="152"/>
        <v>790.83739837398377</v>
      </c>
      <c r="Q980" t="str">
        <f t="shared" si="153"/>
        <v>technology</v>
      </c>
      <c r="R980" t="str">
        <f t="shared" si="154"/>
        <v>wearables</v>
      </c>
      <c r="S980" t="str">
        <f t="shared" si="159"/>
        <v>1/26/2016</v>
      </c>
      <c r="T980" t="str">
        <f t="shared" si="155"/>
        <v>2016</v>
      </c>
      <c r="U980" t="str">
        <f t="shared" si="156"/>
        <v>January</v>
      </c>
      <c r="V980" t="str">
        <f t="shared" si="150"/>
        <v>2/25/2016</v>
      </c>
      <c r="W980" t="str">
        <f t="shared" si="157"/>
        <v>2016</v>
      </c>
      <c r="X980" t="str">
        <f t="shared" si="158"/>
        <v>February</v>
      </c>
    </row>
    <row r="981" spans="1:24" ht="43.2" x14ac:dyDescent="0.55000000000000004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151"/>
        <v>0.82817600000000002</v>
      </c>
      <c r="P981" s="9">
        <f t="shared" si="152"/>
        <v>301.93916666666667</v>
      </c>
      <c r="Q981" t="str">
        <f t="shared" si="153"/>
        <v>technology</v>
      </c>
      <c r="R981" t="str">
        <f t="shared" si="154"/>
        <v>wearables</v>
      </c>
      <c r="S981" t="str">
        <f t="shared" si="159"/>
        <v>5/16/2016</v>
      </c>
      <c r="T981" t="str">
        <f t="shared" si="155"/>
        <v>2016</v>
      </c>
      <c r="U981" t="str">
        <f t="shared" si="156"/>
        <v>May</v>
      </c>
      <c r="V981" t="str">
        <f t="shared" si="150"/>
        <v>6/20/2016</v>
      </c>
      <c r="W981" t="str">
        <f t="shared" si="157"/>
        <v>2016</v>
      </c>
      <c r="X981" t="str">
        <f t="shared" si="158"/>
        <v>June</v>
      </c>
    </row>
    <row r="982" spans="1:24" ht="43.2" x14ac:dyDescent="0.55000000000000004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151"/>
        <v>0.14860000000000001</v>
      </c>
      <c r="P982" s="9">
        <f t="shared" si="152"/>
        <v>47.935483870967744</v>
      </c>
      <c r="Q982" t="str">
        <f t="shared" si="153"/>
        <v>technology</v>
      </c>
      <c r="R982" t="str">
        <f t="shared" si="154"/>
        <v>wearables</v>
      </c>
      <c r="S982" t="str">
        <f t="shared" si="159"/>
        <v>10/16/2014</v>
      </c>
      <c r="T982" t="str">
        <f t="shared" si="155"/>
        <v>2014</v>
      </c>
      <c r="U982" t="str">
        <f t="shared" si="156"/>
        <v>October</v>
      </c>
      <c r="V982" t="str">
        <f t="shared" si="150"/>
        <v>11/30/2014</v>
      </c>
      <c r="W982" t="str">
        <f t="shared" si="157"/>
        <v>2014</v>
      </c>
      <c r="X982" t="str">
        <f t="shared" si="158"/>
        <v>November</v>
      </c>
    </row>
    <row r="983" spans="1:24" ht="43.2" x14ac:dyDescent="0.55000000000000004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151"/>
        <v>1.2375123751237513E-4</v>
      </c>
      <c r="P983" s="9">
        <f t="shared" si="152"/>
        <v>2.75</v>
      </c>
      <c r="Q983" t="str">
        <f t="shared" si="153"/>
        <v>technology</v>
      </c>
      <c r="R983" t="str">
        <f t="shared" si="154"/>
        <v>wearables</v>
      </c>
      <c r="S983" t="str">
        <f t="shared" si="159"/>
        <v>7/10/2014</v>
      </c>
      <c r="T983" t="str">
        <f t="shared" si="155"/>
        <v>2014</v>
      </c>
      <c r="U983" t="str">
        <f t="shared" si="156"/>
        <v>July</v>
      </c>
      <c r="V983" t="str">
        <f t="shared" si="150"/>
        <v>8/9/2014</v>
      </c>
      <c r="W983" t="str">
        <f t="shared" si="157"/>
        <v>2014</v>
      </c>
      <c r="X983" t="str">
        <f t="shared" si="158"/>
        <v>August</v>
      </c>
    </row>
    <row r="984" spans="1:24" ht="28.8" x14ac:dyDescent="0.55000000000000004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151"/>
        <v>1.7142857142857143E-4</v>
      </c>
      <c r="P984" s="9">
        <f t="shared" si="152"/>
        <v>1</v>
      </c>
      <c r="Q984" t="str">
        <f t="shared" si="153"/>
        <v>technology</v>
      </c>
      <c r="R984" t="str">
        <f t="shared" si="154"/>
        <v>wearables</v>
      </c>
      <c r="S984" t="str">
        <f t="shared" si="159"/>
        <v>9/2/2016</v>
      </c>
      <c r="T984" t="str">
        <f t="shared" si="155"/>
        <v>2016</v>
      </c>
      <c r="U984" t="str">
        <f t="shared" si="156"/>
        <v>September</v>
      </c>
      <c r="V984" t="str">
        <f t="shared" si="150"/>
        <v>10/2/2016</v>
      </c>
      <c r="W984" t="str">
        <f t="shared" si="157"/>
        <v>2016</v>
      </c>
      <c r="X984" t="str">
        <f t="shared" si="158"/>
        <v>October</v>
      </c>
    </row>
    <row r="985" spans="1:24" ht="57.6" x14ac:dyDescent="0.55000000000000004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151"/>
        <v>0.2950613611721471</v>
      </c>
      <c r="P985" s="9">
        <f t="shared" si="152"/>
        <v>171.79329608938548</v>
      </c>
      <c r="Q985" t="str">
        <f t="shared" si="153"/>
        <v>technology</v>
      </c>
      <c r="R985" t="str">
        <f t="shared" si="154"/>
        <v>wearables</v>
      </c>
      <c r="S985" t="str">
        <f t="shared" si="159"/>
        <v>7/23/2016</v>
      </c>
      <c r="T985" t="str">
        <f t="shared" si="155"/>
        <v>2016</v>
      </c>
      <c r="U985" t="str">
        <f t="shared" si="156"/>
        <v>July</v>
      </c>
      <c r="V985" t="str">
        <f t="shared" si="150"/>
        <v>8/23/2016</v>
      </c>
      <c r="W985" t="str">
        <f t="shared" si="157"/>
        <v>2016</v>
      </c>
      <c r="X985" t="str">
        <f t="shared" si="158"/>
        <v>August</v>
      </c>
    </row>
    <row r="986" spans="1:24" ht="72" x14ac:dyDescent="0.55000000000000004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151"/>
        <v>1.06E-2</v>
      </c>
      <c r="P986" s="9">
        <f t="shared" si="152"/>
        <v>35.333333333333336</v>
      </c>
      <c r="Q986" t="str">
        <f t="shared" si="153"/>
        <v>technology</v>
      </c>
      <c r="R986" t="str">
        <f t="shared" si="154"/>
        <v>wearables</v>
      </c>
      <c r="S986" t="str">
        <f t="shared" si="159"/>
        <v>2/25/2015</v>
      </c>
      <c r="T986" t="str">
        <f t="shared" si="155"/>
        <v>2015</v>
      </c>
      <c r="U986" t="str">
        <f t="shared" si="156"/>
        <v>February</v>
      </c>
      <c r="V986" t="str">
        <f t="shared" si="150"/>
        <v>3/27/2015</v>
      </c>
      <c r="W986" t="str">
        <f t="shared" si="157"/>
        <v>2015</v>
      </c>
      <c r="X986" t="str">
        <f t="shared" si="158"/>
        <v>March</v>
      </c>
    </row>
    <row r="987" spans="1:24" ht="43.2" x14ac:dyDescent="0.55000000000000004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151"/>
        <v>6.2933333333333327E-2</v>
      </c>
      <c r="P987" s="9">
        <f t="shared" si="152"/>
        <v>82.086956521739125</v>
      </c>
      <c r="Q987" t="str">
        <f t="shared" si="153"/>
        <v>technology</v>
      </c>
      <c r="R987" t="str">
        <f t="shared" si="154"/>
        <v>wearables</v>
      </c>
      <c r="S987" t="str">
        <f t="shared" si="159"/>
        <v>12/1/2015</v>
      </c>
      <c r="T987" t="str">
        <f t="shared" si="155"/>
        <v>2015</v>
      </c>
      <c r="U987" t="str">
        <f t="shared" si="156"/>
        <v>December</v>
      </c>
      <c r="V987" t="str">
        <f t="shared" si="150"/>
        <v>12/31/2015</v>
      </c>
      <c r="W987" t="str">
        <f t="shared" si="157"/>
        <v>2015</v>
      </c>
      <c r="X987" t="str">
        <f t="shared" si="158"/>
        <v>December</v>
      </c>
    </row>
    <row r="988" spans="1:24" ht="43.2" x14ac:dyDescent="0.55000000000000004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151"/>
        <v>0.1275</v>
      </c>
      <c r="P988" s="9">
        <f t="shared" si="152"/>
        <v>110.8695652173913</v>
      </c>
      <c r="Q988" t="str">
        <f t="shared" si="153"/>
        <v>technology</v>
      </c>
      <c r="R988" t="str">
        <f t="shared" si="154"/>
        <v>wearables</v>
      </c>
      <c r="S988" t="str">
        <f t="shared" si="159"/>
        <v>11/16/2015</v>
      </c>
      <c r="T988" t="str">
        <f t="shared" si="155"/>
        <v>2015</v>
      </c>
      <c r="U988" t="str">
        <f t="shared" si="156"/>
        <v>November</v>
      </c>
      <c r="V988" t="str">
        <f t="shared" si="150"/>
        <v>1/9/2016</v>
      </c>
      <c r="W988" t="str">
        <f t="shared" si="157"/>
        <v>2016</v>
      </c>
      <c r="X988" t="str">
        <f t="shared" si="158"/>
        <v>January</v>
      </c>
    </row>
    <row r="989" spans="1:24" ht="43.2" x14ac:dyDescent="0.55000000000000004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151"/>
        <v>0.13220000000000001</v>
      </c>
      <c r="P989" s="9">
        <f t="shared" si="152"/>
        <v>161.21951219512195</v>
      </c>
      <c r="Q989" t="str">
        <f t="shared" si="153"/>
        <v>technology</v>
      </c>
      <c r="R989" t="str">
        <f t="shared" si="154"/>
        <v>wearables</v>
      </c>
      <c r="S989" t="str">
        <f t="shared" si="159"/>
        <v>5/14/2014</v>
      </c>
      <c r="T989" t="str">
        <f t="shared" si="155"/>
        <v>2014</v>
      </c>
      <c r="U989" t="str">
        <f t="shared" si="156"/>
        <v>May</v>
      </c>
      <c r="V989" t="str">
        <f t="shared" si="150"/>
        <v>6/23/2014</v>
      </c>
      <c r="W989" t="str">
        <f t="shared" si="157"/>
        <v>2014</v>
      </c>
      <c r="X989" t="str">
        <f t="shared" si="158"/>
        <v>June</v>
      </c>
    </row>
    <row r="990" spans="1:24" ht="57.6" x14ac:dyDescent="0.55000000000000004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 t="shared" si="151"/>
        <v>0</v>
      </c>
      <c r="P990" s="9">
        <f t="shared" si="152"/>
        <v>0</v>
      </c>
      <c r="Q990" t="str">
        <f t="shared" si="153"/>
        <v>technology</v>
      </c>
      <c r="R990" t="str">
        <f t="shared" si="154"/>
        <v>wearables</v>
      </c>
      <c r="S990" t="str">
        <f t="shared" si="159"/>
        <v>9/1/2016</v>
      </c>
      <c r="T990" t="str">
        <f t="shared" si="155"/>
        <v>2016</v>
      </c>
      <c r="U990" t="str">
        <f t="shared" si="156"/>
        <v>September</v>
      </c>
      <c r="V990" t="str">
        <f t="shared" si="150"/>
        <v>10/1/2016</v>
      </c>
      <c r="W990" t="str">
        <f t="shared" si="157"/>
        <v>2016</v>
      </c>
      <c r="X990" t="str">
        <f t="shared" si="158"/>
        <v>October</v>
      </c>
    </row>
    <row r="991" spans="1:24" x14ac:dyDescent="0.55000000000000004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151"/>
        <v>0.16769999999999999</v>
      </c>
      <c r="P991" s="9">
        <f t="shared" si="152"/>
        <v>52.40625</v>
      </c>
      <c r="Q991" t="str">
        <f t="shared" si="153"/>
        <v>technology</v>
      </c>
      <c r="R991" t="str">
        <f t="shared" si="154"/>
        <v>wearables</v>
      </c>
      <c r="S991" t="str">
        <f t="shared" si="159"/>
        <v>8/29/2016</v>
      </c>
      <c r="T991" t="str">
        <f t="shared" si="155"/>
        <v>2016</v>
      </c>
      <c r="U991" t="str">
        <f t="shared" si="156"/>
        <v>August</v>
      </c>
      <c r="V991" t="str">
        <f t="shared" si="150"/>
        <v>9/28/2016</v>
      </c>
      <c r="W991" t="str">
        <f t="shared" si="157"/>
        <v>2016</v>
      </c>
      <c r="X991" t="str">
        <f t="shared" si="158"/>
        <v>September</v>
      </c>
    </row>
    <row r="992" spans="1:24" ht="43.2" x14ac:dyDescent="0.55000000000000004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151"/>
        <v>1.0399999999999999E-3</v>
      </c>
      <c r="P992" s="9">
        <f t="shared" si="152"/>
        <v>13</v>
      </c>
      <c r="Q992" t="str">
        <f t="shared" si="153"/>
        <v>technology</v>
      </c>
      <c r="R992" t="str">
        <f t="shared" si="154"/>
        <v>wearables</v>
      </c>
      <c r="S992" t="str">
        <f t="shared" si="159"/>
        <v>8/4/2014</v>
      </c>
      <c r="T992" t="str">
        <f t="shared" si="155"/>
        <v>2014</v>
      </c>
      <c r="U992" t="str">
        <f t="shared" si="156"/>
        <v>August</v>
      </c>
      <c r="V992" t="str">
        <f t="shared" si="150"/>
        <v>9/3/2014</v>
      </c>
      <c r="W992" t="str">
        <f t="shared" si="157"/>
        <v>2014</v>
      </c>
      <c r="X992" t="str">
        <f t="shared" si="158"/>
        <v>September</v>
      </c>
    </row>
    <row r="993" spans="1:24" ht="72" x14ac:dyDescent="0.55000000000000004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151"/>
        <v>4.24E-2</v>
      </c>
      <c r="P993" s="9">
        <f t="shared" si="152"/>
        <v>30.285714285714285</v>
      </c>
      <c r="Q993" t="str">
        <f t="shared" si="153"/>
        <v>technology</v>
      </c>
      <c r="R993" t="str">
        <f t="shared" si="154"/>
        <v>wearables</v>
      </c>
      <c r="S993" t="str">
        <f t="shared" si="159"/>
        <v>6/17/2016</v>
      </c>
      <c r="T993" t="str">
        <f t="shared" si="155"/>
        <v>2016</v>
      </c>
      <c r="U993" t="str">
        <f t="shared" si="156"/>
        <v>June</v>
      </c>
      <c r="V993" t="str">
        <f t="shared" si="150"/>
        <v>7/12/2016</v>
      </c>
      <c r="W993" t="str">
        <f t="shared" si="157"/>
        <v>2016</v>
      </c>
      <c r="X993" t="str">
        <f t="shared" si="158"/>
        <v>July</v>
      </c>
    </row>
    <row r="994" spans="1:24" ht="43.2" x14ac:dyDescent="0.55000000000000004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151"/>
        <v>4.6699999999999997E-3</v>
      </c>
      <c r="P994" s="9">
        <f t="shared" si="152"/>
        <v>116.75</v>
      </c>
      <c r="Q994" t="str">
        <f t="shared" si="153"/>
        <v>technology</v>
      </c>
      <c r="R994" t="str">
        <f t="shared" si="154"/>
        <v>wearables</v>
      </c>
      <c r="S994" t="str">
        <f t="shared" si="159"/>
        <v>3/8/2016</v>
      </c>
      <c r="T994" t="str">
        <f t="shared" si="155"/>
        <v>2016</v>
      </c>
      <c r="U994" t="str">
        <f t="shared" si="156"/>
        <v>March</v>
      </c>
      <c r="V994" t="str">
        <f t="shared" si="150"/>
        <v>5/7/2016</v>
      </c>
      <c r="W994" t="str">
        <f t="shared" si="157"/>
        <v>2016</v>
      </c>
      <c r="X994" t="str">
        <f t="shared" si="158"/>
        <v>May</v>
      </c>
    </row>
    <row r="995" spans="1:24" ht="43.2" x14ac:dyDescent="0.55000000000000004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151"/>
        <v>0.25087142857142858</v>
      </c>
      <c r="P995" s="9">
        <f t="shared" si="152"/>
        <v>89.59693877551021</v>
      </c>
      <c r="Q995" t="str">
        <f t="shared" si="153"/>
        <v>technology</v>
      </c>
      <c r="R995" t="str">
        <f t="shared" si="154"/>
        <v>wearables</v>
      </c>
      <c r="S995" t="str">
        <f t="shared" si="159"/>
        <v>10/9/2016</v>
      </c>
      <c r="T995" t="str">
        <f t="shared" si="155"/>
        <v>2016</v>
      </c>
      <c r="U995" t="str">
        <f t="shared" si="156"/>
        <v>October</v>
      </c>
      <c r="V995" t="str">
        <f t="shared" si="150"/>
        <v>11/12/2016</v>
      </c>
      <c r="W995" t="str">
        <f t="shared" si="157"/>
        <v>2016</v>
      </c>
      <c r="X995" t="str">
        <f t="shared" si="158"/>
        <v>November</v>
      </c>
    </row>
    <row r="996" spans="1:24" ht="57.6" x14ac:dyDescent="0.55000000000000004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151"/>
        <v>2.3345000000000001E-2</v>
      </c>
      <c r="P996" s="9">
        <f t="shared" si="152"/>
        <v>424.45454545454544</v>
      </c>
      <c r="Q996" t="str">
        <f t="shared" si="153"/>
        <v>technology</v>
      </c>
      <c r="R996" t="str">
        <f t="shared" si="154"/>
        <v>wearables</v>
      </c>
      <c r="S996" t="str">
        <f t="shared" si="159"/>
        <v>10/9/2014</v>
      </c>
      <c r="T996" t="str">
        <f t="shared" si="155"/>
        <v>2014</v>
      </c>
      <c r="U996" t="str">
        <f t="shared" si="156"/>
        <v>October</v>
      </c>
      <c r="V996" t="str">
        <f t="shared" si="150"/>
        <v>11/30/2014</v>
      </c>
      <c r="W996" t="str">
        <f t="shared" si="157"/>
        <v>2014</v>
      </c>
      <c r="X996" t="str">
        <f t="shared" si="158"/>
        <v>November</v>
      </c>
    </row>
    <row r="997" spans="1:24" ht="43.2" x14ac:dyDescent="0.55000000000000004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151"/>
        <v>7.2599999999999998E-2</v>
      </c>
      <c r="P997" s="9">
        <f t="shared" si="152"/>
        <v>80.666666666666671</v>
      </c>
      <c r="Q997" t="str">
        <f t="shared" si="153"/>
        <v>technology</v>
      </c>
      <c r="R997" t="str">
        <f t="shared" si="154"/>
        <v>wearables</v>
      </c>
      <c r="S997" t="str">
        <f t="shared" si="159"/>
        <v>11/4/2014</v>
      </c>
      <c r="T997" t="str">
        <f t="shared" si="155"/>
        <v>2014</v>
      </c>
      <c r="U997" t="str">
        <f t="shared" si="156"/>
        <v>November</v>
      </c>
      <c r="V997" t="str">
        <f t="shared" si="150"/>
        <v>11/29/2014</v>
      </c>
      <c r="W997" t="str">
        <f t="shared" si="157"/>
        <v>2014</v>
      </c>
      <c r="X997" t="str">
        <f t="shared" si="158"/>
        <v>November</v>
      </c>
    </row>
    <row r="998" spans="1:24" ht="28.8" x14ac:dyDescent="0.55000000000000004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151"/>
        <v>1.6250000000000001E-2</v>
      </c>
      <c r="P998" s="9">
        <f t="shared" si="152"/>
        <v>13</v>
      </c>
      <c r="Q998" t="str">
        <f t="shared" si="153"/>
        <v>technology</v>
      </c>
      <c r="R998" t="str">
        <f t="shared" si="154"/>
        <v>wearables</v>
      </c>
      <c r="S998" t="str">
        <f t="shared" si="159"/>
        <v>6/27/2014</v>
      </c>
      <c r="T998" t="str">
        <f t="shared" si="155"/>
        <v>2014</v>
      </c>
      <c r="U998" t="str">
        <f t="shared" si="156"/>
        <v>June</v>
      </c>
      <c r="V998" t="str">
        <f t="shared" si="150"/>
        <v>7/27/2014</v>
      </c>
      <c r="W998" t="str">
        <f t="shared" si="157"/>
        <v>2014</v>
      </c>
      <c r="X998" t="str">
        <f t="shared" si="158"/>
        <v>July</v>
      </c>
    </row>
    <row r="999" spans="1:24" ht="28.8" x14ac:dyDescent="0.55000000000000004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151"/>
        <v>1.2999999999999999E-2</v>
      </c>
      <c r="P999" s="9">
        <f t="shared" si="152"/>
        <v>8.125</v>
      </c>
      <c r="Q999" t="str">
        <f t="shared" si="153"/>
        <v>technology</v>
      </c>
      <c r="R999" t="str">
        <f t="shared" si="154"/>
        <v>wearables</v>
      </c>
      <c r="S999" t="str">
        <f t="shared" si="159"/>
        <v>10/28/2014</v>
      </c>
      <c r="T999" t="str">
        <f t="shared" si="155"/>
        <v>2014</v>
      </c>
      <c r="U999" t="str">
        <f t="shared" si="156"/>
        <v>October</v>
      </c>
      <c r="V999" t="str">
        <f t="shared" si="150"/>
        <v>11/27/2014</v>
      </c>
      <c r="W999" t="str">
        <f t="shared" si="157"/>
        <v>2014</v>
      </c>
      <c r="X999" t="str">
        <f t="shared" si="158"/>
        <v>November</v>
      </c>
    </row>
    <row r="1000" spans="1:24" ht="43.2" x14ac:dyDescent="0.55000000000000004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151"/>
        <v>0.58558333333333334</v>
      </c>
      <c r="P1000" s="9">
        <f t="shared" si="152"/>
        <v>153.42794759825327</v>
      </c>
      <c r="Q1000" t="str">
        <f t="shared" si="153"/>
        <v>technology</v>
      </c>
      <c r="R1000" t="str">
        <f t="shared" si="154"/>
        <v>wearables</v>
      </c>
      <c r="S1000" t="str">
        <f t="shared" si="159"/>
        <v>10/4/2015</v>
      </c>
      <c r="T1000" t="str">
        <f t="shared" si="155"/>
        <v>2015</v>
      </c>
      <c r="U1000" t="str">
        <f t="shared" si="156"/>
        <v>October</v>
      </c>
      <c r="V1000" t="str">
        <f t="shared" si="150"/>
        <v>11/19/2015</v>
      </c>
      <c r="W1000" t="str">
        <f t="shared" si="157"/>
        <v>2015</v>
      </c>
      <c r="X1000" t="str">
        <f t="shared" si="158"/>
        <v>November</v>
      </c>
    </row>
    <row r="1001" spans="1:24" ht="43.2" x14ac:dyDescent="0.55000000000000004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151"/>
        <v>7.7886666666666673E-2</v>
      </c>
      <c r="P1001" s="9">
        <f t="shared" si="152"/>
        <v>292.07499999999999</v>
      </c>
      <c r="Q1001" t="str">
        <f t="shared" si="153"/>
        <v>technology</v>
      </c>
      <c r="R1001" t="str">
        <f t="shared" si="154"/>
        <v>wearables</v>
      </c>
      <c r="S1001" t="str">
        <f t="shared" si="159"/>
        <v>10/14/2014</v>
      </c>
      <c r="T1001" t="str">
        <f t="shared" si="155"/>
        <v>2014</v>
      </c>
      <c r="U1001" t="str">
        <f t="shared" si="156"/>
        <v>October</v>
      </c>
      <c r="V1001" t="str">
        <f t="shared" si="150"/>
        <v>11/13/2014</v>
      </c>
      <c r="W1001" t="str">
        <f t="shared" si="157"/>
        <v>2014</v>
      </c>
      <c r="X1001" t="str">
        <f t="shared" si="158"/>
        <v>November</v>
      </c>
    </row>
    <row r="1002" spans="1:24" ht="43.2" x14ac:dyDescent="0.55000000000000004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151"/>
        <v>2.2157147647256063E-2</v>
      </c>
      <c r="P1002" s="9">
        <f t="shared" si="152"/>
        <v>3304</v>
      </c>
      <c r="Q1002" t="str">
        <f t="shared" si="153"/>
        <v>technology</v>
      </c>
      <c r="R1002" t="str">
        <f t="shared" si="154"/>
        <v>wearables</v>
      </c>
      <c r="S1002" t="str">
        <f t="shared" si="159"/>
        <v>1/13/2017</v>
      </c>
      <c r="T1002" t="str">
        <f t="shared" si="155"/>
        <v>2017</v>
      </c>
      <c r="U1002" t="str">
        <f t="shared" si="156"/>
        <v>January</v>
      </c>
      <c r="V1002" t="str">
        <f t="shared" si="150"/>
        <v>3/14/2017</v>
      </c>
      <c r="W1002" t="str">
        <f t="shared" si="157"/>
        <v>2017</v>
      </c>
      <c r="X1002" t="str">
        <f t="shared" si="158"/>
        <v>March</v>
      </c>
    </row>
    <row r="1003" spans="1:24" ht="43.2" x14ac:dyDescent="0.55000000000000004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151"/>
        <v>1.04</v>
      </c>
      <c r="P1003" s="9">
        <f t="shared" si="152"/>
        <v>1300</v>
      </c>
      <c r="Q1003" t="str">
        <f t="shared" si="153"/>
        <v>technology</v>
      </c>
      <c r="R1003" t="str">
        <f t="shared" si="154"/>
        <v>wearables</v>
      </c>
      <c r="S1003" t="str">
        <f t="shared" si="159"/>
        <v>12/16/2016</v>
      </c>
      <c r="T1003" t="str">
        <f t="shared" si="155"/>
        <v>2016</v>
      </c>
      <c r="U1003" t="str">
        <f t="shared" si="156"/>
        <v>December</v>
      </c>
      <c r="V1003" t="str">
        <f t="shared" si="150"/>
        <v>1/30/2017</v>
      </c>
      <c r="W1003" t="str">
        <f t="shared" si="157"/>
        <v>2017</v>
      </c>
      <c r="X1003" t="str">
        <f t="shared" si="158"/>
        <v>January</v>
      </c>
    </row>
    <row r="1004" spans="1:24" ht="43.2" x14ac:dyDescent="0.55000000000000004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151"/>
        <v>0.29602960296029601</v>
      </c>
      <c r="P1004" s="9">
        <f t="shared" si="152"/>
        <v>134.54545454545453</v>
      </c>
      <c r="Q1004" t="str">
        <f t="shared" si="153"/>
        <v>technology</v>
      </c>
      <c r="R1004" t="str">
        <f t="shared" si="154"/>
        <v>wearables</v>
      </c>
      <c r="S1004" t="str">
        <f t="shared" si="159"/>
        <v>11/17/2015</v>
      </c>
      <c r="T1004" t="str">
        <f t="shared" si="155"/>
        <v>2015</v>
      </c>
      <c r="U1004" t="str">
        <f t="shared" si="156"/>
        <v>November</v>
      </c>
      <c r="V1004" t="str">
        <f t="shared" si="150"/>
        <v>12/17/2015</v>
      </c>
      <c r="W1004" t="str">
        <f t="shared" si="157"/>
        <v>2015</v>
      </c>
      <c r="X1004" t="str">
        <f t="shared" si="158"/>
        <v>December</v>
      </c>
    </row>
    <row r="1005" spans="1:24" ht="43.2" x14ac:dyDescent="0.55000000000000004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151"/>
        <v>0.16055</v>
      </c>
      <c r="P1005" s="9">
        <f t="shared" si="152"/>
        <v>214.06666666666666</v>
      </c>
      <c r="Q1005" t="str">
        <f t="shared" si="153"/>
        <v>technology</v>
      </c>
      <c r="R1005" t="str">
        <f t="shared" si="154"/>
        <v>wearables</v>
      </c>
      <c r="S1005" t="str">
        <f t="shared" si="159"/>
        <v>2/14/2017</v>
      </c>
      <c r="T1005" t="str">
        <f t="shared" si="155"/>
        <v>2017</v>
      </c>
      <c r="U1005" t="str">
        <f t="shared" si="156"/>
        <v>February</v>
      </c>
      <c r="V1005" t="str">
        <f t="shared" si="150"/>
        <v>3/16/2017</v>
      </c>
      <c r="W1005" t="str">
        <f t="shared" si="157"/>
        <v>2017</v>
      </c>
      <c r="X1005" t="str">
        <f t="shared" si="158"/>
        <v>March</v>
      </c>
    </row>
    <row r="1006" spans="1:24" ht="28.8" x14ac:dyDescent="0.55000000000000004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151"/>
        <v>0.82208000000000003</v>
      </c>
      <c r="P1006" s="9">
        <f t="shared" si="152"/>
        <v>216.33684210526314</v>
      </c>
      <c r="Q1006" t="str">
        <f t="shared" si="153"/>
        <v>technology</v>
      </c>
      <c r="R1006" t="str">
        <f t="shared" si="154"/>
        <v>wearables</v>
      </c>
      <c r="S1006" t="str">
        <f t="shared" si="159"/>
        <v>1/19/2016</v>
      </c>
      <c r="T1006" t="str">
        <f t="shared" si="155"/>
        <v>2016</v>
      </c>
      <c r="U1006" t="str">
        <f t="shared" si="156"/>
        <v>January</v>
      </c>
      <c r="V1006" t="str">
        <f t="shared" si="150"/>
        <v>2/18/2016</v>
      </c>
      <c r="W1006" t="str">
        <f t="shared" si="157"/>
        <v>2016</v>
      </c>
      <c r="X1006" t="str">
        <f t="shared" si="158"/>
        <v>February</v>
      </c>
    </row>
    <row r="1007" spans="1:24" ht="28.8" x14ac:dyDescent="0.55000000000000004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151"/>
        <v>0.75051000000000001</v>
      </c>
      <c r="P1007" s="9">
        <f t="shared" si="152"/>
        <v>932.31055900621118</v>
      </c>
      <c r="Q1007" t="str">
        <f t="shared" si="153"/>
        <v>technology</v>
      </c>
      <c r="R1007" t="str">
        <f t="shared" si="154"/>
        <v>wearables</v>
      </c>
      <c r="S1007" t="str">
        <f t="shared" si="159"/>
        <v>9/29/2015</v>
      </c>
      <c r="T1007" t="str">
        <f t="shared" si="155"/>
        <v>2015</v>
      </c>
      <c r="U1007" t="str">
        <f t="shared" si="156"/>
        <v>September</v>
      </c>
      <c r="V1007" t="str">
        <f t="shared" si="150"/>
        <v>10/30/2015</v>
      </c>
      <c r="W1007" t="str">
        <f t="shared" si="157"/>
        <v>2015</v>
      </c>
      <c r="X1007" t="str">
        <f t="shared" si="158"/>
        <v>October</v>
      </c>
    </row>
    <row r="1008" spans="1:24" ht="43.2" x14ac:dyDescent="0.55000000000000004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151"/>
        <v>5.8500000000000003E-2</v>
      </c>
      <c r="P1008" s="9">
        <f t="shared" si="152"/>
        <v>29.25</v>
      </c>
      <c r="Q1008" t="str">
        <f t="shared" si="153"/>
        <v>technology</v>
      </c>
      <c r="R1008" t="str">
        <f t="shared" si="154"/>
        <v>wearables</v>
      </c>
      <c r="S1008" t="str">
        <f t="shared" si="159"/>
        <v>12/3/2014</v>
      </c>
      <c r="T1008" t="str">
        <f t="shared" si="155"/>
        <v>2014</v>
      </c>
      <c r="U1008" t="str">
        <f t="shared" si="156"/>
        <v>December</v>
      </c>
      <c r="V1008" t="str">
        <f t="shared" si="150"/>
        <v>12/12/2014</v>
      </c>
      <c r="W1008" t="str">
        <f t="shared" si="157"/>
        <v>2014</v>
      </c>
      <c r="X1008" t="str">
        <f t="shared" si="158"/>
        <v>December</v>
      </c>
    </row>
    <row r="1009" spans="1:24" ht="43.2" x14ac:dyDescent="0.55000000000000004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151"/>
        <v>0.44319999999999998</v>
      </c>
      <c r="P1009" s="9">
        <f t="shared" si="152"/>
        <v>174.94736842105263</v>
      </c>
      <c r="Q1009" t="str">
        <f t="shared" si="153"/>
        <v>technology</v>
      </c>
      <c r="R1009" t="str">
        <f t="shared" si="154"/>
        <v>wearables</v>
      </c>
      <c r="S1009" t="str">
        <f t="shared" si="159"/>
        <v>11/2/2016</v>
      </c>
      <c r="T1009" t="str">
        <f t="shared" si="155"/>
        <v>2016</v>
      </c>
      <c r="U1009" t="str">
        <f t="shared" si="156"/>
        <v>November</v>
      </c>
      <c r="V1009" t="str">
        <f t="shared" si="150"/>
        <v>12/14/2016</v>
      </c>
      <c r="W1009" t="str">
        <f t="shared" si="157"/>
        <v>2016</v>
      </c>
      <c r="X1009" t="str">
        <f t="shared" si="158"/>
        <v>December</v>
      </c>
    </row>
    <row r="1010" spans="1:24" ht="43.2" x14ac:dyDescent="0.55000000000000004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151"/>
        <v>2.6737967914438501E-3</v>
      </c>
      <c r="P1010" s="9">
        <f t="shared" si="152"/>
        <v>250</v>
      </c>
      <c r="Q1010" t="str">
        <f t="shared" si="153"/>
        <v>technology</v>
      </c>
      <c r="R1010" t="str">
        <f t="shared" si="154"/>
        <v>wearables</v>
      </c>
      <c r="S1010" t="str">
        <f t="shared" si="159"/>
        <v>11/28/2016</v>
      </c>
      <c r="T1010" t="str">
        <f t="shared" si="155"/>
        <v>2016</v>
      </c>
      <c r="U1010" t="str">
        <f t="shared" si="156"/>
        <v>November</v>
      </c>
      <c r="V1010" t="str">
        <f t="shared" si="150"/>
        <v>12/28/2016</v>
      </c>
      <c r="W1010" t="str">
        <f t="shared" si="157"/>
        <v>2016</v>
      </c>
      <c r="X1010" t="str">
        <f t="shared" si="158"/>
        <v>December</v>
      </c>
    </row>
    <row r="1011" spans="1:24" ht="43.2" x14ac:dyDescent="0.55000000000000004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151"/>
        <v>0.1313</v>
      </c>
      <c r="P1011" s="9">
        <f t="shared" si="152"/>
        <v>65</v>
      </c>
      <c r="Q1011" t="str">
        <f t="shared" si="153"/>
        <v>technology</v>
      </c>
      <c r="R1011" t="str">
        <f t="shared" si="154"/>
        <v>wearables</v>
      </c>
      <c r="S1011" t="str">
        <f t="shared" si="159"/>
        <v>5/20/2016</v>
      </c>
      <c r="T1011" t="str">
        <f t="shared" si="155"/>
        <v>2016</v>
      </c>
      <c r="U1011" t="str">
        <f t="shared" si="156"/>
        <v>May</v>
      </c>
      <c r="V1011" t="str">
        <f t="shared" si="150"/>
        <v>6/19/2016</v>
      </c>
      <c r="W1011" t="str">
        <f t="shared" si="157"/>
        <v>2016</v>
      </c>
      <c r="X1011" t="str">
        <f t="shared" si="158"/>
        <v>June</v>
      </c>
    </row>
    <row r="1012" spans="1:24" ht="43.2" x14ac:dyDescent="0.55000000000000004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151"/>
        <v>1.9088937093275488E-3</v>
      </c>
      <c r="P1012" s="9">
        <f t="shared" si="152"/>
        <v>55</v>
      </c>
      <c r="Q1012" t="str">
        <f t="shared" si="153"/>
        <v>technology</v>
      </c>
      <c r="R1012" t="str">
        <f t="shared" si="154"/>
        <v>wearables</v>
      </c>
      <c r="S1012" t="str">
        <f t="shared" si="159"/>
        <v>7/10/2016</v>
      </c>
      <c r="T1012" t="str">
        <f t="shared" si="155"/>
        <v>2016</v>
      </c>
      <c r="U1012" t="str">
        <f t="shared" si="156"/>
        <v>July</v>
      </c>
      <c r="V1012" t="str">
        <f t="shared" si="150"/>
        <v>9/4/2016</v>
      </c>
      <c r="W1012" t="str">
        <f t="shared" si="157"/>
        <v>2016</v>
      </c>
      <c r="X1012" t="str">
        <f t="shared" si="158"/>
        <v>September</v>
      </c>
    </row>
    <row r="1013" spans="1:24" ht="43.2" x14ac:dyDescent="0.55000000000000004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151"/>
        <v>3.7499999999999999E-3</v>
      </c>
      <c r="P1013" s="9">
        <f t="shared" si="152"/>
        <v>75</v>
      </c>
      <c r="Q1013" t="str">
        <f t="shared" si="153"/>
        <v>technology</v>
      </c>
      <c r="R1013" t="str">
        <f t="shared" si="154"/>
        <v>wearables</v>
      </c>
      <c r="S1013" t="str">
        <f t="shared" si="159"/>
        <v>11/3/2014</v>
      </c>
      <c r="T1013" t="str">
        <f t="shared" si="155"/>
        <v>2014</v>
      </c>
      <c r="U1013" t="str">
        <f t="shared" si="156"/>
        <v>November</v>
      </c>
      <c r="V1013" t="str">
        <f t="shared" si="150"/>
        <v>12/18/2014</v>
      </c>
      <c r="W1013" t="str">
        <f t="shared" si="157"/>
        <v>2014</v>
      </c>
      <c r="X1013" t="str">
        <f t="shared" si="158"/>
        <v>December</v>
      </c>
    </row>
    <row r="1014" spans="1:24" ht="57.6" x14ac:dyDescent="0.55000000000000004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151"/>
        <v>215.35021</v>
      </c>
      <c r="P1014" s="9">
        <f t="shared" si="152"/>
        <v>1389.3561935483872</v>
      </c>
      <c r="Q1014" t="str">
        <f t="shared" si="153"/>
        <v>technology</v>
      </c>
      <c r="R1014" t="str">
        <f t="shared" si="154"/>
        <v>wearables</v>
      </c>
      <c r="S1014" t="str">
        <f t="shared" si="159"/>
        <v>12/10/2016</v>
      </c>
      <c r="T1014" t="str">
        <f t="shared" si="155"/>
        <v>2016</v>
      </c>
      <c r="U1014" t="str">
        <f t="shared" si="156"/>
        <v>December</v>
      </c>
      <c r="V1014" t="str">
        <f t="shared" si="150"/>
        <v>1/24/2017</v>
      </c>
      <c r="W1014" t="str">
        <f t="shared" si="157"/>
        <v>2017</v>
      </c>
      <c r="X1014" t="str">
        <f t="shared" si="158"/>
        <v>January</v>
      </c>
    </row>
    <row r="1015" spans="1:24" ht="43.2" x14ac:dyDescent="0.55000000000000004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151"/>
        <v>0.34527999999999998</v>
      </c>
      <c r="P1015" s="9">
        <f t="shared" si="152"/>
        <v>95.911111111111111</v>
      </c>
      <c r="Q1015" t="str">
        <f t="shared" si="153"/>
        <v>technology</v>
      </c>
      <c r="R1015" t="str">
        <f t="shared" si="154"/>
        <v>wearables</v>
      </c>
      <c r="S1015" t="str">
        <f t="shared" si="159"/>
        <v>12/1/2015</v>
      </c>
      <c r="T1015" t="str">
        <f t="shared" si="155"/>
        <v>2015</v>
      </c>
      <c r="U1015" t="str">
        <f t="shared" si="156"/>
        <v>December</v>
      </c>
      <c r="V1015" t="str">
        <f t="shared" si="150"/>
        <v>12/29/2015</v>
      </c>
      <c r="W1015" t="str">
        <f t="shared" si="157"/>
        <v>2015</v>
      </c>
      <c r="X1015" t="str">
        <f t="shared" si="158"/>
        <v>December</v>
      </c>
    </row>
    <row r="1016" spans="1:24" ht="28.8" x14ac:dyDescent="0.55000000000000004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151"/>
        <v>0.30599999999999999</v>
      </c>
      <c r="P1016" s="9">
        <f t="shared" si="152"/>
        <v>191.25</v>
      </c>
      <c r="Q1016" t="str">
        <f t="shared" si="153"/>
        <v>technology</v>
      </c>
      <c r="R1016" t="str">
        <f t="shared" si="154"/>
        <v>wearables</v>
      </c>
      <c r="S1016" t="str">
        <f t="shared" si="159"/>
        <v>11/11/2014</v>
      </c>
      <c r="T1016" t="str">
        <f t="shared" si="155"/>
        <v>2014</v>
      </c>
      <c r="U1016" t="str">
        <f t="shared" si="156"/>
        <v>November</v>
      </c>
      <c r="V1016" t="str">
        <f t="shared" si="150"/>
        <v>12/31/2014</v>
      </c>
      <c r="W1016" t="str">
        <f t="shared" si="157"/>
        <v>2014</v>
      </c>
      <c r="X1016" t="str">
        <f t="shared" si="158"/>
        <v>December</v>
      </c>
    </row>
    <row r="1017" spans="1:24" ht="28.8" x14ac:dyDescent="0.55000000000000004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151"/>
        <v>2.6666666666666668E-2</v>
      </c>
      <c r="P1017" s="9">
        <f t="shared" si="152"/>
        <v>40</v>
      </c>
      <c r="Q1017" t="str">
        <f t="shared" si="153"/>
        <v>technology</v>
      </c>
      <c r="R1017" t="str">
        <f t="shared" si="154"/>
        <v>wearables</v>
      </c>
      <c r="S1017" t="str">
        <f t="shared" si="159"/>
        <v>10/26/2015</v>
      </c>
      <c r="T1017" t="str">
        <f t="shared" si="155"/>
        <v>2015</v>
      </c>
      <c r="U1017" t="str">
        <f t="shared" si="156"/>
        <v>October</v>
      </c>
      <c r="V1017" t="str">
        <f t="shared" si="150"/>
        <v>11/25/2015</v>
      </c>
      <c r="W1017" t="str">
        <f t="shared" si="157"/>
        <v>2015</v>
      </c>
      <c r="X1017" t="str">
        <f t="shared" si="158"/>
        <v>November</v>
      </c>
    </row>
    <row r="1018" spans="1:24" ht="43.2" x14ac:dyDescent="0.55000000000000004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151"/>
        <v>2.8420000000000001E-2</v>
      </c>
      <c r="P1018" s="9">
        <f t="shared" si="152"/>
        <v>74.78947368421052</v>
      </c>
      <c r="Q1018" t="str">
        <f t="shared" si="153"/>
        <v>technology</v>
      </c>
      <c r="R1018" t="str">
        <f t="shared" si="154"/>
        <v>wearables</v>
      </c>
      <c r="S1018" t="str">
        <f t="shared" si="159"/>
        <v>2/21/2016</v>
      </c>
      <c r="T1018" t="str">
        <f t="shared" si="155"/>
        <v>2016</v>
      </c>
      <c r="U1018" t="str">
        <f t="shared" si="156"/>
        <v>February</v>
      </c>
      <c r="V1018" t="str">
        <f t="shared" si="150"/>
        <v>4/6/2016</v>
      </c>
      <c r="W1018" t="str">
        <f t="shared" si="157"/>
        <v>2016</v>
      </c>
      <c r="X1018" t="str">
        <f t="shared" si="158"/>
        <v>April</v>
      </c>
    </row>
    <row r="1019" spans="1:24" ht="43.2" x14ac:dyDescent="0.55000000000000004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151"/>
        <v>0.22878799999999999</v>
      </c>
      <c r="P1019" s="9">
        <f t="shared" si="152"/>
        <v>161.11830985915492</v>
      </c>
      <c r="Q1019" t="str">
        <f t="shared" si="153"/>
        <v>technology</v>
      </c>
      <c r="R1019" t="str">
        <f t="shared" si="154"/>
        <v>wearables</v>
      </c>
      <c r="S1019" t="str">
        <f t="shared" si="159"/>
        <v>10/12/2015</v>
      </c>
      <c r="T1019" t="str">
        <f t="shared" si="155"/>
        <v>2015</v>
      </c>
      <c r="U1019" t="str">
        <f t="shared" si="156"/>
        <v>October</v>
      </c>
      <c r="V1019" t="str">
        <f t="shared" si="150"/>
        <v>11/21/2015</v>
      </c>
      <c r="W1019" t="str">
        <f t="shared" si="157"/>
        <v>2015</v>
      </c>
      <c r="X1019" t="str">
        <f t="shared" si="158"/>
        <v>November</v>
      </c>
    </row>
    <row r="1020" spans="1:24" ht="43.2" x14ac:dyDescent="0.55000000000000004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151"/>
        <v>3.1050000000000001E-2</v>
      </c>
      <c r="P1020" s="9">
        <f t="shared" si="152"/>
        <v>88.714285714285708</v>
      </c>
      <c r="Q1020" t="str">
        <f t="shared" si="153"/>
        <v>technology</v>
      </c>
      <c r="R1020" t="str">
        <f t="shared" si="154"/>
        <v>wearables</v>
      </c>
      <c r="S1020" t="str">
        <f t="shared" si="159"/>
        <v>6/14/2016</v>
      </c>
      <c r="T1020" t="str">
        <f t="shared" si="155"/>
        <v>2016</v>
      </c>
      <c r="U1020" t="str">
        <f t="shared" si="156"/>
        <v>June</v>
      </c>
      <c r="V1020" t="str">
        <f t="shared" si="150"/>
        <v>7/14/2016</v>
      </c>
      <c r="W1020" t="str">
        <f t="shared" si="157"/>
        <v>2016</v>
      </c>
      <c r="X1020" t="str">
        <f t="shared" si="158"/>
        <v>July</v>
      </c>
    </row>
    <row r="1021" spans="1:24" ht="28.8" x14ac:dyDescent="0.55000000000000004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151"/>
        <v>0.47333333333333333</v>
      </c>
      <c r="P1021" s="9">
        <f t="shared" si="152"/>
        <v>53.25</v>
      </c>
      <c r="Q1021" t="str">
        <f t="shared" si="153"/>
        <v>technology</v>
      </c>
      <c r="R1021" t="str">
        <f t="shared" si="154"/>
        <v>wearables</v>
      </c>
      <c r="S1021" t="str">
        <f t="shared" si="159"/>
        <v>1/5/2015</v>
      </c>
      <c r="T1021" t="str">
        <f t="shared" si="155"/>
        <v>2015</v>
      </c>
      <c r="U1021" t="str">
        <f t="shared" si="156"/>
        <v>January</v>
      </c>
      <c r="V1021" t="str">
        <f t="shared" si="150"/>
        <v>2/4/2015</v>
      </c>
      <c r="W1021" t="str">
        <f t="shared" si="157"/>
        <v>2015</v>
      </c>
      <c r="X1021" t="str">
        <f t="shared" si="158"/>
        <v>February</v>
      </c>
    </row>
    <row r="1022" spans="1:24" ht="43.2" x14ac:dyDescent="0.55000000000000004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151"/>
        <v>2.0554838709677421</v>
      </c>
      <c r="P1022" s="9">
        <f t="shared" si="152"/>
        <v>106.2</v>
      </c>
      <c r="Q1022" t="str">
        <f t="shared" si="153"/>
        <v>music</v>
      </c>
      <c r="R1022" t="str">
        <f t="shared" si="154"/>
        <v>electronic music</v>
      </c>
      <c r="S1022" t="str">
        <f t="shared" si="159"/>
        <v>5/2/2015</v>
      </c>
      <c r="T1022" t="str">
        <f t="shared" si="155"/>
        <v>2015</v>
      </c>
      <c r="U1022" t="str">
        <f t="shared" si="156"/>
        <v>May</v>
      </c>
      <c r="V1022" t="str">
        <f t="shared" si="150"/>
        <v>6/1/2015</v>
      </c>
      <c r="W1022" t="str">
        <f t="shared" si="157"/>
        <v>2015</v>
      </c>
      <c r="X1022" t="str">
        <f t="shared" si="158"/>
        <v>June</v>
      </c>
    </row>
    <row r="1023" spans="1:24" ht="43.2" x14ac:dyDescent="0.55000000000000004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151"/>
        <v>3.5180366666666667</v>
      </c>
      <c r="P1023" s="9">
        <f t="shared" si="152"/>
        <v>22.079728033472804</v>
      </c>
      <c r="Q1023" t="str">
        <f t="shared" si="153"/>
        <v>music</v>
      </c>
      <c r="R1023" t="str">
        <f t="shared" si="154"/>
        <v>electronic music</v>
      </c>
      <c r="S1023" t="str">
        <f t="shared" si="159"/>
        <v>9/24/2015</v>
      </c>
      <c r="T1023" t="str">
        <f t="shared" si="155"/>
        <v>2015</v>
      </c>
      <c r="U1023" t="str">
        <f t="shared" si="156"/>
        <v>September</v>
      </c>
      <c r="V1023" t="str">
        <f t="shared" si="150"/>
        <v>10/16/2015</v>
      </c>
      <c r="W1023" t="str">
        <f t="shared" si="157"/>
        <v>2015</v>
      </c>
      <c r="X1023" t="str">
        <f t="shared" si="158"/>
        <v>October</v>
      </c>
    </row>
    <row r="1024" spans="1:24" ht="28.8" x14ac:dyDescent="0.55000000000000004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151"/>
        <v>1.149</v>
      </c>
      <c r="P1024" s="9">
        <f t="shared" si="152"/>
        <v>31.054054054054053</v>
      </c>
      <c r="Q1024" t="str">
        <f t="shared" si="153"/>
        <v>music</v>
      </c>
      <c r="R1024" t="str">
        <f t="shared" si="154"/>
        <v>electronic music</v>
      </c>
      <c r="S1024" t="str">
        <f t="shared" si="159"/>
        <v>4/17/2015</v>
      </c>
      <c r="T1024" t="str">
        <f t="shared" si="155"/>
        <v>2015</v>
      </c>
      <c r="U1024" t="str">
        <f t="shared" si="156"/>
        <v>April</v>
      </c>
      <c r="V1024" t="str">
        <f t="shared" si="150"/>
        <v>5/17/2015</v>
      </c>
      <c r="W1024" t="str">
        <f t="shared" si="157"/>
        <v>2015</v>
      </c>
      <c r="X1024" t="str">
        <f t="shared" si="158"/>
        <v>May</v>
      </c>
    </row>
    <row r="1025" spans="1:24" ht="43.2" x14ac:dyDescent="0.55000000000000004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151"/>
        <v>2.3715000000000002</v>
      </c>
      <c r="P1025" s="9">
        <f t="shared" si="152"/>
        <v>36.206106870229007</v>
      </c>
      <c r="Q1025" t="str">
        <f t="shared" si="153"/>
        <v>music</v>
      </c>
      <c r="R1025" t="str">
        <f t="shared" si="154"/>
        <v>electronic music</v>
      </c>
      <c r="S1025" t="str">
        <f t="shared" si="159"/>
        <v>5/21/2015</v>
      </c>
      <c r="T1025" t="str">
        <f t="shared" si="155"/>
        <v>2015</v>
      </c>
      <c r="U1025" t="str">
        <f t="shared" si="156"/>
        <v>May</v>
      </c>
      <c r="V1025" t="str">
        <f t="shared" si="150"/>
        <v>6/20/2015</v>
      </c>
      <c r="W1025" t="str">
        <f t="shared" si="157"/>
        <v>2015</v>
      </c>
      <c r="X1025" t="str">
        <f t="shared" si="158"/>
        <v>June</v>
      </c>
    </row>
    <row r="1026" spans="1:24" ht="43.2" x14ac:dyDescent="0.55000000000000004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si="151"/>
        <v>1.1863774999999999</v>
      </c>
      <c r="P1026" s="9">
        <f t="shared" si="152"/>
        <v>388.9762295081967</v>
      </c>
      <c r="Q1026" t="str">
        <f t="shared" si="153"/>
        <v>music</v>
      </c>
      <c r="R1026" t="str">
        <f t="shared" si="154"/>
        <v>electronic music</v>
      </c>
      <c r="S1026" t="str">
        <f t="shared" si="159"/>
        <v>1/1/2016</v>
      </c>
      <c r="T1026" t="str">
        <f t="shared" si="155"/>
        <v>2016</v>
      </c>
      <c r="U1026" t="str">
        <f t="shared" si="156"/>
        <v>January</v>
      </c>
      <c r="V1026" t="str">
        <f t="shared" ref="V1026:V1089" si="160">TEXT((I1026/86400)+25569+(-5/24),"m/d/yyyy")</f>
        <v>1/31/2016</v>
      </c>
      <c r="W1026" t="str">
        <f t="shared" si="157"/>
        <v>2016</v>
      </c>
      <c r="X1026" t="str">
        <f t="shared" si="158"/>
        <v>January</v>
      </c>
    </row>
    <row r="1027" spans="1:24" ht="28.8" x14ac:dyDescent="0.55000000000000004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ref="O1027:O1090" si="161">E1027/D1027</f>
        <v>1.099283142857143</v>
      </c>
      <c r="P1027" s="9">
        <f t="shared" ref="P1027:P1090" si="162">IF(L1027&lt;&gt;0, E1027/L1027, 0)</f>
        <v>71.848571428571432</v>
      </c>
      <c r="Q1027" t="str">
        <f t="shared" ref="Q1027:Q1090" si="163">LEFT(N1027, SEARCH("/",N1027,1)-1)</f>
        <v>music</v>
      </c>
      <c r="R1027" t="str">
        <f t="shared" ref="R1027:R1090" si="164">RIGHT(N1027,LEN(N1027)-FIND("/",N1027))</f>
        <v>electronic music</v>
      </c>
      <c r="S1027" t="str">
        <f t="shared" si="159"/>
        <v>2/14/2015</v>
      </c>
      <c r="T1027" t="str">
        <f t="shared" ref="T1027:T1090" si="165">TEXT((J1027/86400)+25569+(-5/24),"yyyy")</f>
        <v>2015</v>
      </c>
      <c r="U1027" t="str">
        <f t="shared" ref="U1027:U1090" si="166">TEXT((J1027/86400)+25569+(-5/24),"mmmm")</f>
        <v>February</v>
      </c>
      <c r="V1027" t="str">
        <f t="shared" si="160"/>
        <v>3/16/2015</v>
      </c>
      <c r="W1027" t="str">
        <f t="shared" ref="W1027:W1090" si="167">TEXT((I1027/86400)+25569+(-5/24),"yyyy")</f>
        <v>2015</v>
      </c>
      <c r="X1027" t="str">
        <f t="shared" ref="X1027:X1090" si="168">TEXT((I1027/86400)+25569+(-5/24),"mmmm")</f>
        <v>March</v>
      </c>
    </row>
    <row r="1028" spans="1:24" ht="43.2" x14ac:dyDescent="0.55000000000000004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si="161"/>
        <v>1.0000828571428571</v>
      </c>
      <c r="P1028" s="9">
        <f t="shared" si="162"/>
        <v>57.381803278688523</v>
      </c>
      <c r="Q1028" t="str">
        <f t="shared" si="163"/>
        <v>music</v>
      </c>
      <c r="R1028" t="str">
        <f t="shared" si="164"/>
        <v>electronic music</v>
      </c>
      <c r="S1028" t="str">
        <f t="shared" ref="S1028:S1091" si="169">TEXT((J1028/86400)+25569+(-5/24),"m/d/yyyy")</f>
        <v>2/26/2016</v>
      </c>
      <c r="T1028" t="str">
        <f t="shared" si="165"/>
        <v>2016</v>
      </c>
      <c r="U1028" t="str">
        <f t="shared" si="166"/>
        <v>February</v>
      </c>
      <c r="V1028" t="str">
        <f t="shared" si="160"/>
        <v>3/31/2016</v>
      </c>
      <c r="W1028" t="str">
        <f t="shared" si="167"/>
        <v>2016</v>
      </c>
      <c r="X1028" t="str">
        <f t="shared" si="168"/>
        <v>March</v>
      </c>
    </row>
    <row r="1029" spans="1:24" ht="43.2" x14ac:dyDescent="0.55000000000000004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si="161"/>
        <v>1.0309292094387414</v>
      </c>
      <c r="P1029" s="9">
        <f t="shared" si="162"/>
        <v>69.666666666666671</v>
      </c>
      <c r="Q1029" t="str">
        <f t="shared" si="163"/>
        <v>music</v>
      </c>
      <c r="R1029" t="str">
        <f t="shared" si="164"/>
        <v>electronic music</v>
      </c>
      <c r="S1029" t="str">
        <f t="shared" si="169"/>
        <v>9/22/2014</v>
      </c>
      <c r="T1029" t="str">
        <f t="shared" si="165"/>
        <v>2014</v>
      </c>
      <c r="U1029" t="str">
        <f t="shared" si="166"/>
        <v>September</v>
      </c>
      <c r="V1029" t="str">
        <f t="shared" si="160"/>
        <v>10/22/2014</v>
      </c>
      <c r="W1029" t="str">
        <f t="shared" si="167"/>
        <v>2014</v>
      </c>
      <c r="X1029" t="str">
        <f t="shared" si="168"/>
        <v>October</v>
      </c>
    </row>
    <row r="1030" spans="1:24" ht="43.2" x14ac:dyDescent="0.55000000000000004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161"/>
        <v>1.1727000000000001</v>
      </c>
      <c r="P1030" s="9">
        <f t="shared" si="162"/>
        <v>45.988235294117644</v>
      </c>
      <c r="Q1030" t="str">
        <f t="shared" si="163"/>
        <v>music</v>
      </c>
      <c r="R1030" t="str">
        <f t="shared" si="164"/>
        <v>electronic music</v>
      </c>
      <c r="S1030" t="str">
        <f t="shared" si="169"/>
        <v>1/20/2017</v>
      </c>
      <c r="T1030" t="str">
        <f t="shared" si="165"/>
        <v>2017</v>
      </c>
      <c r="U1030" t="str">
        <f t="shared" si="166"/>
        <v>January</v>
      </c>
      <c r="V1030" t="str">
        <f t="shared" si="160"/>
        <v>3/6/2017</v>
      </c>
      <c r="W1030" t="str">
        <f t="shared" si="167"/>
        <v>2017</v>
      </c>
      <c r="X1030" t="str">
        <f t="shared" si="168"/>
        <v>March</v>
      </c>
    </row>
    <row r="1031" spans="1:24" ht="28.8" x14ac:dyDescent="0.55000000000000004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161"/>
        <v>1.1175999999999999</v>
      </c>
      <c r="P1031" s="9">
        <f t="shared" si="162"/>
        <v>79.262411347517727</v>
      </c>
      <c r="Q1031" t="str">
        <f t="shared" si="163"/>
        <v>music</v>
      </c>
      <c r="R1031" t="str">
        <f t="shared" si="164"/>
        <v>electronic music</v>
      </c>
      <c r="S1031" t="str">
        <f t="shared" si="169"/>
        <v>2/9/2015</v>
      </c>
      <c r="T1031" t="str">
        <f t="shared" si="165"/>
        <v>2015</v>
      </c>
      <c r="U1031" t="str">
        <f t="shared" si="166"/>
        <v>February</v>
      </c>
      <c r="V1031" t="str">
        <f t="shared" si="160"/>
        <v>4/4/2015</v>
      </c>
      <c r="W1031" t="str">
        <f t="shared" si="167"/>
        <v>2015</v>
      </c>
      <c r="X1031" t="str">
        <f t="shared" si="168"/>
        <v>April</v>
      </c>
    </row>
    <row r="1032" spans="1:24" ht="28.8" x14ac:dyDescent="0.55000000000000004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161"/>
        <v>3.4209999999999998</v>
      </c>
      <c r="P1032" s="9">
        <f t="shared" si="162"/>
        <v>43.031446540880502</v>
      </c>
      <c r="Q1032" t="str">
        <f t="shared" si="163"/>
        <v>music</v>
      </c>
      <c r="R1032" t="str">
        <f t="shared" si="164"/>
        <v>electronic music</v>
      </c>
      <c r="S1032" t="str">
        <f t="shared" si="169"/>
        <v>8/29/2016</v>
      </c>
      <c r="T1032" t="str">
        <f t="shared" si="165"/>
        <v>2016</v>
      </c>
      <c r="U1032" t="str">
        <f t="shared" si="166"/>
        <v>August</v>
      </c>
      <c r="V1032" t="str">
        <f t="shared" si="160"/>
        <v>9/12/2016</v>
      </c>
      <c r="W1032" t="str">
        <f t="shared" si="167"/>
        <v>2016</v>
      </c>
      <c r="X1032" t="str">
        <f t="shared" si="168"/>
        <v>September</v>
      </c>
    </row>
    <row r="1033" spans="1:24" ht="43.2" x14ac:dyDescent="0.55000000000000004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161"/>
        <v>1.0740000000000001</v>
      </c>
      <c r="P1033" s="9">
        <f t="shared" si="162"/>
        <v>108.48484848484848</v>
      </c>
      <c r="Q1033" t="str">
        <f t="shared" si="163"/>
        <v>music</v>
      </c>
      <c r="R1033" t="str">
        <f t="shared" si="164"/>
        <v>electronic music</v>
      </c>
      <c r="S1033" t="str">
        <f t="shared" si="169"/>
        <v>11/16/2015</v>
      </c>
      <c r="T1033" t="str">
        <f t="shared" si="165"/>
        <v>2015</v>
      </c>
      <c r="U1033" t="str">
        <f t="shared" si="166"/>
        <v>November</v>
      </c>
      <c r="V1033" t="str">
        <f t="shared" si="160"/>
        <v>12/16/2015</v>
      </c>
      <c r="W1033" t="str">
        <f t="shared" si="167"/>
        <v>2015</v>
      </c>
      <c r="X1033" t="str">
        <f t="shared" si="168"/>
        <v>December</v>
      </c>
    </row>
    <row r="1034" spans="1:24" x14ac:dyDescent="0.55000000000000004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161"/>
        <v>1.0849703703703704</v>
      </c>
      <c r="P1034" s="9">
        <f t="shared" si="162"/>
        <v>61.029583333333335</v>
      </c>
      <c r="Q1034" t="str">
        <f t="shared" si="163"/>
        <v>music</v>
      </c>
      <c r="R1034" t="str">
        <f t="shared" si="164"/>
        <v>electronic music</v>
      </c>
      <c r="S1034" t="str">
        <f t="shared" si="169"/>
        <v>5/24/2016</v>
      </c>
      <c r="T1034" t="str">
        <f t="shared" si="165"/>
        <v>2016</v>
      </c>
      <c r="U1034" t="str">
        <f t="shared" si="166"/>
        <v>May</v>
      </c>
      <c r="V1034" t="str">
        <f t="shared" si="160"/>
        <v>6/23/2016</v>
      </c>
      <c r="W1034" t="str">
        <f t="shared" si="167"/>
        <v>2016</v>
      </c>
      <c r="X1034" t="str">
        <f t="shared" si="168"/>
        <v>June</v>
      </c>
    </row>
    <row r="1035" spans="1:24" ht="43.2" x14ac:dyDescent="0.55000000000000004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161"/>
        <v>1.0286144578313252</v>
      </c>
      <c r="P1035" s="9">
        <f t="shared" si="162"/>
        <v>50.592592592592595</v>
      </c>
      <c r="Q1035" t="str">
        <f t="shared" si="163"/>
        <v>music</v>
      </c>
      <c r="R1035" t="str">
        <f t="shared" si="164"/>
        <v>electronic music</v>
      </c>
      <c r="S1035" t="str">
        <f t="shared" si="169"/>
        <v>11/14/2016</v>
      </c>
      <c r="T1035" t="str">
        <f t="shared" si="165"/>
        <v>2016</v>
      </c>
      <c r="U1035" t="str">
        <f t="shared" si="166"/>
        <v>November</v>
      </c>
      <c r="V1035" t="str">
        <f t="shared" si="160"/>
        <v>12/12/2016</v>
      </c>
      <c r="W1035" t="str">
        <f t="shared" si="167"/>
        <v>2016</v>
      </c>
      <c r="X1035" t="str">
        <f t="shared" si="168"/>
        <v>December</v>
      </c>
    </row>
    <row r="1036" spans="1:24" ht="43.2" x14ac:dyDescent="0.55000000000000004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161"/>
        <v>1.3000180000000001</v>
      </c>
      <c r="P1036" s="9">
        <f t="shared" si="162"/>
        <v>39.157168674698795</v>
      </c>
      <c r="Q1036" t="str">
        <f t="shared" si="163"/>
        <v>music</v>
      </c>
      <c r="R1036" t="str">
        <f t="shared" si="164"/>
        <v>electronic music</v>
      </c>
      <c r="S1036" t="str">
        <f t="shared" si="169"/>
        <v>7/3/2016</v>
      </c>
      <c r="T1036" t="str">
        <f t="shared" si="165"/>
        <v>2016</v>
      </c>
      <c r="U1036" t="str">
        <f t="shared" si="166"/>
        <v>July</v>
      </c>
      <c r="V1036" t="str">
        <f t="shared" si="160"/>
        <v>8/4/2016</v>
      </c>
      <c r="W1036" t="str">
        <f t="shared" si="167"/>
        <v>2016</v>
      </c>
      <c r="X1036" t="str">
        <f t="shared" si="168"/>
        <v>August</v>
      </c>
    </row>
    <row r="1037" spans="1:24" ht="43.2" x14ac:dyDescent="0.55000000000000004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161"/>
        <v>1.0765217391304347</v>
      </c>
      <c r="P1037" s="9">
        <f t="shared" si="162"/>
        <v>65.15789473684211</v>
      </c>
      <c r="Q1037" t="str">
        <f t="shared" si="163"/>
        <v>music</v>
      </c>
      <c r="R1037" t="str">
        <f t="shared" si="164"/>
        <v>electronic music</v>
      </c>
      <c r="S1037" t="str">
        <f t="shared" si="169"/>
        <v>1/12/2015</v>
      </c>
      <c r="T1037" t="str">
        <f t="shared" si="165"/>
        <v>2015</v>
      </c>
      <c r="U1037" t="str">
        <f t="shared" si="166"/>
        <v>January</v>
      </c>
      <c r="V1037" t="str">
        <f t="shared" si="160"/>
        <v>2/11/2015</v>
      </c>
      <c r="W1037" t="str">
        <f t="shared" si="167"/>
        <v>2015</v>
      </c>
      <c r="X1037" t="str">
        <f t="shared" si="168"/>
        <v>February</v>
      </c>
    </row>
    <row r="1038" spans="1:24" ht="43.2" x14ac:dyDescent="0.55000000000000004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161"/>
        <v>1.1236044444444444</v>
      </c>
      <c r="P1038" s="9">
        <f t="shared" si="162"/>
        <v>23.963127962085309</v>
      </c>
      <c r="Q1038" t="str">
        <f t="shared" si="163"/>
        <v>music</v>
      </c>
      <c r="R1038" t="str">
        <f t="shared" si="164"/>
        <v>electronic music</v>
      </c>
      <c r="S1038" t="str">
        <f t="shared" si="169"/>
        <v>12/6/2012</v>
      </c>
      <c r="T1038" t="str">
        <f t="shared" si="165"/>
        <v>2012</v>
      </c>
      <c r="U1038" t="str">
        <f t="shared" si="166"/>
        <v>December</v>
      </c>
      <c r="V1038" t="str">
        <f t="shared" si="160"/>
        <v>1/7/2013</v>
      </c>
      <c r="W1038" t="str">
        <f t="shared" si="167"/>
        <v>2013</v>
      </c>
      <c r="X1038" t="str">
        <f t="shared" si="168"/>
        <v>January</v>
      </c>
    </row>
    <row r="1039" spans="1:24" ht="43.2" x14ac:dyDescent="0.55000000000000004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161"/>
        <v>1.0209999999999999</v>
      </c>
      <c r="P1039" s="9">
        <f t="shared" si="162"/>
        <v>48.61904761904762</v>
      </c>
      <c r="Q1039" t="str">
        <f t="shared" si="163"/>
        <v>music</v>
      </c>
      <c r="R1039" t="str">
        <f t="shared" si="164"/>
        <v>electronic music</v>
      </c>
      <c r="S1039" t="str">
        <f t="shared" si="169"/>
        <v>4/25/2015</v>
      </c>
      <c r="T1039" t="str">
        <f t="shared" si="165"/>
        <v>2015</v>
      </c>
      <c r="U1039" t="str">
        <f t="shared" si="166"/>
        <v>April</v>
      </c>
      <c r="V1039" t="str">
        <f t="shared" si="160"/>
        <v>5/18/2015</v>
      </c>
      <c r="W1039" t="str">
        <f t="shared" si="167"/>
        <v>2015</v>
      </c>
      <c r="X1039" t="str">
        <f t="shared" si="168"/>
        <v>May</v>
      </c>
    </row>
    <row r="1040" spans="1:24" ht="43.2" x14ac:dyDescent="0.55000000000000004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161"/>
        <v>1.4533333333333334</v>
      </c>
      <c r="P1040" s="9">
        <f t="shared" si="162"/>
        <v>35.73770491803279</v>
      </c>
      <c r="Q1040" t="str">
        <f t="shared" si="163"/>
        <v>music</v>
      </c>
      <c r="R1040" t="str">
        <f t="shared" si="164"/>
        <v>electronic music</v>
      </c>
      <c r="S1040" t="str">
        <f t="shared" si="169"/>
        <v>2/18/2016</v>
      </c>
      <c r="T1040" t="str">
        <f t="shared" si="165"/>
        <v>2016</v>
      </c>
      <c r="U1040" t="str">
        <f t="shared" si="166"/>
        <v>February</v>
      </c>
      <c r="V1040" t="str">
        <f t="shared" si="160"/>
        <v>3/18/2016</v>
      </c>
      <c r="W1040" t="str">
        <f t="shared" si="167"/>
        <v>2016</v>
      </c>
      <c r="X1040" t="str">
        <f t="shared" si="168"/>
        <v>March</v>
      </c>
    </row>
    <row r="1041" spans="1:24" ht="43.2" x14ac:dyDescent="0.55000000000000004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161"/>
        <v>1.282</v>
      </c>
      <c r="P1041" s="9">
        <f t="shared" si="162"/>
        <v>21.366666666666667</v>
      </c>
      <c r="Q1041" t="str">
        <f t="shared" si="163"/>
        <v>music</v>
      </c>
      <c r="R1041" t="str">
        <f t="shared" si="164"/>
        <v>electronic music</v>
      </c>
      <c r="S1041" t="str">
        <f t="shared" si="169"/>
        <v>11/17/2016</v>
      </c>
      <c r="T1041" t="str">
        <f t="shared" si="165"/>
        <v>2016</v>
      </c>
      <c r="U1041" t="str">
        <f t="shared" si="166"/>
        <v>November</v>
      </c>
      <c r="V1041" t="str">
        <f t="shared" si="160"/>
        <v>12/13/2016</v>
      </c>
      <c r="W1041" t="str">
        <f t="shared" si="167"/>
        <v>2016</v>
      </c>
      <c r="X1041" t="str">
        <f t="shared" si="168"/>
        <v>December</v>
      </c>
    </row>
    <row r="1042" spans="1:24" ht="43.2" x14ac:dyDescent="0.55000000000000004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161"/>
        <v>2.9411764705882353E-3</v>
      </c>
      <c r="P1042" s="9">
        <f t="shared" si="162"/>
        <v>250</v>
      </c>
      <c r="Q1042" t="str">
        <f t="shared" si="163"/>
        <v>journalism</v>
      </c>
      <c r="R1042" t="str">
        <f t="shared" si="164"/>
        <v>audio</v>
      </c>
      <c r="S1042" t="str">
        <f t="shared" si="169"/>
        <v>7/28/2016</v>
      </c>
      <c r="T1042" t="str">
        <f t="shared" si="165"/>
        <v>2016</v>
      </c>
      <c r="U1042" t="str">
        <f t="shared" si="166"/>
        <v>July</v>
      </c>
      <c r="V1042" t="str">
        <f t="shared" si="160"/>
        <v>8/27/2016</v>
      </c>
      <c r="W1042" t="str">
        <f t="shared" si="167"/>
        <v>2016</v>
      </c>
      <c r="X1042" t="str">
        <f t="shared" si="168"/>
        <v>August</v>
      </c>
    </row>
    <row r="1043" spans="1:24" ht="43.2" x14ac:dyDescent="0.55000000000000004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 t="shared" si="161"/>
        <v>0</v>
      </c>
      <c r="P1043" s="9">
        <f t="shared" si="162"/>
        <v>0</v>
      </c>
      <c r="Q1043" t="str">
        <f t="shared" si="163"/>
        <v>journalism</v>
      </c>
      <c r="R1043" t="str">
        <f t="shared" si="164"/>
        <v>audio</v>
      </c>
      <c r="S1043" t="str">
        <f t="shared" si="169"/>
        <v>7/10/2014</v>
      </c>
      <c r="T1043" t="str">
        <f t="shared" si="165"/>
        <v>2014</v>
      </c>
      <c r="U1043" t="str">
        <f t="shared" si="166"/>
        <v>July</v>
      </c>
      <c r="V1043" t="str">
        <f t="shared" si="160"/>
        <v>7/30/2014</v>
      </c>
      <c r="W1043" t="str">
        <f t="shared" si="167"/>
        <v>2014</v>
      </c>
      <c r="X1043" t="str">
        <f t="shared" si="168"/>
        <v>July</v>
      </c>
    </row>
    <row r="1044" spans="1:24" ht="43.2" x14ac:dyDescent="0.55000000000000004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si="161"/>
        <v>1.5384615384615385E-2</v>
      </c>
      <c r="P1044" s="9">
        <f t="shared" si="162"/>
        <v>10</v>
      </c>
      <c r="Q1044" t="str">
        <f t="shared" si="163"/>
        <v>journalism</v>
      </c>
      <c r="R1044" t="str">
        <f t="shared" si="164"/>
        <v>audio</v>
      </c>
      <c r="S1044" t="str">
        <f t="shared" si="169"/>
        <v>7/31/2014</v>
      </c>
      <c r="T1044" t="str">
        <f t="shared" si="165"/>
        <v>2014</v>
      </c>
      <c r="U1044" t="str">
        <f t="shared" si="166"/>
        <v>July</v>
      </c>
      <c r="V1044" t="str">
        <f t="shared" si="160"/>
        <v>9/12/2014</v>
      </c>
      <c r="W1044" t="str">
        <f t="shared" si="167"/>
        <v>2014</v>
      </c>
      <c r="X1044" t="str">
        <f t="shared" si="168"/>
        <v>September</v>
      </c>
    </row>
    <row r="1045" spans="1:24" ht="43.2" x14ac:dyDescent="0.55000000000000004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161"/>
        <v>8.5370000000000001E-2</v>
      </c>
      <c r="P1045" s="9">
        <f t="shared" si="162"/>
        <v>29.236301369863014</v>
      </c>
      <c r="Q1045" t="str">
        <f t="shared" si="163"/>
        <v>journalism</v>
      </c>
      <c r="R1045" t="str">
        <f t="shared" si="164"/>
        <v>audio</v>
      </c>
      <c r="S1045" t="str">
        <f t="shared" si="169"/>
        <v>4/20/2015</v>
      </c>
      <c r="T1045" t="str">
        <f t="shared" si="165"/>
        <v>2015</v>
      </c>
      <c r="U1045" t="str">
        <f t="shared" si="166"/>
        <v>April</v>
      </c>
      <c r="V1045" t="str">
        <f t="shared" si="160"/>
        <v>5/20/2015</v>
      </c>
      <c r="W1045" t="str">
        <f t="shared" si="167"/>
        <v>2015</v>
      </c>
      <c r="X1045" t="str">
        <f t="shared" si="168"/>
        <v>May</v>
      </c>
    </row>
    <row r="1046" spans="1:24" ht="43.2" x14ac:dyDescent="0.55000000000000004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161"/>
        <v>8.571428571428571E-4</v>
      </c>
      <c r="P1046" s="9">
        <f t="shared" si="162"/>
        <v>3</v>
      </c>
      <c r="Q1046" t="str">
        <f t="shared" si="163"/>
        <v>journalism</v>
      </c>
      <c r="R1046" t="str">
        <f t="shared" si="164"/>
        <v>audio</v>
      </c>
      <c r="S1046" t="str">
        <f t="shared" si="169"/>
        <v>1/7/2015</v>
      </c>
      <c r="T1046" t="str">
        <f t="shared" si="165"/>
        <v>2015</v>
      </c>
      <c r="U1046" t="str">
        <f t="shared" si="166"/>
        <v>January</v>
      </c>
      <c r="V1046" t="str">
        <f t="shared" si="160"/>
        <v>3/5/2015</v>
      </c>
      <c r="W1046" t="str">
        <f t="shared" si="167"/>
        <v>2015</v>
      </c>
      <c r="X1046" t="str">
        <f t="shared" si="168"/>
        <v>March</v>
      </c>
    </row>
    <row r="1047" spans="1:24" ht="43.2" x14ac:dyDescent="0.55000000000000004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161"/>
        <v>2.6599999999999999E-2</v>
      </c>
      <c r="P1047" s="9">
        <f t="shared" si="162"/>
        <v>33.25</v>
      </c>
      <c r="Q1047" t="str">
        <f t="shared" si="163"/>
        <v>journalism</v>
      </c>
      <c r="R1047" t="str">
        <f t="shared" si="164"/>
        <v>audio</v>
      </c>
      <c r="S1047" t="str">
        <f t="shared" si="169"/>
        <v>7/24/2014</v>
      </c>
      <c r="T1047" t="str">
        <f t="shared" si="165"/>
        <v>2014</v>
      </c>
      <c r="U1047" t="str">
        <f t="shared" si="166"/>
        <v>July</v>
      </c>
      <c r="V1047" t="str">
        <f t="shared" si="160"/>
        <v>8/23/2014</v>
      </c>
      <c r="W1047" t="str">
        <f t="shared" si="167"/>
        <v>2014</v>
      </c>
      <c r="X1047" t="str">
        <f t="shared" si="168"/>
        <v>August</v>
      </c>
    </row>
    <row r="1048" spans="1:24" ht="43.2" x14ac:dyDescent="0.55000000000000004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 t="shared" si="161"/>
        <v>0</v>
      </c>
      <c r="P1048" s="9">
        <f t="shared" si="162"/>
        <v>0</v>
      </c>
      <c r="Q1048" t="str">
        <f t="shared" si="163"/>
        <v>journalism</v>
      </c>
      <c r="R1048" t="str">
        <f t="shared" si="164"/>
        <v>audio</v>
      </c>
      <c r="S1048" t="str">
        <f t="shared" si="169"/>
        <v>11/11/2015</v>
      </c>
      <c r="T1048" t="str">
        <f t="shared" si="165"/>
        <v>2015</v>
      </c>
      <c r="U1048" t="str">
        <f t="shared" si="166"/>
        <v>November</v>
      </c>
      <c r="V1048" t="str">
        <f t="shared" si="160"/>
        <v>12/26/2015</v>
      </c>
      <c r="W1048" t="str">
        <f t="shared" si="167"/>
        <v>2015</v>
      </c>
      <c r="X1048" t="str">
        <f t="shared" si="168"/>
        <v>December</v>
      </c>
    </row>
    <row r="1049" spans="1:24" ht="43.2" x14ac:dyDescent="0.55000000000000004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161"/>
        <v>5.0000000000000001E-4</v>
      </c>
      <c r="P1049" s="9">
        <f t="shared" si="162"/>
        <v>1</v>
      </c>
      <c r="Q1049" t="str">
        <f t="shared" si="163"/>
        <v>journalism</v>
      </c>
      <c r="R1049" t="str">
        <f t="shared" si="164"/>
        <v>audio</v>
      </c>
      <c r="S1049" t="str">
        <f t="shared" si="169"/>
        <v>10/6/2014</v>
      </c>
      <c r="T1049" t="str">
        <f t="shared" si="165"/>
        <v>2014</v>
      </c>
      <c r="U1049" t="str">
        <f t="shared" si="166"/>
        <v>October</v>
      </c>
      <c r="V1049" t="str">
        <f t="shared" si="160"/>
        <v>11/5/2014</v>
      </c>
      <c r="W1049" t="str">
        <f t="shared" si="167"/>
        <v>2014</v>
      </c>
      <c r="X1049" t="str">
        <f t="shared" si="168"/>
        <v>November</v>
      </c>
    </row>
    <row r="1050" spans="1:24" ht="43.2" x14ac:dyDescent="0.55000000000000004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161"/>
        <v>1.4133333333333333E-2</v>
      </c>
      <c r="P1050" s="9">
        <f t="shared" si="162"/>
        <v>53</v>
      </c>
      <c r="Q1050" t="str">
        <f t="shared" si="163"/>
        <v>journalism</v>
      </c>
      <c r="R1050" t="str">
        <f t="shared" si="164"/>
        <v>audio</v>
      </c>
      <c r="S1050" t="str">
        <f t="shared" si="169"/>
        <v>8/15/2016</v>
      </c>
      <c r="T1050" t="str">
        <f t="shared" si="165"/>
        <v>2016</v>
      </c>
      <c r="U1050" t="str">
        <f t="shared" si="166"/>
        <v>August</v>
      </c>
      <c r="V1050" t="str">
        <f t="shared" si="160"/>
        <v>9/24/2016</v>
      </c>
      <c r="W1050" t="str">
        <f t="shared" si="167"/>
        <v>2016</v>
      </c>
      <c r="X1050" t="str">
        <f t="shared" si="168"/>
        <v>September</v>
      </c>
    </row>
    <row r="1051" spans="1:24" x14ac:dyDescent="0.55000000000000004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161"/>
        <v>0</v>
      </c>
      <c r="P1051" s="9">
        <f t="shared" si="162"/>
        <v>0</v>
      </c>
      <c r="Q1051" t="str">
        <f t="shared" si="163"/>
        <v>journalism</v>
      </c>
      <c r="R1051" t="str">
        <f t="shared" si="164"/>
        <v>audio</v>
      </c>
      <c r="S1051" t="str">
        <f t="shared" si="169"/>
        <v>1/13/2016</v>
      </c>
      <c r="T1051" t="str">
        <f t="shared" si="165"/>
        <v>2016</v>
      </c>
      <c r="U1051" t="str">
        <f t="shared" si="166"/>
        <v>January</v>
      </c>
      <c r="V1051" t="str">
        <f t="shared" si="160"/>
        <v>2/12/2016</v>
      </c>
      <c r="W1051" t="str">
        <f t="shared" si="167"/>
        <v>2016</v>
      </c>
      <c r="X1051" t="str">
        <f t="shared" si="168"/>
        <v>February</v>
      </c>
    </row>
    <row r="1052" spans="1:24" ht="28.8" x14ac:dyDescent="0.55000000000000004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161"/>
        <v>0</v>
      </c>
      <c r="P1052" s="9">
        <f t="shared" si="162"/>
        <v>0</v>
      </c>
      <c r="Q1052" t="str">
        <f t="shared" si="163"/>
        <v>journalism</v>
      </c>
      <c r="R1052" t="str">
        <f t="shared" si="164"/>
        <v>audio</v>
      </c>
      <c r="S1052" t="str">
        <f t="shared" si="169"/>
        <v>8/15/2015</v>
      </c>
      <c r="T1052" t="str">
        <f t="shared" si="165"/>
        <v>2015</v>
      </c>
      <c r="U1052" t="str">
        <f t="shared" si="166"/>
        <v>August</v>
      </c>
      <c r="V1052" t="str">
        <f t="shared" si="160"/>
        <v>9/14/2015</v>
      </c>
      <c r="W1052" t="str">
        <f t="shared" si="167"/>
        <v>2015</v>
      </c>
      <c r="X1052" t="str">
        <f t="shared" si="168"/>
        <v>September</v>
      </c>
    </row>
    <row r="1053" spans="1:24" ht="43.2" x14ac:dyDescent="0.55000000000000004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161"/>
        <v>0</v>
      </c>
      <c r="P1053" s="9">
        <f t="shared" si="162"/>
        <v>0</v>
      </c>
      <c r="Q1053" t="str">
        <f t="shared" si="163"/>
        <v>journalism</v>
      </c>
      <c r="R1053" t="str">
        <f t="shared" si="164"/>
        <v>audio</v>
      </c>
      <c r="S1053" t="str">
        <f t="shared" si="169"/>
        <v>7/29/2014</v>
      </c>
      <c r="T1053" t="str">
        <f t="shared" si="165"/>
        <v>2014</v>
      </c>
      <c r="U1053" t="str">
        <f t="shared" si="166"/>
        <v>July</v>
      </c>
      <c r="V1053" t="str">
        <f t="shared" si="160"/>
        <v>8/26/2014</v>
      </c>
      <c r="W1053" t="str">
        <f t="shared" si="167"/>
        <v>2014</v>
      </c>
      <c r="X1053" t="str">
        <f t="shared" si="168"/>
        <v>August</v>
      </c>
    </row>
    <row r="1054" spans="1:24" ht="57.6" x14ac:dyDescent="0.55000000000000004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161"/>
        <v>0</v>
      </c>
      <c r="P1054" s="9">
        <f t="shared" si="162"/>
        <v>0</v>
      </c>
      <c r="Q1054" t="str">
        <f t="shared" si="163"/>
        <v>journalism</v>
      </c>
      <c r="R1054" t="str">
        <f t="shared" si="164"/>
        <v>audio</v>
      </c>
      <c r="S1054" t="str">
        <f t="shared" si="169"/>
        <v>4/23/2016</v>
      </c>
      <c r="T1054" t="str">
        <f t="shared" si="165"/>
        <v>2016</v>
      </c>
      <c r="U1054" t="str">
        <f t="shared" si="166"/>
        <v>April</v>
      </c>
      <c r="V1054" t="str">
        <f t="shared" si="160"/>
        <v>6/6/2016</v>
      </c>
      <c r="W1054" t="str">
        <f t="shared" si="167"/>
        <v>2016</v>
      </c>
      <c r="X1054" t="str">
        <f t="shared" si="168"/>
        <v>June</v>
      </c>
    </row>
    <row r="1055" spans="1:24" ht="43.2" x14ac:dyDescent="0.55000000000000004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161"/>
        <v>0.01</v>
      </c>
      <c r="P1055" s="9">
        <f t="shared" si="162"/>
        <v>15</v>
      </c>
      <c r="Q1055" t="str">
        <f t="shared" si="163"/>
        <v>journalism</v>
      </c>
      <c r="R1055" t="str">
        <f t="shared" si="164"/>
        <v>audio</v>
      </c>
      <c r="S1055" t="str">
        <f t="shared" si="169"/>
        <v>2/8/2017</v>
      </c>
      <c r="T1055" t="str">
        <f t="shared" si="165"/>
        <v>2017</v>
      </c>
      <c r="U1055" t="str">
        <f t="shared" si="166"/>
        <v>February</v>
      </c>
      <c r="V1055" t="str">
        <f t="shared" si="160"/>
        <v>3/5/2017</v>
      </c>
      <c r="W1055" t="str">
        <f t="shared" si="167"/>
        <v>2017</v>
      </c>
      <c r="X1055" t="str">
        <f t="shared" si="168"/>
        <v>March</v>
      </c>
    </row>
    <row r="1056" spans="1:24" ht="43.2" x14ac:dyDescent="0.55000000000000004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si="161"/>
        <v>0</v>
      </c>
      <c r="P1056" s="9">
        <f t="shared" si="162"/>
        <v>0</v>
      </c>
      <c r="Q1056" t="str">
        <f t="shared" si="163"/>
        <v>journalism</v>
      </c>
      <c r="R1056" t="str">
        <f t="shared" si="164"/>
        <v>audio</v>
      </c>
      <c r="S1056" t="str">
        <f t="shared" si="169"/>
        <v>7/11/2014</v>
      </c>
      <c r="T1056" t="str">
        <f t="shared" si="165"/>
        <v>2014</v>
      </c>
      <c r="U1056" t="str">
        <f t="shared" si="166"/>
        <v>July</v>
      </c>
      <c r="V1056" t="str">
        <f t="shared" si="160"/>
        <v>8/10/2014</v>
      </c>
      <c r="W1056" t="str">
        <f t="shared" si="167"/>
        <v>2014</v>
      </c>
      <c r="X1056" t="str">
        <f t="shared" si="168"/>
        <v>August</v>
      </c>
    </row>
    <row r="1057" spans="1:24" ht="43.2" x14ac:dyDescent="0.55000000000000004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161"/>
        <v>0</v>
      </c>
      <c r="P1057" s="9">
        <f t="shared" si="162"/>
        <v>0</v>
      </c>
      <c r="Q1057" t="str">
        <f t="shared" si="163"/>
        <v>journalism</v>
      </c>
      <c r="R1057" t="str">
        <f t="shared" si="164"/>
        <v>audio</v>
      </c>
      <c r="S1057" t="str">
        <f t="shared" si="169"/>
        <v>2/6/2016</v>
      </c>
      <c r="T1057" t="str">
        <f t="shared" si="165"/>
        <v>2016</v>
      </c>
      <c r="U1057" t="str">
        <f t="shared" si="166"/>
        <v>February</v>
      </c>
      <c r="V1057" t="str">
        <f t="shared" si="160"/>
        <v>3/7/2016</v>
      </c>
      <c r="W1057" t="str">
        <f t="shared" si="167"/>
        <v>2016</v>
      </c>
      <c r="X1057" t="str">
        <f t="shared" si="168"/>
        <v>March</v>
      </c>
    </row>
    <row r="1058" spans="1:24" ht="43.2" x14ac:dyDescent="0.55000000000000004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161"/>
        <v>0</v>
      </c>
      <c r="P1058" s="9">
        <f t="shared" si="162"/>
        <v>0</v>
      </c>
      <c r="Q1058" t="str">
        <f t="shared" si="163"/>
        <v>journalism</v>
      </c>
      <c r="R1058" t="str">
        <f t="shared" si="164"/>
        <v>audio</v>
      </c>
      <c r="S1058" t="str">
        <f t="shared" si="169"/>
        <v>2/23/2015</v>
      </c>
      <c r="T1058" t="str">
        <f t="shared" si="165"/>
        <v>2015</v>
      </c>
      <c r="U1058" t="str">
        <f t="shared" si="166"/>
        <v>February</v>
      </c>
      <c r="V1058" t="str">
        <f t="shared" si="160"/>
        <v>4/24/2015</v>
      </c>
      <c r="W1058" t="str">
        <f t="shared" si="167"/>
        <v>2015</v>
      </c>
      <c r="X1058" t="str">
        <f t="shared" si="168"/>
        <v>April</v>
      </c>
    </row>
    <row r="1059" spans="1:24" ht="43.2" x14ac:dyDescent="0.55000000000000004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161"/>
        <v>0</v>
      </c>
      <c r="P1059" s="9">
        <f t="shared" si="162"/>
        <v>0</v>
      </c>
      <c r="Q1059" t="str">
        <f t="shared" si="163"/>
        <v>journalism</v>
      </c>
      <c r="R1059" t="str">
        <f t="shared" si="164"/>
        <v>audio</v>
      </c>
      <c r="S1059" t="str">
        <f t="shared" si="169"/>
        <v>11/4/2016</v>
      </c>
      <c r="T1059" t="str">
        <f t="shared" si="165"/>
        <v>2016</v>
      </c>
      <c r="U1059" t="str">
        <f t="shared" si="166"/>
        <v>November</v>
      </c>
      <c r="V1059" t="str">
        <f t="shared" si="160"/>
        <v>12/4/2016</v>
      </c>
      <c r="W1059" t="str">
        <f t="shared" si="167"/>
        <v>2016</v>
      </c>
      <c r="X1059" t="str">
        <f t="shared" si="168"/>
        <v>December</v>
      </c>
    </row>
    <row r="1060" spans="1:24" ht="43.2" x14ac:dyDescent="0.55000000000000004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161"/>
        <v>0</v>
      </c>
      <c r="P1060" s="9">
        <f t="shared" si="162"/>
        <v>0</v>
      </c>
      <c r="Q1060" t="str">
        <f t="shared" si="163"/>
        <v>journalism</v>
      </c>
      <c r="R1060" t="str">
        <f t="shared" si="164"/>
        <v>audio</v>
      </c>
      <c r="S1060" t="str">
        <f t="shared" si="169"/>
        <v>2/12/2015</v>
      </c>
      <c r="T1060" t="str">
        <f t="shared" si="165"/>
        <v>2015</v>
      </c>
      <c r="U1060" t="str">
        <f t="shared" si="166"/>
        <v>February</v>
      </c>
      <c r="V1060" t="str">
        <f t="shared" si="160"/>
        <v>3/25/2015</v>
      </c>
      <c r="W1060" t="str">
        <f t="shared" si="167"/>
        <v>2015</v>
      </c>
      <c r="X1060" t="str">
        <f t="shared" si="168"/>
        <v>March</v>
      </c>
    </row>
    <row r="1061" spans="1:24" x14ac:dyDescent="0.55000000000000004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161"/>
        <v>0</v>
      </c>
      <c r="P1061" s="9">
        <f t="shared" si="162"/>
        <v>0</v>
      </c>
      <c r="Q1061" t="str">
        <f t="shared" si="163"/>
        <v>journalism</v>
      </c>
      <c r="R1061" t="str">
        <f t="shared" si="164"/>
        <v>audio</v>
      </c>
      <c r="S1061" t="str">
        <f t="shared" si="169"/>
        <v>2/11/2015</v>
      </c>
      <c r="T1061" t="str">
        <f t="shared" si="165"/>
        <v>2015</v>
      </c>
      <c r="U1061" t="str">
        <f t="shared" si="166"/>
        <v>February</v>
      </c>
      <c r="V1061" t="str">
        <f t="shared" si="160"/>
        <v>3/13/2015</v>
      </c>
      <c r="W1061" t="str">
        <f t="shared" si="167"/>
        <v>2015</v>
      </c>
      <c r="X1061" t="str">
        <f t="shared" si="168"/>
        <v>March</v>
      </c>
    </row>
    <row r="1062" spans="1:24" ht="43.2" x14ac:dyDescent="0.55000000000000004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161"/>
        <v>0.01</v>
      </c>
      <c r="P1062" s="9">
        <f t="shared" si="162"/>
        <v>50</v>
      </c>
      <c r="Q1062" t="str">
        <f t="shared" si="163"/>
        <v>journalism</v>
      </c>
      <c r="R1062" t="str">
        <f t="shared" si="164"/>
        <v>audio</v>
      </c>
      <c r="S1062" t="str">
        <f t="shared" si="169"/>
        <v>3/16/2015</v>
      </c>
      <c r="T1062" t="str">
        <f t="shared" si="165"/>
        <v>2015</v>
      </c>
      <c r="U1062" t="str">
        <f t="shared" si="166"/>
        <v>March</v>
      </c>
      <c r="V1062" t="str">
        <f t="shared" si="160"/>
        <v>4/15/2015</v>
      </c>
      <c r="W1062" t="str">
        <f t="shared" si="167"/>
        <v>2015</v>
      </c>
      <c r="X1062" t="str">
        <f t="shared" si="168"/>
        <v>April</v>
      </c>
    </row>
    <row r="1063" spans="1:24" ht="28.8" x14ac:dyDescent="0.55000000000000004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 t="shared" si="161"/>
        <v>0</v>
      </c>
      <c r="P1063" s="9">
        <f t="shared" si="162"/>
        <v>0</v>
      </c>
      <c r="Q1063" t="str">
        <f t="shared" si="163"/>
        <v>journalism</v>
      </c>
      <c r="R1063" t="str">
        <f t="shared" si="164"/>
        <v>audio</v>
      </c>
      <c r="S1063" t="str">
        <f t="shared" si="169"/>
        <v>3/3/2016</v>
      </c>
      <c r="T1063" t="str">
        <f t="shared" si="165"/>
        <v>2016</v>
      </c>
      <c r="U1063" t="str">
        <f t="shared" si="166"/>
        <v>March</v>
      </c>
      <c r="V1063" t="str">
        <f t="shared" si="160"/>
        <v>5/1/2016</v>
      </c>
      <c r="W1063" t="str">
        <f t="shared" si="167"/>
        <v>2016</v>
      </c>
      <c r="X1063" t="str">
        <f t="shared" si="168"/>
        <v>May</v>
      </c>
    </row>
    <row r="1064" spans="1:24" x14ac:dyDescent="0.55000000000000004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161"/>
        <v>0.95477386934673369</v>
      </c>
      <c r="P1064" s="9">
        <f t="shared" si="162"/>
        <v>47.5</v>
      </c>
      <c r="Q1064" t="str">
        <f t="shared" si="163"/>
        <v>journalism</v>
      </c>
      <c r="R1064" t="str">
        <f t="shared" si="164"/>
        <v>audio</v>
      </c>
      <c r="S1064" t="str">
        <f t="shared" si="169"/>
        <v>7/5/2016</v>
      </c>
      <c r="T1064" t="str">
        <f t="shared" si="165"/>
        <v>2016</v>
      </c>
      <c r="U1064" t="str">
        <f t="shared" si="166"/>
        <v>July</v>
      </c>
      <c r="V1064" t="str">
        <f t="shared" si="160"/>
        <v>7/12/2016</v>
      </c>
      <c r="W1064" t="str">
        <f t="shared" si="167"/>
        <v>2016</v>
      </c>
      <c r="X1064" t="str">
        <f t="shared" si="168"/>
        <v>July</v>
      </c>
    </row>
    <row r="1065" spans="1:24" ht="43.2" x14ac:dyDescent="0.55000000000000004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 t="shared" si="161"/>
        <v>0</v>
      </c>
      <c r="P1065" s="9">
        <f t="shared" si="162"/>
        <v>0</v>
      </c>
      <c r="Q1065" t="str">
        <f t="shared" si="163"/>
        <v>journalism</v>
      </c>
      <c r="R1065" t="str">
        <f t="shared" si="164"/>
        <v>audio</v>
      </c>
      <c r="S1065" t="str">
        <f t="shared" si="169"/>
        <v>7/31/2016</v>
      </c>
      <c r="T1065" t="str">
        <f t="shared" si="165"/>
        <v>2016</v>
      </c>
      <c r="U1065" t="str">
        <f t="shared" si="166"/>
        <v>July</v>
      </c>
      <c r="V1065" t="str">
        <f t="shared" si="160"/>
        <v>8/30/2016</v>
      </c>
      <c r="W1065" t="str">
        <f t="shared" si="167"/>
        <v>2016</v>
      </c>
      <c r="X1065" t="str">
        <f t="shared" si="168"/>
        <v>August</v>
      </c>
    </row>
    <row r="1066" spans="1:24" ht="43.2" x14ac:dyDescent="0.55000000000000004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161"/>
        <v>8.9744444444444446E-2</v>
      </c>
      <c r="P1066" s="9">
        <f t="shared" si="162"/>
        <v>65.666666666666671</v>
      </c>
      <c r="Q1066" t="str">
        <f t="shared" si="163"/>
        <v>games</v>
      </c>
      <c r="R1066" t="str">
        <f t="shared" si="164"/>
        <v>video games</v>
      </c>
      <c r="S1066" t="str">
        <f t="shared" si="169"/>
        <v>5/23/2013</v>
      </c>
      <c r="T1066" t="str">
        <f t="shared" si="165"/>
        <v>2013</v>
      </c>
      <c r="U1066" t="str">
        <f t="shared" si="166"/>
        <v>May</v>
      </c>
      <c r="V1066" t="str">
        <f t="shared" si="160"/>
        <v>7/7/2013</v>
      </c>
      <c r="W1066" t="str">
        <f t="shared" si="167"/>
        <v>2013</v>
      </c>
      <c r="X1066" t="str">
        <f t="shared" si="168"/>
        <v>July</v>
      </c>
    </row>
    <row r="1067" spans="1:24" ht="43.2" x14ac:dyDescent="0.55000000000000004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161"/>
        <v>2.7E-2</v>
      </c>
      <c r="P1067" s="9">
        <f t="shared" si="162"/>
        <v>16.2</v>
      </c>
      <c r="Q1067" t="str">
        <f t="shared" si="163"/>
        <v>games</v>
      </c>
      <c r="R1067" t="str">
        <f t="shared" si="164"/>
        <v>video games</v>
      </c>
      <c r="S1067" t="str">
        <f t="shared" si="169"/>
        <v>1/22/2014</v>
      </c>
      <c r="T1067" t="str">
        <f t="shared" si="165"/>
        <v>2014</v>
      </c>
      <c r="U1067" t="str">
        <f t="shared" si="166"/>
        <v>January</v>
      </c>
      <c r="V1067" t="str">
        <f t="shared" si="160"/>
        <v>2/19/2014</v>
      </c>
      <c r="W1067" t="str">
        <f t="shared" si="167"/>
        <v>2014</v>
      </c>
      <c r="X1067" t="str">
        <f t="shared" si="168"/>
        <v>February</v>
      </c>
    </row>
    <row r="1068" spans="1:24" ht="43.2" x14ac:dyDescent="0.55000000000000004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161"/>
        <v>3.3673333333333333E-2</v>
      </c>
      <c r="P1068" s="9">
        <f t="shared" si="162"/>
        <v>34.128378378378379</v>
      </c>
      <c r="Q1068" t="str">
        <f t="shared" si="163"/>
        <v>games</v>
      </c>
      <c r="R1068" t="str">
        <f t="shared" si="164"/>
        <v>video games</v>
      </c>
      <c r="S1068" t="str">
        <f t="shared" si="169"/>
        <v>6/20/2013</v>
      </c>
      <c r="T1068" t="str">
        <f t="shared" si="165"/>
        <v>2013</v>
      </c>
      <c r="U1068" t="str">
        <f t="shared" si="166"/>
        <v>June</v>
      </c>
      <c r="V1068" t="str">
        <f t="shared" si="160"/>
        <v>8/4/2013</v>
      </c>
      <c r="W1068" t="str">
        <f t="shared" si="167"/>
        <v>2013</v>
      </c>
      <c r="X1068" t="str">
        <f t="shared" si="168"/>
        <v>August</v>
      </c>
    </row>
    <row r="1069" spans="1:24" ht="43.2" x14ac:dyDescent="0.55000000000000004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161"/>
        <v>0.26</v>
      </c>
      <c r="P1069" s="9">
        <f t="shared" si="162"/>
        <v>13</v>
      </c>
      <c r="Q1069" t="str">
        <f t="shared" si="163"/>
        <v>games</v>
      </c>
      <c r="R1069" t="str">
        <f t="shared" si="164"/>
        <v>video games</v>
      </c>
      <c r="S1069" t="str">
        <f t="shared" si="169"/>
        <v>11/21/2013</v>
      </c>
      <c r="T1069" t="str">
        <f t="shared" si="165"/>
        <v>2013</v>
      </c>
      <c r="U1069" t="str">
        <f t="shared" si="166"/>
        <v>November</v>
      </c>
      <c r="V1069" t="str">
        <f t="shared" si="160"/>
        <v>12/21/2013</v>
      </c>
      <c r="W1069" t="str">
        <f t="shared" si="167"/>
        <v>2013</v>
      </c>
      <c r="X1069" t="str">
        <f t="shared" si="168"/>
        <v>December</v>
      </c>
    </row>
    <row r="1070" spans="1:24" ht="43.2" x14ac:dyDescent="0.55000000000000004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161"/>
        <v>1.5E-3</v>
      </c>
      <c r="P1070" s="9">
        <f t="shared" si="162"/>
        <v>11.25</v>
      </c>
      <c r="Q1070" t="str">
        <f t="shared" si="163"/>
        <v>games</v>
      </c>
      <c r="R1070" t="str">
        <f t="shared" si="164"/>
        <v>video games</v>
      </c>
      <c r="S1070" t="str">
        <f t="shared" si="169"/>
        <v>3/11/2016</v>
      </c>
      <c r="T1070" t="str">
        <f t="shared" si="165"/>
        <v>2016</v>
      </c>
      <c r="U1070" t="str">
        <f t="shared" si="166"/>
        <v>March</v>
      </c>
      <c r="V1070" t="str">
        <f t="shared" si="160"/>
        <v>4/10/2016</v>
      </c>
      <c r="W1070" t="str">
        <f t="shared" si="167"/>
        <v>2016</v>
      </c>
      <c r="X1070" t="str">
        <f t="shared" si="168"/>
        <v>April</v>
      </c>
    </row>
    <row r="1071" spans="1:24" ht="43.2" x14ac:dyDescent="0.55000000000000004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161"/>
        <v>0.38636363636363635</v>
      </c>
      <c r="P1071" s="9">
        <f t="shared" si="162"/>
        <v>40.476190476190474</v>
      </c>
      <c r="Q1071" t="str">
        <f t="shared" si="163"/>
        <v>games</v>
      </c>
      <c r="R1071" t="str">
        <f t="shared" si="164"/>
        <v>video games</v>
      </c>
      <c r="S1071" t="str">
        <f t="shared" si="169"/>
        <v>10/25/2013</v>
      </c>
      <c r="T1071" t="str">
        <f t="shared" si="165"/>
        <v>2013</v>
      </c>
      <c r="U1071" t="str">
        <f t="shared" si="166"/>
        <v>October</v>
      </c>
      <c r="V1071" t="str">
        <f t="shared" si="160"/>
        <v>11/26/2013</v>
      </c>
      <c r="W1071" t="str">
        <f t="shared" si="167"/>
        <v>2013</v>
      </c>
      <c r="X1071" t="str">
        <f t="shared" si="168"/>
        <v>November</v>
      </c>
    </row>
    <row r="1072" spans="1:24" ht="43.2" x14ac:dyDescent="0.55000000000000004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161"/>
        <v>7.0000000000000001E-3</v>
      </c>
      <c r="P1072" s="9">
        <f t="shared" si="162"/>
        <v>35</v>
      </c>
      <c r="Q1072" t="str">
        <f t="shared" si="163"/>
        <v>games</v>
      </c>
      <c r="R1072" t="str">
        <f t="shared" si="164"/>
        <v>video games</v>
      </c>
      <c r="S1072" t="str">
        <f t="shared" si="169"/>
        <v>9/10/2012</v>
      </c>
      <c r="T1072" t="str">
        <f t="shared" si="165"/>
        <v>2012</v>
      </c>
      <c r="U1072" t="str">
        <f t="shared" si="166"/>
        <v>September</v>
      </c>
      <c r="V1072" t="str">
        <f t="shared" si="160"/>
        <v>9/30/2012</v>
      </c>
      <c r="W1072" t="str">
        <f t="shared" si="167"/>
        <v>2012</v>
      </c>
      <c r="X1072" t="str">
        <f t="shared" si="168"/>
        <v>September</v>
      </c>
    </row>
    <row r="1073" spans="1:24" ht="43.2" x14ac:dyDescent="0.55000000000000004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 t="shared" si="161"/>
        <v>0</v>
      </c>
      <c r="P1073" s="9">
        <f t="shared" si="162"/>
        <v>0</v>
      </c>
      <c r="Q1073" t="str">
        <f t="shared" si="163"/>
        <v>games</v>
      </c>
      <c r="R1073" t="str">
        <f t="shared" si="164"/>
        <v>video games</v>
      </c>
      <c r="S1073" t="str">
        <f t="shared" si="169"/>
        <v>10/18/2015</v>
      </c>
      <c r="T1073" t="str">
        <f t="shared" si="165"/>
        <v>2015</v>
      </c>
      <c r="U1073" t="str">
        <f t="shared" si="166"/>
        <v>October</v>
      </c>
      <c r="V1073" t="str">
        <f t="shared" si="160"/>
        <v>11/17/2015</v>
      </c>
      <c r="W1073" t="str">
        <f t="shared" si="167"/>
        <v>2015</v>
      </c>
      <c r="X1073" t="str">
        <f t="shared" si="168"/>
        <v>November</v>
      </c>
    </row>
    <row r="1074" spans="1:24" ht="43.2" x14ac:dyDescent="0.55000000000000004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161"/>
        <v>6.8000000000000005E-4</v>
      </c>
      <c r="P1074" s="9">
        <f t="shared" si="162"/>
        <v>12.75</v>
      </c>
      <c r="Q1074" t="str">
        <f t="shared" si="163"/>
        <v>games</v>
      </c>
      <c r="R1074" t="str">
        <f t="shared" si="164"/>
        <v>video games</v>
      </c>
      <c r="S1074" t="str">
        <f t="shared" si="169"/>
        <v>1/6/2014</v>
      </c>
      <c r="T1074" t="str">
        <f t="shared" si="165"/>
        <v>2014</v>
      </c>
      <c r="U1074" t="str">
        <f t="shared" si="166"/>
        <v>January</v>
      </c>
      <c r="V1074" t="str">
        <f t="shared" si="160"/>
        <v>2/5/2014</v>
      </c>
      <c r="W1074" t="str">
        <f t="shared" si="167"/>
        <v>2014</v>
      </c>
      <c r="X1074" t="str">
        <f t="shared" si="168"/>
        <v>February</v>
      </c>
    </row>
    <row r="1075" spans="1:24" ht="28.8" x14ac:dyDescent="0.55000000000000004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161"/>
        <v>1.3333333333333334E-2</v>
      </c>
      <c r="P1075" s="9">
        <f t="shared" si="162"/>
        <v>10</v>
      </c>
      <c r="Q1075" t="str">
        <f t="shared" si="163"/>
        <v>games</v>
      </c>
      <c r="R1075" t="str">
        <f t="shared" si="164"/>
        <v>video games</v>
      </c>
      <c r="S1075" t="str">
        <f t="shared" si="169"/>
        <v>9/16/2011</v>
      </c>
      <c r="T1075" t="str">
        <f t="shared" si="165"/>
        <v>2011</v>
      </c>
      <c r="U1075" t="str">
        <f t="shared" si="166"/>
        <v>September</v>
      </c>
      <c r="V1075" t="str">
        <f t="shared" si="160"/>
        <v>10/16/2011</v>
      </c>
      <c r="W1075" t="str">
        <f t="shared" si="167"/>
        <v>2011</v>
      </c>
      <c r="X1075" t="str">
        <f t="shared" si="168"/>
        <v>October</v>
      </c>
    </row>
    <row r="1076" spans="1:24" ht="43.2" x14ac:dyDescent="0.55000000000000004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161"/>
        <v>6.3092592592592589E-2</v>
      </c>
      <c r="P1076" s="9">
        <f t="shared" si="162"/>
        <v>113.56666666666666</v>
      </c>
      <c r="Q1076" t="str">
        <f t="shared" si="163"/>
        <v>games</v>
      </c>
      <c r="R1076" t="str">
        <f t="shared" si="164"/>
        <v>video games</v>
      </c>
      <c r="S1076" t="str">
        <f t="shared" si="169"/>
        <v>12/4/2013</v>
      </c>
      <c r="T1076" t="str">
        <f t="shared" si="165"/>
        <v>2013</v>
      </c>
      <c r="U1076" t="str">
        <f t="shared" si="166"/>
        <v>December</v>
      </c>
      <c r="V1076" t="str">
        <f t="shared" si="160"/>
        <v>1/3/2014</v>
      </c>
      <c r="W1076" t="str">
        <f t="shared" si="167"/>
        <v>2014</v>
      </c>
      <c r="X1076" t="str">
        <f t="shared" si="168"/>
        <v>January</v>
      </c>
    </row>
    <row r="1077" spans="1:24" ht="28.8" x14ac:dyDescent="0.55000000000000004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161"/>
        <v>4.4999999999999998E-2</v>
      </c>
      <c r="P1077" s="9">
        <f t="shared" si="162"/>
        <v>15</v>
      </c>
      <c r="Q1077" t="str">
        <f t="shared" si="163"/>
        <v>games</v>
      </c>
      <c r="R1077" t="str">
        <f t="shared" si="164"/>
        <v>video games</v>
      </c>
      <c r="S1077" t="str">
        <f t="shared" si="169"/>
        <v>4/6/2012</v>
      </c>
      <c r="T1077" t="str">
        <f t="shared" si="165"/>
        <v>2012</v>
      </c>
      <c r="U1077" t="str">
        <f t="shared" si="166"/>
        <v>April</v>
      </c>
      <c r="V1077" t="str">
        <f t="shared" si="160"/>
        <v>5/6/2012</v>
      </c>
      <c r="W1077" t="str">
        <f t="shared" si="167"/>
        <v>2012</v>
      </c>
      <c r="X1077" t="str">
        <f t="shared" si="168"/>
        <v>May</v>
      </c>
    </row>
    <row r="1078" spans="1:24" ht="43.2" x14ac:dyDescent="0.55000000000000004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161"/>
        <v>0.62765333333333329</v>
      </c>
      <c r="P1078" s="9">
        <f t="shared" si="162"/>
        <v>48.281025641025643</v>
      </c>
      <c r="Q1078" t="str">
        <f t="shared" si="163"/>
        <v>games</v>
      </c>
      <c r="R1078" t="str">
        <f t="shared" si="164"/>
        <v>video games</v>
      </c>
      <c r="S1078" t="str">
        <f t="shared" si="169"/>
        <v>7/18/2014</v>
      </c>
      <c r="T1078" t="str">
        <f t="shared" si="165"/>
        <v>2014</v>
      </c>
      <c r="U1078" t="str">
        <f t="shared" si="166"/>
        <v>July</v>
      </c>
      <c r="V1078" t="str">
        <f t="shared" si="160"/>
        <v>9/11/2014</v>
      </c>
      <c r="W1078" t="str">
        <f t="shared" si="167"/>
        <v>2014</v>
      </c>
      <c r="X1078" t="str">
        <f t="shared" si="168"/>
        <v>September</v>
      </c>
    </row>
    <row r="1079" spans="1:24" ht="43.2" x14ac:dyDescent="0.55000000000000004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161"/>
        <v>0.29376000000000002</v>
      </c>
      <c r="P1079" s="9">
        <f t="shared" si="162"/>
        <v>43.976047904191617</v>
      </c>
      <c r="Q1079" t="str">
        <f t="shared" si="163"/>
        <v>games</v>
      </c>
      <c r="R1079" t="str">
        <f t="shared" si="164"/>
        <v>video games</v>
      </c>
      <c r="S1079" t="str">
        <f t="shared" si="169"/>
        <v>12/14/2015</v>
      </c>
      <c r="T1079" t="str">
        <f t="shared" si="165"/>
        <v>2015</v>
      </c>
      <c r="U1079" t="str">
        <f t="shared" si="166"/>
        <v>December</v>
      </c>
      <c r="V1079" t="str">
        <f t="shared" si="160"/>
        <v>1/13/2016</v>
      </c>
      <c r="W1079" t="str">
        <f t="shared" si="167"/>
        <v>2016</v>
      </c>
      <c r="X1079" t="str">
        <f t="shared" si="168"/>
        <v>January</v>
      </c>
    </row>
    <row r="1080" spans="1:24" ht="43.2" x14ac:dyDescent="0.55000000000000004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161"/>
        <v>7.4999999999999997E-2</v>
      </c>
      <c r="P1080" s="9">
        <f t="shared" si="162"/>
        <v>9</v>
      </c>
      <c r="Q1080" t="str">
        <f t="shared" si="163"/>
        <v>games</v>
      </c>
      <c r="R1080" t="str">
        <f t="shared" si="164"/>
        <v>video games</v>
      </c>
      <c r="S1080" t="str">
        <f t="shared" si="169"/>
        <v>6/6/2011</v>
      </c>
      <c r="T1080" t="str">
        <f t="shared" si="165"/>
        <v>2011</v>
      </c>
      <c r="U1080" t="str">
        <f t="shared" si="166"/>
        <v>June</v>
      </c>
      <c r="V1080" t="str">
        <f t="shared" si="160"/>
        <v>7/21/2011</v>
      </c>
      <c r="W1080" t="str">
        <f t="shared" si="167"/>
        <v>2011</v>
      </c>
      <c r="X1080" t="str">
        <f t="shared" si="168"/>
        <v>July</v>
      </c>
    </row>
    <row r="1081" spans="1:24" ht="43.2" x14ac:dyDescent="0.55000000000000004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161"/>
        <v>2.6076923076923077E-2</v>
      </c>
      <c r="P1081" s="9">
        <f t="shared" si="162"/>
        <v>37.666666666666664</v>
      </c>
      <c r="Q1081" t="str">
        <f t="shared" si="163"/>
        <v>games</v>
      </c>
      <c r="R1081" t="str">
        <f t="shared" si="164"/>
        <v>video games</v>
      </c>
      <c r="S1081" t="str">
        <f t="shared" si="169"/>
        <v>4/19/2016</v>
      </c>
      <c r="T1081" t="str">
        <f t="shared" si="165"/>
        <v>2016</v>
      </c>
      <c r="U1081" t="str">
        <f t="shared" si="166"/>
        <v>April</v>
      </c>
      <c r="V1081" t="str">
        <f t="shared" si="160"/>
        <v>5/14/2016</v>
      </c>
      <c r="W1081" t="str">
        <f t="shared" si="167"/>
        <v>2016</v>
      </c>
      <c r="X1081" t="str">
        <f t="shared" si="168"/>
        <v>May</v>
      </c>
    </row>
    <row r="1082" spans="1:24" ht="43.2" x14ac:dyDescent="0.55000000000000004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161"/>
        <v>9.1050000000000006E-2</v>
      </c>
      <c r="P1082" s="9">
        <f t="shared" si="162"/>
        <v>18.581632653061224</v>
      </c>
      <c r="Q1082" t="str">
        <f t="shared" si="163"/>
        <v>games</v>
      </c>
      <c r="R1082" t="str">
        <f t="shared" si="164"/>
        <v>video games</v>
      </c>
      <c r="S1082" t="str">
        <f t="shared" si="169"/>
        <v>4/10/2014</v>
      </c>
      <c r="T1082" t="str">
        <f t="shared" si="165"/>
        <v>2014</v>
      </c>
      <c r="U1082" t="str">
        <f t="shared" si="166"/>
        <v>April</v>
      </c>
      <c r="V1082" t="str">
        <f t="shared" si="160"/>
        <v>5/10/2014</v>
      </c>
      <c r="W1082" t="str">
        <f t="shared" si="167"/>
        <v>2014</v>
      </c>
      <c r="X1082" t="str">
        <f t="shared" si="168"/>
        <v>May</v>
      </c>
    </row>
    <row r="1083" spans="1:24" ht="43.2" x14ac:dyDescent="0.55000000000000004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161"/>
        <v>1.7647058823529413E-4</v>
      </c>
      <c r="P1083" s="9">
        <f t="shared" si="162"/>
        <v>3</v>
      </c>
      <c r="Q1083" t="str">
        <f t="shared" si="163"/>
        <v>games</v>
      </c>
      <c r="R1083" t="str">
        <f t="shared" si="164"/>
        <v>video games</v>
      </c>
      <c r="S1083" t="str">
        <f t="shared" si="169"/>
        <v>12/29/2014</v>
      </c>
      <c r="T1083" t="str">
        <f t="shared" si="165"/>
        <v>2014</v>
      </c>
      <c r="U1083" t="str">
        <f t="shared" si="166"/>
        <v>December</v>
      </c>
      <c r="V1083" t="str">
        <f t="shared" si="160"/>
        <v>1/28/2015</v>
      </c>
      <c r="W1083" t="str">
        <f t="shared" si="167"/>
        <v>2015</v>
      </c>
      <c r="X1083" t="str">
        <f t="shared" si="168"/>
        <v>January</v>
      </c>
    </row>
    <row r="1084" spans="1:24" ht="28.8" x14ac:dyDescent="0.55000000000000004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161"/>
        <v>5.5999999999999999E-3</v>
      </c>
      <c r="P1084" s="9">
        <f t="shared" si="162"/>
        <v>18.666666666666668</v>
      </c>
      <c r="Q1084" t="str">
        <f t="shared" si="163"/>
        <v>games</v>
      </c>
      <c r="R1084" t="str">
        <f t="shared" si="164"/>
        <v>video games</v>
      </c>
      <c r="S1084" t="str">
        <f t="shared" si="169"/>
        <v>7/11/2012</v>
      </c>
      <c r="T1084" t="str">
        <f t="shared" si="165"/>
        <v>2012</v>
      </c>
      <c r="U1084" t="str">
        <f t="shared" si="166"/>
        <v>July</v>
      </c>
      <c r="V1084" t="str">
        <f t="shared" si="160"/>
        <v>8/10/2012</v>
      </c>
      <c r="W1084" t="str">
        <f t="shared" si="167"/>
        <v>2012</v>
      </c>
      <c r="X1084" t="str">
        <f t="shared" si="168"/>
        <v>August</v>
      </c>
    </row>
    <row r="1085" spans="1:24" ht="43.2" x14ac:dyDescent="0.55000000000000004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161"/>
        <v>8.2000000000000007E-3</v>
      </c>
      <c r="P1085" s="9">
        <f t="shared" si="162"/>
        <v>410</v>
      </c>
      <c r="Q1085" t="str">
        <f t="shared" si="163"/>
        <v>games</v>
      </c>
      <c r="R1085" t="str">
        <f t="shared" si="164"/>
        <v>video games</v>
      </c>
      <c r="S1085" t="str">
        <f t="shared" si="169"/>
        <v>6/3/2014</v>
      </c>
      <c r="T1085" t="str">
        <f t="shared" si="165"/>
        <v>2014</v>
      </c>
      <c r="U1085" t="str">
        <f t="shared" si="166"/>
        <v>June</v>
      </c>
      <c r="V1085" t="str">
        <f t="shared" si="160"/>
        <v>8/2/2014</v>
      </c>
      <c r="W1085" t="str">
        <f t="shared" si="167"/>
        <v>2014</v>
      </c>
      <c r="X1085" t="str">
        <f t="shared" si="168"/>
        <v>August</v>
      </c>
    </row>
    <row r="1086" spans="1:24" x14ac:dyDescent="0.55000000000000004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 t="shared" si="161"/>
        <v>0</v>
      </c>
      <c r="P1086" s="9">
        <f t="shared" si="162"/>
        <v>0</v>
      </c>
      <c r="Q1086" t="str">
        <f t="shared" si="163"/>
        <v>games</v>
      </c>
      <c r="R1086" t="str">
        <f t="shared" si="164"/>
        <v>video games</v>
      </c>
      <c r="S1086" t="str">
        <f t="shared" si="169"/>
        <v>7/9/2014</v>
      </c>
      <c r="T1086" t="str">
        <f t="shared" si="165"/>
        <v>2014</v>
      </c>
      <c r="U1086" t="str">
        <f t="shared" si="166"/>
        <v>July</v>
      </c>
      <c r="V1086" t="str">
        <f t="shared" si="160"/>
        <v>8/8/2014</v>
      </c>
      <c r="W1086" t="str">
        <f t="shared" si="167"/>
        <v>2014</v>
      </c>
      <c r="X1086" t="str">
        <f t="shared" si="168"/>
        <v>August</v>
      </c>
    </row>
    <row r="1087" spans="1:24" ht="28.8" x14ac:dyDescent="0.55000000000000004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161"/>
        <v>3.4200000000000001E-2</v>
      </c>
      <c r="P1087" s="9">
        <f t="shared" si="162"/>
        <v>114</v>
      </c>
      <c r="Q1087" t="str">
        <f t="shared" si="163"/>
        <v>games</v>
      </c>
      <c r="R1087" t="str">
        <f t="shared" si="164"/>
        <v>video games</v>
      </c>
      <c r="S1087" t="str">
        <f t="shared" si="169"/>
        <v>2/13/2016</v>
      </c>
      <c r="T1087" t="str">
        <f t="shared" si="165"/>
        <v>2016</v>
      </c>
      <c r="U1087" t="str">
        <f t="shared" si="166"/>
        <v>February</v>
      </c>
      <c r="V1087" t="str">
        <f t="shared" si="160"/>
        <v>3/14/2016</v>
      </c>
      <c r="W1087" t="str">
        <f t="shared" si="167"/>
        <v>2016</v>
      </c>
      <c r="X1087" t="str">
        <f t="shared" si="168"/>
        <v>March</v>
      </c>
    </row>
    <row r="1088" spans="1:24" x14ac:dyDescent="0.55000000000000004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161"/>
        <v>8.3333333333333339E-4</v>
      </c>
      <c r="P1088" s="9">
        <f t="shared" si="162"/>
        <v>7.5</v>
      </c>
      <c r="Q1088" t="str">
        <f t="shared" si="163"/>
        <v>games</v>
      </c>
      <c r="R1088" t="str">
        <f t="shared" si="164"/>
        <v>video games</v>
      </c>
      <c r="S1088" t="str">
        <f t="shared" si="169"/>
        <v>7/25/2014</v>
      </c>
      <c r="T1088" t="str">
        <f t="shared" si="165"/>
        <v>2014</v>
      </c>
      <c r="U1088" t="str">
        <f t="shared" si="166"/>
        <v>July</v>
      </c>
      <c r="V1088" t="str">
        <f t="shared" si="160"/>
        <v>8/24/2014</v>
      </c>
      <c r="W1088" t="str">
        <f t="shared" si="167"/>
        <v>2014</v>
      </c>
      <c r="X1088" t="str">
        <f t="shared" si="168"/>
        <v>August</v>
      </c>
    </row>
    <row r="1089" spans="1:24" ht="43.2" x14ac:dyDescent="0.55000000000000004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 t="shared" si="161"/>
        <v>0</v>
      </c>
      <c r="P1089" s="9">
        <f t="shared" si="162"/>
        <v>0</v>
      </c>
      <c r="Q1089" t="str">
        <f t="shared" si="163"/>
        <v>games</v>
      </c>
      <c r="R1089" t="str">
        <f t="shared" si="164"/>
        <v>video games</v>
      </c>
      <c r="S1089" t="str">
        <f t="shared" si="169"/>
        <v>5/16/2014</v>
      </c>
      <c r="T1089" t="str">
        <f t="shared" si="165"/>
        <v>2014</v>
      </c>
      <c r="U1089" t="str">
        <f t="shared" si="166"/>
        <v>May</v>
      </c>
      <c r="V1089" t="str">
        <f t="shared" si="160"/>
        <v>6/15/2014</v>
      </c>
      <c r="W1089" t="str">
        <f t="shared" si="167"/>
        <v>2014</v>
      </c>
      <c r="X1089" t="str">
        <f t="shared" si="168"/>
        <v>June</v>
      </c>
    </row>
    <row r="1090" spans="1:24" ht="28.8" x14ac:dyDescent="0.55000000000000004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si="161"/>
        <v>0.14182977777777778</v>
      </c>
      <c r="P1090" s="9">
        <f t="shared" si="162"/>
        <v>43.41727891156463</v>
      </c>
      <c r="Q1090" t="str">
        <f t="shared" si="163"/>
        <v>games</v>
      </c>
      <c r="R1090" t="str">
        <f t="shared" si="164"/>
        <v>video games</v>
      </c>
      <c r="S1090" t="str">
        <f t="shared" si="169"/>
        <v>3/25/2014</v>
      </c>
      <c r="T1090" t="str">
        <f t="shared" si="165"/>
        <v>2014</v>
      </c>
      <c r="U1090" t="str">
        <f t="shared" si="166"/>
        <v>March</v>
      </c>
      <c r="V1090" t="str">
        <f t="shared" ref="V1090:V1153" si="170">TEXT((I1090/86400)+25569+(-5/24),"m/d/yyyy")</f>
        <v>4/24/2014</v>
      </c>
      <c r="W1090" t="str">
        <f t="shared" si="167"/>
        <v>2014</v>
      </c>
      <c r="X1090" t="str">
        <f t="shared" si="168"/>
        <v>April</v>
      </c>
    </row>
    <row r="1091" spans="1:24" ht="28.8" x14ac:dyDescent="0.55000000000000004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ref="O1091:O1154" si="171">E1091/D1091</f>
        <v>7.8266666666666665E-2</v>
      </c>
      <c r="P1091" s="9">
        <f t="shared" ref="P1091:P1154" si="172">IF(L1091&lt;&gt;0, E1091/L1091, 0)</f>
        <v>23.959183673469386</v>
      </c>
      <c r="Q1091" t="str">
        <f t="shared" ref="Q1091:Q1154" si="173">LEFT(N1091, SEARCH("/",N1091,1)-1)</f>
        <v>games</v>
      </c>
      <c r="R1091" t="str">
        <f t="shared" ref="R1091:R1154" si="174">RIGHT(N1091,LEN(N1091)-FIND("/",N1091))</f>
        <v>video games</v>
      </c>
      <c r="S1091" t="str">
        <f t="shared" si="169"/>
        <v>5/26/2015</v>
      </c>
      <c r="T1091" t="str">
        <f t="shared" ref="T1091:T1154" si="175">TEXT((J1091/86400)+25569+(-5/24),"yyyy")</f>
        <v>2015</v>
      </c>
      <c r="U1091" t="str">
        <f t="shared" ref="U1091:U1154" si="176">TEXT((J1091/86400)+25569+(-5/24),"mmmm")</f>
        <v>May</v>
      </c>
      <c r="V1091" t="str">
        <f t="shared" si="170"/>
        <v>6/25/2015</v>
      </c>
      <c r="W1091" t="str">
        <f t="shared" ref="W1091:W1154" si="177">TEXT((I1091/86400)+25569+(-5/24),"yyyy")</f>
        <v>2015</v>
      </c>
      <c r="X1091" t="str">
        <f t="shared" ref="X1091:X1154" si="178">TEXT((I1091/86400)+25569+(-5/24),"mmmm")</f>
        <v>June</v>
      </c>
    </row>
    <row r="1092" spans="1:24" ht="43.2" x14ac:dyDescent="0.55000000000000004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si="171"/>
        <v>3.8464497269020693E-4</v>
      </c>
      <c r="P1092" s="9">
        <f t="shared" si="172"/>
        <v>5</v>
      </c>
      <c r="Q1092" t="str">
        <f t="shared" si="173"/>
        <v>games</v>
      </c>
      <c r="R1092" t="str">
        <f t="shared" si="174"/>
        <v>video games</v>
      </c>
      <c r="S1092" t="str">
        <f t="shared" ref="S1092:S1155" si="179">TEXT((J1092/86400)+25569+(-5/24),"m/d/yyyy")</f>
        <v>4/28/2015</v>
      </c>
      <c r="T1092" t="str">
        <f t="shared" si="175"/>
        <v>2015</v>
      </c>
      <c r="U1092" t="str">
        <f t="shared" si="176"/>
        <v>April</v>
      </c>
      <c r="V1092" t="str">
        <f t="shared" si="170"/>
        <v>5/28/2015</v>
      </c>
      <c r="W1092" t="str">
        <f t="shared" si="177"/>
        <v>2015</v>
      </c>
      <c r="X1092" t="str">
        <f t="shared" si="178"/>
        <v>May</v>
      </c>
    </row>
    <row r="1093" spans="1:24" ht="43.2" x14ac:dyDescent="0.55000000000000004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si="171"/>
        <v>0.125</v>
      </c>
      <c r="P1093" s="9">
        <f t="shared" si="172"/>
        <v>12.5</v>
      </c>
      <c r="Q1093" t="str">
        <f t="shared" si="173"/>
        <v>games</v>
      </c>
      <c r="R1093" t="str">
        <f t="shared" si="174"/>
        <v>video games</v>
      </c>
      <c r="S1093" t="str">
        <f t="shared" si="179"/>
        <v>3/11/2016</v>
      </c>
      <c r="T1093" t="str">
        <f t="shared" si="175"/>
        <v>2016</v>
      </c>
      <c r="U1093" t="str">
        <f t="shared" si="176"/>
        <v>March</v>
      </c>
      <c r="V1093" t="str">
        <f t="shared" si="170"/>
        <v>4/10/2016</v>
      </c>
      <c r="W1093" t="str">
        <f t="shared" si="177"/>
        <v>2016</v>
      </c>
      <c r="X1093" t="str">
        <f t="shared" si="178"/>
        <v>April</v>
      </c>
    </row>
    <row r="1094" spans="1:24" ht="57.6" x14ac:dyDescent="0.55000000000000004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171"/>
        <v>1.0500000000000001E-2</v>
      </c>
      <c r="P1094" s="9">
        <f t="shared" si="172"/>
        <v>3</v>
      </c>
      <c r="Q1094" t="str">
        <f t="shared" si="173"/>
        <v>games</v>
      </c>
      <c r="R1094" t="str">
        <f t="shared" si="174"/>
        <v>video games</v>
      </c>
      <c r="S1094" t="str">
        <f t="shared" si="179"/>
        <v>12/6/2012</v>
      </c>
      <c r="T1094" t="str">
        <f t="shared" si="175"/>
        <v>2012</v>
      </c>
      <c r="U1094" t="str">
        <f t="shared" si="176"/>
        <v>December</v>
      </c>
      <c r="V1094" t="str">
        <f t="shared" si="170"/>
        <v>1/5/2013</v>
      </c>
      <c r="W1094" t="str">
        <f t="shared" si="177"/>
        <v>2013</v>
      </c>
      <c r="X1094" t="str">
        <f t="shared" si="178"/>
        <v>January</v>
      </c>
    </row>
    <row r="1095" spans="1:24" ht="43.2" x14ac:dyDescent="0.55000000000000004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171"/>
        <v>0.14083333333333334</v>
      </c>
      <c r="P1095" s="9">
        <f t="shared" si="172"/>
        <v>10.5625</v>
      </c>
      <c r="Q1095" t="str">
        <f t="shared" si="173"/>
        <v>games</v>
      </c>
      <c r="R1095" t="str">
        <f t="shared" si="174"/>
        <v>video games</v>
      </c>
      <c r="S1095" t="str">
        <f t="shared" si="179"/>
        <v>1/27/2016</v>
      </c>
      <c r="T1095" t="str">
        <f t="shared" si="175"/>
        <v>2016</v>
      </c>
      <c r="U1095" t="str">
        <f t="shared" si="176"/>
        <v>January</v>
      </c>
      <c r="V1095" t="str">
        <f t="shared" si="170"/>
        <v>2/11/2016</v>
      </c>
      <c r="W1095" t="str">
        <f t="shared" si="177"/>
        <v>2016</v>
      </c>
      <c r="X1095" t="str">
        <f t="shared" si="178"/>
        <v>February</v>
      </c>
    </row>
    <row r="1096" spans="1:24" ht="43.2" x14ac:dyDescent="0.55000000000000004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171"/>
        <v>0.18300055555555556</v>
      </c>
      <c r="P1096" s="9">
        <f t="shared" si="172"/>
        <v>122.00037037037038</v>
      </c>
      <c r="Q1096" t="str">
        <f t="shared" si="173"/>
        <v>games</v>
      </c>
      <c r="R1096" t="str">
        <f t="shared" si="174"/>
        <v>video games</v>
      </c>
      <c r="S1096" t="str">
        <f t="shared" si="179"/>
        <v>9/9/2011</v>
      </c>
      <c r="T1096" t="str">
        <f t="shared" si="175"/>
        <v>2011</v>
      </c>
      <c r="U1096" t="str">
        <f t="shared" si="176"/>
        <v>September</v>
      </c>
      <c r="V1096" t="str">
        <f t="shared" si="170"/>
        <v>10/9/2011</v>
      </c>
      <c r="W1096" t="str">
        <f t="shared" si="177"/>
        <v>2011</v>
      </c>
      <c r="X1096" t="str">
        <f t="shared" si="178"/>
        <v>October</v>
      </c>
    </row>
    <row r="1097" spans="1:24" ht="43.2" x14ac:dyDescent="0.55000000000000004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171"/>
        <v>5.0347999999999997E-2</v>
      </c>
      <c r="P1097" s="9">
        <f t="shared" si="172"/>
        <v>267.80851063829789</v>
      </c>
      <c r="Q1097" t="str">
        <f t="shared" si="173"/>
        <v>games</v>
      </c>
      <c r="R1097" t="str">
        <f t="shared" si="174"/>
        <v>video games</v>
      </c>
      <c r="S1097" t="str">
        <f t="shared" si="179"/>
        <v>7/31/2013</v>
      </c>
      <c r="T1097" t="str">
        <f t="shared" si="175"/>
        <v>2013</v>
      </c>
      <c r="U1097" t="str">
        <f t="shared" si="176"/>
        <v>July</v>
      </c>
      <c r="V1097" t="str">
        <f t="shared" si="170"/>
        <v>8/30/2013</v>
      </c>
      <c r="W1097" t="str">
        <f t="shared" si="177"/>
        <v>2013</v>
      </c>
      <c r="X1097" t="str">
        <f t="shared" si="178"/>
        <v>August</v>
      </c>
    </row>
    <row r="1098" spans="1:24" ht="43.2" x14ac:dyDescent="0.55000000000000004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171"/>
        <v>0.17933333333333334</v>
      </c>
      <c r="P1098" s="9">
        <f t="shared" si="172"/>
        <v>74.206896551724142</v>
      </c>
      <c r="Q1098" t="str">
        <f t="shared" si="173"/>
        <v>games</v>
      </c>
      <c r="R1098" t="str">
        <f t="shared" si="174"/>
        <v>video games</v>
      </c>
      <c r="S1098" t="str">
        <f t="shared" si="179"/>
        <v>9/3/2014</v>
      </c>
      <c r="T1098" t="str">
        <f t="shared" si="175"/>
        <v>2014</v>
      </c>
      <c r="U1098" t="str">
        <f t="shared" si="176"/>
        <v>September</v>
      </c>
      <c r="V1098" t="str">
        <f t="shared" si="170"/>
        <v>10/3/2014</v>
      </c>
      <c r="W1098" t="str">
        <f t="shared" si="177"/>
        <v>2014</v>
      </c>
      <c r="X1098" t="str">
        <f t="shared" si="178"/>
        <v>October</v>
      </c>
    </row>
    <row r="1099" spans="1:24" ht="43.2" x14ac:dyDescent="0.55000000000000004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171"/>
        <v>4.6999999999999999E-4</v>
      </c>
      <c r="P1099" s="9">
        <f t="shared" si="172"/>
        <v>6.7142857142857144</v>
      </c>
      <c r="Q1099" t="str">
        <f t="shared" si="173"/>
        <v>games</v>
      </c>
      <c r="R1099" t="str">
        <f t="shared" si="174"/>
        <v>video games</v>
      </c>
      <c r="S1099" t="str">
        <f t="shared" si="179"/>
        <v>1/21/2014</v>
      </c>
      <c r="T1099" t="str">
        <f t="shared" si="175"/>
        <v>2014</v>
      </c>
      <c r="U1099" t="str">
        <f t="shared" si="176"/>
        <v>January</v>
      </c>
      <c r="V1099" t="str">
        <f t="shared" si="170"/>
        <v>3/2/2014</v>
      </c>
      <c r="W1099" t="str">
        <f t="shared" si="177"/>
        <v>2014</v>
      </c>
      <c r="X1099" t="str">
        <f t="shared" si="178"/>
        <v>March</v>
      </c>
    </row>
    <row r="1100" spans="1:24" ht="28.8" x14ac:dyDescent="0.55000000000000004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171"/>
        <v>7.2120000000000004E-2</v>
      </c>
      <c r="P1100" s="9">
        <f t="shared" si="172"/>
        <v>81.954545454545453</v>
      </c>
      <c r="Q1100" t="str">
        <f t="shared" si="173"/>
        <v>games</v>
      </c>
      <c r="R1100" t="str">
        <f t="shared" si="174"/>
        <v>video games</v>
      </c>
      <c r="S1100" t="str">
        <f t="shared" si="179"/>
        <v>3/14/2014</v>
      </c>
      <c r="T1100" t="str">
        <f t="shared" si="175"/>
        <v>2014</v>
      </c>
      <c r="U1100" t="str">
        <f t="shared" si="176"/>
        <v>March</v>
      </c>
      <c r="V1100" t="str">
        <f t="shared" si="170"/>
        <v>4/13/2014</v>
      </c>
      <c r="W1100" t="str">
        <f t="shared" si="177"/>
        <v>2014</v>
      </c>
      <c r="X1100" t="str">
        <f t="shared" si="178"/>
        <v>April</v>
      </c>
    </row>
    <row r="1101" spans="1:24" ht="43.2" x14ac:dyDescent="0.55000000000000004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171"/>
        <v>5.0000000000000001E-3</v>
      </c>
      <c r="P1101" s="9">
        <f t="shared" si="172"/>
        <v>25</v>
      </c>
      <c r="Q1101" t="str">
        <f t="shared" si="173"/>
        <v>games</v>
      </c>
      <c r="R1101" t="str">
        <f t="shared" si="174"/>
        <v>video games</v>
      </c>
      <c r="S1101" t="str">
        <f t="shared" si="179"/>
        <v>4/13/2015</v>
      </c>
      <c r="T1101" t="str">
        <f t="shared" si="175"/>
        <v>2015</v>
      </c>
      <c r="U1101" t="str">
        <f t="shared" si="176"/>
        <v>April</v>
      </c>
      <c r="V1101" t="str">
        <f t="shared" si="170"/>
        <v>5/13/2015</v>
      </c>
      <c r="W1101" t="str">
        <f t="shared" si="177"/>
        <v>2015</v>
      </c>
      <c r="X1101" t="str">
        <f t="shared" si="178"/>
        <v>May</v>
      </c>
    </row>
    <row r="1102" spans="1:24" ht="43.2" x14ac:dyDescent="0.55000000000000004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171"/>
        <v>2.5000000000000001E-2</v>
      </c>
      <c r="P1102" s="9">
        <f t="shared" si="172"/>
        <v>10</v>
      </c>
      <c r="Q1102" t="str">
        <f t="shared" si="173"/>
        <v>games</v>
      </c>
      <c r="R1102" t="str">
        <f t="shared" si="174"/>
        <v>video games</v>
      </c>
      <c r="S1102" t="str">
        <f t="shared" si="179"/>
        <v>1/14/2016</v>
      </c>
      <c r="T1102" t="str">
        <f t="shared" si="175"/>
        <v>2016</v>
      </c>
      <c r="U1102" t="str">
        <f t="shared" si="176"/>
        <v>January</v>
      </c>
      <c r="V1102" t="str">
        <f t="shared" si="170"/>
        <v>2/13/2016</v>
      </c>
      <c r="W1102" t="str">
        <f t="shared" si="177"/>
        <v>2016</v>
      </c>
      <c r="X1102" t="str">
        <f t="shared" si="178"/>
        <v>February</v>
      </c>
    </row>
    <row r="1103" spans="1:24" ht="28.8" x14ac:dyDescent="0.55000000000000004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171"/>
        <v>4.0999999999999999E-4</v>
      </c>
      <c r="P1103" s="9">
        <f t="shared" si="172"/>
        <v>6.833333333333333</v>
      </c>
      <c r="Q1103" t="str">
        <f t="shared" si="173"/>
        <v>games</v>
      </c>
      <c r="R1103" t="str">
        <f t="shared" si="174"/>
        <v>video games</v>
      </c>
      <c r="S1103" t="str">
        <f t="shared" si="179"/>
        <v>6/17/2016</v>
      </c>
      <c r="T1103" t="str">
        <f t="shared" si="175"/>
        <v>2016</v>
      </c>
      <c r="U1103" t="str">
        <f t="shared" si="176"/>
        <v>June</v>
      </c>
      <c r="V1103" t="str">
        <f t="shared" si="170"/>
        <v>7/14/2016</v>
      </c>
      <c r="W1103" t="str">
        <f t="shared" si="177"/>
        <v>2016</v>
      </c>
      <c r="X1103" t="str">
        <f t="shared" si="178"/>
        <v>July</v>
      </c>
    </row>
    <row r="1104" spans="1:24" ht="43.2" x14ac:dyDescent="0.55000000000000004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171"/>
        <v>5.3124999999999999E-2</v>
      </c>
      <c r="P1104" s="9">
        <f t="shared" si="172"/>
        <v>17.708333333333332</v>
      </c>
      <c r="Q1104" t="str">
        <f t="shared" si="173"/>
        <v>games</v>
      </c>
      <c r="R1104" t="str">
        <f t="shared" si="174"/>
        <v>video games</v>
      </c>
      <c r="S1104" t="str">
        <f t="shared" si="179"/>
        <v>10/29/2013</v>
      </c>
      <c r="T1104" t="str">
        <f t="shared" si="175"/>
        <v>2013</v>
      </c>
      <c r="U1104" t="str">
        <f t="shared" si="176"/>
        <v>October</v>
      </c>
      <c r="V1104" t="str">
        <f t="shared" si="170"/>
        <v>12/9/2013</v>
      </c>
      <c r="W1104" t="str">
        <f t="shared" si="177"/>
        <v>2013</v>
      </c>
      <c r="X1104" t="str">
        <f t="shared" si="178"/>
        <v>December</v>
      </c>
    </row>
    <row r="1105" spans="1:24" ht="43.2" x14ac:dyDescent="0.55000000000000004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171"/>
        <v>1.6199999999999999E-2</v>
      </c>
      <c r="P1105" s="9">
        <f t="shared" si="172"/>
        <v>16.2</v>
      </c>
      <c r="Q1105" t="str">
        <f t="shared" si="173"/>
        <v>games</v>
      </c>
      <c r="R1105" t="str">
        <f t="shared" si="174"/>
        <v>video games</v>
      </c>
      <c r="S1105" t="str">
        <f t="shared" si="179"/>
        <v>4/19/2016</v>
      </c>
      <c r="T1105" t="str">
        <f t="shared" si="175"/>
        <v>2016</v>
      </c>
      <c r="U1105" t="str">
        <f t="shared" si="176"/>
        <v>April</v>
      </c>
      <c r="V1105" t="str">
        <f t="shared" si="170"/>
        <v>6/18/2016</v>
      </c>
      <c r="W1105" t="str">
        <f t="shared" si="177"/>
        <v>2016</v>
      </c>
      <c r="X1105" t="str">
        <f t="shared" si="178"/>
        <v>June</v>
      </c>
    </row>
    <row r="1106" spans="1:24" ht="43.2" x14ac:dyDescent="0.55000000000000004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171"/>
        <v>4.9516666666666667E-2</v>
      </c>
      <c r="P1106" s="9">
        <f t="shared" si="172"/>
        <v>80.297297297297291</v>
      </c>
      <c r="Q1106" t="str">
        <f t="shared" si="173"/>
        <v>games</v>
      </c>
      <c r="R1106" t="str">
        <f t="shared" si="174"/>
        <v>video games</v>
      </c>
      <c r="S1106" t="str">
        <f t="shared" si="179"/>
        <v>5/12/2014</v>
      </c>
      <c r="T1106" t="str">
        <f t="shared" si="175"/>
        <v>2014</v>
      </c>
      <c r="U1106" t="str">
        <f t="shared" si="176"/>
        <v>May</v>
      </c>
      <c r="V1106" t="str">
        <f t="shared" si="170"/>
        <v>6/11/2014</v>
      </c>
      <c r="W1106" t="str">
        <f t="shared" si="177"/>
        <v>2014</v>
      </c>
      <c r="X1106" t="str">
        <f t="shared" si="178"/>
        <v>June</v>
      </c>
    </row>
    <row r="1107" spans="1:24" ht="43.2" x14ac:dyDescent="0.55000000000000004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171"/>
        <v>1.5900000000000001E-3</v>
      </c>
      <c r="P1107" s="9">
        <f t="shared" si="172"/>
        <v>71.55</v>
      </c>
      <c r="Q1107" t="str">
        <f t="shared" si="173"/>
        <v>games</v>
      </c>
      <c r="R1107" t="str">
        <f t="shared" si="174"/>
        <v>video games</v>
      </c>
      <c r="S1107" t="str">
        <f t="shared" si="179"/>
        <v>2/21/2014</v>
      </c>
      <c r="T1107" t="str">
        <f t="shared" si="175"/>
        <v>2014</v>
      </c>
      <c r="U1107" t="str">
        <f t="shared" si="176"/>
        <v>February</v>
      </c>
      <c r="V1107" t="str">
        <f t="shared" si="170"/>
        <v>3/23/2014</v>
      </c>
      <c r="W1107" t="str">
        <f t="shared" si="177"/>
        <v>2014</v>
      </c>
      <c r="X1107" t="str">
        <f t="shared" si="178"/>
        <v>March</v>
      </c>
    </row>
    <row r="1108" spans="1:24" ht="43.2" x14ac:dyDescent="0.55000000000000004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171"/>
        <v>0.41249999999999998</v>
      </c>
      <c r="P1108" s="9">
        <f t="shared" si="172"/>
        <v>23.571428571428573</v>
      </c>
      <c r="Q1108" t="str">
        <f t="shared" si="173"/>
        <v>games</v>
      </c>
      <c r="R1108" t="str">
        <f t="shared" si="174"/>
        <v>video games</v>
      </c>
      <c r="S1108" t="str">
        <f t="shared" si="179"/>
        <v>3/5/2012</v>
      </c>
      <c r="T1108" t="str">
        <f t="shared" si="175"/>
        <v>2012</v>
      </c>
      <c r="U1108" t="str">
        <f t="shared" si="176"/>
        <v>March</v>
      </c>
      <c r="V1108" t="str">
        <f t="shared" si="170"/>
        <v>4/4/2012</v>
      </c>
      <c r="W1108" t="str">
        <f t="shared" si="177"/>
        <v>2012</v>
      </c>
      <c r="X1108" t="str">
        <f t="shared" si="178"/>
        <v>April</v>
      </c>
    </row>
    <row r="1109" spans="1:24" ht="57.6" x14ac:dyDescent="0.55000000000000004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 t="shared" si="171"/>
        <v>0</v>
      </c>
      <c r="P1109" s="9">
        <f t="shared" si="172"/>
        <v>0</v>
      </c>
      <c r="Q1109" t="str">
        <f t="shared" si="173"/>
        <v>games</v>
      </c>
      <c r="R1109" t="str">
        <f t="shared" si="174"/>
        <v>video games</v>
      </c>
      <c r="S1109" t="str">
        <f t="shared" si="179"/>
        <v>6/23/2014</v>
      </c>
      <c r="T1109" t="str">
        <f t="shared" si="175"/>
        <v>2014</v>
      </c>
      <c r="U1109" t="str">
        <f t="shared" si="176"/>
        <v>June</v>
      </c>
      <c r="V1109" t="str">
        <f t="shared" si="170"/>
        <v>7/23/2014</v>
      </c>
      <c r="W1109" t="str">
        <f t="shared" si="177"/>
        <v>2014</v>
      </c>
      <c r="X1109" t="str">
        <f t="shared" si="178"/>
        <v>July</v>
      </c>
    </row>
    <row r="1110" spans="1:24" ht="43.2" x14ac:dyDescent="0.55000000000000004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171"/>
        <v>2.93E-2</v>
      </c>
      <c r="P1110" s="9">
        <f t="shared" si="172"/>
        <v>34.88095238095238</v>
      </c>
      <c r="Q1110" t="str">
        <f t="shared" si="173"/>
        <v>games</v>
      </c>
      <c r="R1110" t="str">
        <f t="shared" si="174"/>
        <v>video games</v>
      </c>
      <c r="S1110" t="str">
        <f t="shared" si="179"/>
        <v>2/13/2012</v>
      </c>
      <c r="T1110" t="str">
        <f t="shared" si="175"/>
        <v>2012</v>
      </c>
      <c r="U1110" t="str">
        <f t="shared" si="176"/>
        <v>February</v>
      </c>
      <c r="V1110" t="str">
        <f t="shared" si="170"/>
        <v>4/13/2012</v>
      </c>
      <c r="W1110" t="str">
        <f t="shared" si="177"/>
        <v>2012</v>
      </c>
      <c r="X1110" t="str">
        <f t="shared" si="178"/>
        <v>April</v>
      </c>
    </row>
    <row r="1111" spans="1:24" ht="43.2" x14ac:dyDescent="0.55000000000000004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171"/>
        <v>4.4999999999999997E-3</v>
      </c>
      <c r="P1111" s="9">
        <f t="shared" si="172"/>
        <v>15</v>
      </c>
      <c r="Q1111" t="str">
        <f t="shared" si="173"/>
        <v>games</v>
      </c>
      <c r="R1111" t="str">
        <f t="shared" si="174"/>
        <v>video games</v>
      </c>
      <c r="S1111" t="str">
        <f t="shared" si="179"/>
        <v>10/19/2016</v>
      </c>
      <c r="T1111" t="str">
        <f t="shared" si="175"/>
        <v>2016</v>
      </c>
      <c r="U1111" t="str">
        <f t="shared" si="176"/>
        <v>October</v>
      </c>
      <c r="V1111" t="str">
        <f t="shared" si="170"/>
        <v>11/18/2016</v>
      </c>
      <c r="W1111" t="str">
        <f t="shared" si="177"/>
        <v>2016</v>
      </c>
      <c r="X1111" t="str">
        <f t="shared" si="178"/>
        <v>November</v>
      </c>
    </row>
    <row r="1112" spans="1:24" ht="43.2" x14ac:dyDescent="0.55000000000000004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171"/>
        <v>5.1000000000000004E-3</v>
      </c>
      <c r="P1112" s="9">
        <f t="shared" si="172"/>
        <v>23.181818181818183</v>
      </c>
      <c r="Q1112" t="str">
        <f t="shared" si="173"/>
        <v>games</v>
      </c>
      <c r="R1112" t="str">
        <f t="shared" si="174"/>
        <v>video games</v>
      </c>
      <c r="S1112" t="str">
        <f t="shared" si="179"/>
        <v>11/7/2012</v>
      </c>
      <c r="T1112" t="str">
        <f t="shared" si="175"/>
        <v>2012</v>
      </c>
      <c r="U1112" t="str">
        <f t="shared" si="176"/>
        <v>November</v>
      </c>
      <c r="V1112" t="str">
        <f t="shared" si="170"/>
        <v>12/7/2012</v>
      </c>
      <c r="W1112" t="str">
        <f t="shared" si="177"/>
        <v>2012</v>
      </c>
      <c r="X1112" t="str">
        <f t="shared" si="178"/>
        <v>December</v>
      </c>
    </row>
    <row r="1113" spans="1:24" ht="43.2" x14ac:dyDescent="0.55000000000000004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171"/>
        <v>4.0000000000000002E-4</v>
      </c>
      <c r="P1113" s="9">
        <f t="shared" si="172"/>
        <v>1</v>
      </c>
      <c r="Q1113" t="str">
        <f t="shared" si="173"/>
        <v>games</v>
      </c>
      <c r="R1113" t="str">
        <f t="shared" si="174"/>
        <v>video games</v>
      </c>
      <c r="S1113" t="str">
        <f t="shared" si="179"/>
        <v>12/8/2015</v>
      </c>
      <c r="T1113" t="str">
        <f t="shared" si="175"/>
        <v>2015</v>
      </c>
      <c r="U1113" t="str">
        <f t="shared" si="176"/>
        <v>December</v>
      </c>
      <c r="V1113" t="str">
        <f t="shared" si="170"/>
        <v>1/7/2016</v>
      </c>
      <c r="W1113" t="str">
        <f t="shared" si="177"/>
        <v>2016</v>
      </c>
      <c r="X1113" t="str">
        <f t="shared" si="178"/>
        <v>January</v>
      </c>
    </row>
    <row r="1114" spans="1:24" ht="43.2" x14ac:dyDescent="0.55000000000000004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171"/>
        <v>0.35537409090909089</v>
      </c>
      <c r="P1114" s="9">
        <f t="shared" si="172"/>
        <v>100.23371794871794</v>
      </c>
      <c r="Q1114" t="str">
        <f t="shared" si="173"/>
        <v>games</v>
      </c>
      <c r="R1114" t="str">
        <f t="shared" si="174"/>
        <v>video games</v>
      </c>
      <c r="S1114" t="str">
        <f t="shared" si="179"/>
        <v>11/20/2014</v>
      </c>
      <c r="T1114" t="str">
        <f t="shared" si="175"/>
        <v>2014</v>
      </c>
      <c r="U1114" t="str">
        <f t="shared" si="176"/>
        <v>November</v>
      </c>
      <c r="V1114" t="str">
        <f t="shared" si="170"/>
        <v>1/19/2015</v>
      </c>
      <c r="W1114" t="str">
        <f t="shared" si="177"/>
        <v>2015</v>
      </c>
      <c r="X1114" t="str">
        <f t="shared" si="178"/>
        <v>January</v>
      </c>
    </row>
    <row r="1115" spans="1:24" ht="43.2" x14ac:dyDescent="0.55000000000000004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171"/>
        <v>5.0000000000000001E-3</v>
      </c>
      <c r="P1115" s="9">
        <f t="shared" si="172"/>
        <v>5</v>
      </c>
      <c r="Q1115" t="str">
        <f t="shared" si="173"/>
        <v>games</v>
      </c>
      <c r="R1115" t="str">
        <f t="shared" si="174"/>
        <v>video games</v>
      </c>
      <c r="S1115" t="str">
        <f t="shared" si="179"/>
        <v>7/15/2014</v>
      </c>
      <c r="T1115" t="str">
        <f t="shared" si="175"/>
        <v>2014</v>
      </c>
      <c r="U1115" t="str">
        <f t="shared" si="176"/>
        <v>July</v>
      </c>
      <c r="V1115" t="str">
        <f t="shared" si="170"/>
        <v>8/14/2014</v>
      </c>
      <c r="W1115" t="str">
        <f t="shared" si="177"/>
        <v>2014</v>
      </c>
      <c r="X1115" t="str">
        <f t="shared" si="178"/>
        <v>August</v>
      </c>
    </row>
    <row r="1116" spans="1:24" ht="43.2" x14ac:dyDescent="0.55000000000000004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171"/>
        <v>1.6666666666666668E-3</v>
      </c>
      <c r="P1116" s="9">
        <f t="shared" si="172"/>
        <v>3.3333333333333335</v>
      </c>
      <c r="Q1116" t="str">
        <f t="shared" si="173"/>
        <v>games</v>
      </c>
      <c r="R1116" t="str">
        <f t="shared" si="174"/>
        <v>video games</v>
      </c>
      <c r="S1116" t="str">
        <f t="shared" si="179"/>
        <v>9/9/2013</v>
      </c>
      <c r="T1116" t="str">
        <f t="shared" si="175"/>
        <v>2013</v>
      </c>
      <c r="U1116" t="str">
        <f t="shared" si="176"/>
        <v>September</v>
      </c>
      <c r="V1116" t="str">
        <f t="shared" si="170"/>
        <v>10/9/2013</v>
      </c>
      <c r="W1116" t="str">
        <f t="shared" si="177"/>
        <v>2013</v>
      </c>
      <c r="X1116" t="str">
        <f t="shared" si="178"/>
        <v>October</v>
      </c>
    </row>
    <row r="1117" spans="1:24" ht="43.2" x14ac:dyDescent="0.55000000000000004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171"/>
        <v>1.325E-3</v>
      </c>
      <c r="P1117" s="9">
        <f t="shared" si="172"/>
        <v>13.25</v>
      </c>
      <c r="Q1117" t="str">
        <f t="shared" si="173"/>
        <v>games</v>
      </c>
      <c r="R1117" t="str">
        <f t="shared" si="174"/>
        <v>video games</v>
      </c>
      <c r="S1117" t="str">
        <f t="shared" si="179"/>
        <v>2/29/2016</v>
      </c>
      <c r="T1117" t="str">
        <f t="shared" si="175"/>
        <v>2016</v>
      </c>
      <c r="U1117" t="str">
        <f t="shared" si="176"/>
        <v>February</v>
      </c>
      <c r="V1117" t="str">
        <f t="shared" si="170"/>
        <v>3/30/2016</v>
      </c>
      <c r="W1117" t="str">
        <f t="shared" si="177"/>
        <v>2016</v>
      </c>
      <c r="X1117" t="str">
        <f t="shared" si="178"/>
        <v>March</v>
      </c>
    </row>
    <row r="1118" spans="1:24" ht="28.8" x14ac:dyDescent="0.55000000000000004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171"/>
        <v>3.5704000000000004E-4</v>
      </c>
      <c r="P1118" s="9">
        <f t="shared" si="172"/>
        <v>17.852</v>
      </c>
      <c r="Q1118" t="str">
        <f t="shared" si="173"/>
        <v>games</v>
      </c>
      <c r="R1118" t="str">
        <f t="shared" si="174"/>
        <v>video games</v>
      </c>
      <c r="S1118" t="str">
        <f t="shared" si="179"/>
        <v>4/10/2012</v>
      </c>
      <c r="T1118" t="str">
        <f t="shared" si="175"/>
        <v>2012</v>
      </c>
      <c r="U1118" t="str">
        <f t="shared" si="176"/>
        <v>April</v>
      </c>
      <c r="V1118" t="str">
        <f t="shared" si="170"/>
        <v>6/9/2012</v>
      </c>
      <c r="W1118" t="str">
        <f t="shared" si="177"/>
        <v>2012</v>
      </c>
      <c r="X1118" t="str">
        <f t="shared" si="178"/>
        <v>June</v>
      </c>
    </row>
    <row r="1119" spans="1:24" ht="43.2" x14ac:dyDescent="0.55000000000000004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171"/>
        <v>8.3000000000000004E-2</v>
      </c>
      <c r="P1119" s="9">
        <f t="shared" si="172"/>
        <v>10.375</v>
      </c>
      <c r="Q1119" t="str">
        <f t="shared" si="173"/>
        <v>games</v>
      </c>
      <c r="R1119" t="str">
        <f t="shared" si="174"/>
        <v>video games</v>
      </c>
      <c r="S1119" t="str">
        <f t="shared" si="179"/>
        <v>11/25/2015</v>
      </c>
      <c r="T1119" t="str">
        <f t="shared" si="175"/>
        <v>2015</v>
      </c>
      <c r="U1119" t="str">
        <f t="shared" si="176"/>
        <v>November</v>
      </c>
      <c r="V1119" t="str">
        <f t="shared" si="170"/>
        <v>12/25/2015</v>
      </c>
      <c r="W1119" t="str">
        <f t="shared" si="177"/>
        <v>2015</v>
      </c>
      <c r="X1119" t="str">
        <f t="shared" si="178"/>
        <v>December</v>
      </c>
    </row>
    <row r="1120" spans="1:24" ht="43.2" x14ac:dyDescent="0.55000000000000004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171"/>
        <v>2.4222222222222221E-2</v>
      </c>
      <c r="P1120" s="9">
        <f t="shared" si="172"/>
        <v>36.333333333333336</v>
      </c>
      <c r="Q1120" t="str">
        <f t="shared" si="173"/>
        <v>games</v>
      </c>
      <c r="R1120" t="str">
        <f t="shared" si="174"/>
        <v>video games</v>
      </c>
      <c r="S1120" t="str">
        <f t="shared" si="179"/>
        <v>3/5/2014</v>
      </c>
      <c r="T1120" t="str">
        <f t="shared" si="175"/>
        <v>2014</v>
      </c>
      <c r="U1120" t="str">
        <f t="shared" si="176"/>
        <v>March</v>
      </c>
      <c r="V1120" t="str">
        <f t="shared" si="170"/>
        <v>4/4/2014</v>
      </c>
      <c r="W1120" t="str">
        <f t="shared" si="177"/>
        <v>2014</v>
      </c>
      <c r="X1120" t="str">
        <f t="shared" si="178"/>
        <v>April</v>
      </c>
    </row>
    <row r="1121" spans="1:24" ht="43.2" x14ac:dyDescent="0.55000000000000004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171"/>
        <v>2.3809523809523812E-3</v>
      </c>
      <c r="P1121" s="9">
        <f t="shared" si="172"/>
        <v>5</v>
      </c>
      <c r="Q1121" t="str">
        <f t="shared" si="173"/>
        <v>games</v>
      </c>
      <c r="R1121" t="str">
        <f t="shared" si="174"/>
        <v>video games</v>
      </c>
      <c r="S1121" t="str">
        <f t="shared" si="179"/>
        <v>3/24/2014</v>
      </c>
      <c r="T1121" t="str">
        <f t="shared" si="175"/>
        <v>2014</v>
      </c>
      <c r="U1121" t="str">
        <f t="shared" si="176"/>
        <v>March</v>
      </c>
      <c r="V1121" t="str">
        <f t="shared" si="170"/>
        <v>4/6/2014</v>
      </c>
      <c r="W1121" t="str">
        <f t="shared" si="177"/>
        <v>2014</v>
      </c>
      <c r="X1121" t="str">
        <f t="shared" si="178"/>
        <v>April</v>
      </c>
    </row>
    <row r="1122" spans="1:24" ht="28.8" x14ac:dyDescent="0.55000000000000004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 t="shared" si="171"/>
        <v>0</v>
      </c>
      <c r="P1122" s="9">
        <f t="shared" si="172"/>
        <v>0</v>
      </c>
      <c r="Q1122" t="str">
        <f t="shared" si="173"/>
        <v>games</v>
      </c>
      <c r="R1122" t="str">
        <f t="shared" si="174"/>
        <v>video games</v>
      </c>
      <c r="S1122" t="str">
        <f t="shared" si="179"/>
        <v>9/13/2011</v>
      </c>
      <c r="T1122" t="str">
        <f t="shared" si="175"/>
        <v>2011</v>
      </c>
      <c r="U1122" t="str">
        <f t="shared" si="176"/>
        <v>September</v>
      </c>
      <c r="V1122" t="str">
        <f t="shared" si="170"/>
        <v>10/28/2011</v>
      </c>
      <c r="W1122" t="str">
        <f t="shared" si="177"/>
        <v>2011</v>
      </c>
      <c r="X1122" t="str">
        <f t="shared" si="178"/>
        <v>October</v>
      </c>
    </row>
    <row r="1123" spans="1:24" ht="43.2" x14ac:dyDescent="0.55000000000000004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171"/>
        <v>1.16E-4</v>
      </c>
      <c r="P1123" s="9">
        <f t="shared" si="172"/>
        <v>5.8</v>
      </c>
      <c r="Q1123" t="str">
        <f t="shared" si="173"/>
        <v>games</v>
      </c>
      <c r="R1123" t="str">
        <f t="shared" si="174"/>
        <v>video games</v>
      </c>
      <c r="S1123" t="str">
        <f t="shared" si="179"/>
        <v>2/12/2016</v>
      </c>
      <c r="T1123" t="str">
        <f t="shared" si="175"/>
        <v>2016</v>
      </c>
      <c r="U1123" t="str">
        <f t="shared" si="176"/>
        <v>February</v>
      </c>
      <c r="V1123" t="str">
        <f t="shared" si="170"/>
        <v>3/13/2016</v>
      </c>
      <c r="W1123" t="str">
        <f t="shared" si="177"/>
        <v>2016</v>
      </c>
      <c r="X1123" t="str">
        <f t="shared" si="178"/>
        <v>March</v>
      </c>
    </row>
    <row r="1124" spans="1:24" ht="43.2" x14ac:dyDescent="0.55000000000000004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 t="shared" si="171"/>
        <v>0</v>
      </c>
      <c r="P1124" s="9">
        <f t="shared" si="172"/>
        <v>0</v>
      </c>
      <c r="Q1124" t="str">
        <f t="shared" si="173"/>
        <v>games</v>
      </c>
      <c r="R1124" t="str">
        <f t="shared" si="174"/>
        <v>video games</v>
      </c>
      <c r="S1124" t="str">
        <f t="shared" si="179"/>
        <v>5/16/2013</v>
      </c>
      <c r="T1124" t="str">
        <f t="shared" si="175"/>
        <v>2013</v>
      </c>
      <c r="U1124" t="str">
        <f t="shared" si="176"/>
        <v>May</v>
      </c>
      <c r="V1124" t="str">
        <f t="shared" si="170"/>
        <v>5/30/2013</v>
      </c>
      <c r="W1124" t="str">
        <f t="shared" si="177"/>
        <v>2013</v>
      </c>
      <c r="X1124" t="str">
        <f t="shared" si="178"/>
        <v>May</v>
      </c>
    </row>
    <row r="1125" spans="1:24" ht="43.2" x14ac:dyDescent="0.55000000000000004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171"/>
        <v>2.2000000000000001E-3</v>
      </c>
      <c r="P1125" s="9">
        <f t="shared" si="172"/>
        <v>3.6666666666666665</v>
      </c>
      <c r="Q1125" t="str">
        <f t="shared" si="173"/>
        <v>games</v>
      </c>
      <c r="R1125" t="str">
        <f t="shared" si="174"/>
        <v>video games</v>
      </c>
      <c r="S1125" t="str">
        <f t="shared" si="179"/>
        <v>3/20/2014</v>
      </c>
      <c r="T1125" t="str">
        <f t="shared" si="175"/>
        <v>2014</v>
      </c>
      <c r="U1125" t="str">
        <f t="shared" si="176"/>
        <v>March</v>
      </c>
      <c r="V1125" t="str">
        <f t="shared" si="170"/>
        <v>4/19/2014</v>
      </c>
      <c r="W1125" t="str">
        <f t="shared" si="177"/>
        <v>2014</v>
      </c>
      <c r="X1125" t="str">
        <f t="shared" si="178"/>
        <v>April</v>
      </c>
    </row>
    <row r="1126" spans="1:24" ht="43.2" x14ac:dyDescent="0.55000000000000004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171"/>
        <v>4.7222222222222223E-3</v>
      </c>
      <c r="P1126" s="9">
        <f t="shared" si="172"/>
        <v>60.714285714285715</v>
      </c>
      <c r="Q1126" t="str">
        <f t="shared" si="173"/>
        <v>games</v>
      </c>
      <c r="R1126" t="str">
        <f t="shared" si="174"/>
        <v>mobile games</v>
      </c>
      <c r="S1126" t="str">
        <f t="shared" si="179"/>
        <v>3/31/2015</v>
      </c>
      <c r="T1126" t="str">
        <f t="shared" si="175"/>
        <v>2015</v>
      </c>
      <c r="U1126" t="str">
        <f t="shared" si="176"/>
        <v>March</v>
      </c>
      <c r="V1126" t="str">
        <f t="shared" si="170"/>
        <v>4/30/2015</v>
      </c>
      <c r="W1126" t="str">
        <f t="shared" si="177"/>
        <v>2015</v>
      </c>
      <c r="X1126" t="str">
        <f t="shared" si="178"/>
        <v>April</v>
      </c>
    </row>
    <row r="1127" spans="1:24" ht="43.2" x14ac:dyDescent="0.55000000000000004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 t="shared" si="171"/>
        <v>0</v>
      </c>
      <c r="P1127" s="9">
        <f t="shared" si="172"/>
        <v>0</v>
      </c>
      <c r="Q1127" t="str">
        <f t="shared" si="173"/>
        <v>games</v>
      </c>
      <c r="R1127" t="str">
        <f t="shared" si="174"/>
        <v>mobile games</v>
      </c>
      <c r="S1127" t="str">
        <f t="shared" si="179"/>
        <v>7/27/2015</v>
      </c>
      <c r="T1127" t="str">
        <f t="shared" si="175"/>
        <v>2015</v>
      </c>
      <c r="U1127" t="str">
        <f t="shared" si="176"/>
        <v>July</v>
      </c>
      <c r="V1127" t="str">
        <f t="shared" si="170"/>
        <v>9/25/2015</v>
      </c>
      <c r="W1127" t="str">
        <f t="shared" si="177"/>
        <v>2015</v>
      </c>
      <c r="X1127" t="str">
        <f t="shared" si="178"/>
        <v>September</v>
      </c>
    </row>
    <row r="1128" spans="1:24" ht="43.2" x14ac:dyDescent="0.55000000000000004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171"/>
        <v>5.0000000000000001E-3</v>
      </c>
      <c r="P1128" s="9">
        <f t="shared" si="172"/>
        <v>5</v>
      </c>
      <c r="Q1128" t="str">
        <f t="shared" si="173"/>
        <v>games</v>
      </c>
      <c r="R1128" t="str">
        <f t="shared" si="174"/>
        <v>mobile games</v>
      </c>
      <c r="S1128" t="str">
        <f t="shared" si="179"/>
        <v>6/14/2016</v>
      </c>
      <c r="T1128" t="str">
        <f t="shared" si="175"/>
        <v>2016</v>
      </c>
      <c r="U1128" t="str">
        <f t="shared" si="176"/>
        <v>June</v>
      </c>
      <c r="V1128" t="str">
        <f t="shared" si="170"/>
        <v>7/14/2016</v>
      </c>
      <c r="W1128" t="str">
        <f t="shared" si="177"/>
        <v>2016</v>
      </c>
      <c r="X1128" t="str">
        <f t="shared" si="178"/>
        <v>July</v>
      </c>
    </row>
    <row r="1129" spans="1:24" ht="57.6" x14ac:dyDescent="0.55000000000000004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171"/>
        <v>1.6714285714285713E-2</v>
      </c>
      <c r="P1129" s="9">
        <f t="shared" si="172"/>
        <v>25.434782608695652</v>
      </c>
      <c r="Q1129" t="str">
        <f t="shared" si="173"/>
        <v>games</v>
      </c>
      <c r="R1129" t="str">
        <f t="shared" si="174"/>
        <v>mobile games</v>
      </c>
      <c r="S1129" t="str">
        <f t="shared" si="179"/>
        <v>10/14/2014</v>
      </c>
      <c r="T1129" t="str">
        <f t="shared" si="175"/>
        <v>2014</v>
      </c>
      <c r="U1129" t="str">
        <f t="shared" si="176"/>
        <v>October</v>
      </c>
      <c r="V1129" t="str">
        <f t="shared" si="170"/>
        <v>11/14/2014</v>
      </c>
      <c r="W1129" t="str">
        <f t="shared" si="177"/>
        <v>2014</v>
      </c>
      <c r="X1129" t="str">
        <f t="shared" si="178"/>
        <v>November</v>
      </c>
    </row>
    <row r="1130" spans="1:24" x14ac:dyDescent="0.55000000000000004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171"/>
        <v>1E-3</v>
      </c>
      <c r="P1130" s="9">
        <f t="shared" si="172"/>
        <v>1</v>
      </c>
      <c r="Q1130" t="str">
        <f t="shared" si="173"/>
        <v>games</v>
      </c>
      <c r="R1130" t="str">
        <f t="shared" si="174"/>
        <v>mobile games</v>
      </c>
      <c r="S1130" t="str">
        <f t="shared" si="179"/>
        <v>7/8/2014</v>
      </c>
      <c r="T1130" t="str">
        <f t="shared" si="175"/>
        <v>2014</v>
      </c>
      <c r="U1130" t="str">
        <f t="shared" si="176"/>
        <v>July</v>
      </c>
      <c r="V1130" t="str">
        <f t="shared" si="170"/>
        <v>8/7/2014</v>
      </c>
      <c r="W1130" t="str">
        <f t="shared" si="177"/>
        <v>2014</v>
      </c>
      <c r="X1130" t="str">
        <f t="shared" si="178"/>
        <v>August</v>
      </c>
    </row>
    <row r="1131" spans="1:24" ht="43.2" x14ac:dyDescent="0.55000000000000004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171"/>
        <v>1.0499999999999999E-3</v>
      </c>
      <c r="P1131" s="9">
        <f t="shared" si="172"/>
        <v>10.5</v>
      </c>
      <c r="Q1131" t="str">
        <f t="shared" si="173"/>
        <v>games</v>
      </c>
      <c r="R1131" t="str">
        <f t="shared" si="174"/>
        <v>mobile games</v>
      </c>
      <c r="S1131" t="str">
        <f t="shared" si="179"/>
        <v>5/6/2016</v>
      </c>
      <c r="T1131" t="str">
        <f t="shared" si="175"/>
        <v>2016</v>
      </c>
      <c r="U1131" t="str">
        <f t="shared" si="176"/>
        <v>May</v>
      </c>
      <c r="V1131" t="str">
        <f t="shared" si="170"/>
        <v>6/5/2016</v>
      </c>
      <c r="W1131" t="str">
        <f t="shared" si="177"/>
        <v>2016</v>
      </c>
      <c r="X1131" t="str">
        <f t="shared" si="178"/>
        <v>June</v>
      </c>
    </row>
    <row r="1132" spans="1:24" ht="43.2" x14ac:dyDescent="0.55000000000000004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171"/>
        <v>2.2000000000000001E-3</v>
      </c>
      <c r="P1132" s="9">
        <f t="shared" si="172"/>
        <v>3.6666666666666665</v>
      </c>
      <c r="Q1132" t="str">
        <f t="shared" si="173"/>
        <v>games</v>
      </c>
      <c r="R1132" t="str">
        <f t="shared" si="174"/>
        <v>mobile games</v>
      </c>
      <c r="S1132" t="str">
        <f t="shared" si="179"/>
        <v>9/26/2014</v>
      </c>
      <c r="T1132" t="str">
        <f t="shared" si="175"/>
        <v>2014</v>
      </c>
      <c r="U1132" t="str">
        <f t="shared" si="176"/>
        <v>September</v>
      </c>
      <c r="V1132" t="str">
        <f t="shared" si="170"/>
        <v>11/25/2014</v>
      </c>
      <c r="W1132" t="str">
        <f t="shared" si="177"/>
        <v>2014</v>
      </c>
      <c r="X1132" t="str">
        <f t="shared" si="178"/>
        <v>November</v>
      </c>
    </row>
    <row r="1133" spans="1:24" ht="43.2" x14ac:dyDescent="0.55000000000000004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 t="shared" si="171"/>
        <v>0</v>
      </c>
      <c r="P1133" s="9">
        <f t="shared" si="172"/>
        <v>0</v>
      </c>
      <c r="Q1133" t="str">
        <f t="shared" si="173"/>
        <v>games</v>
      </c>
      <c r="R1133" t="str">
        <f t="shared" si="174"/>
        <v>mobile games</v>
      </c>
      <c r="S1133" t="str">
        <f t="shared" si="179"/>
        <v>11/24/2015</v>
      </c>
      <c r="T1133" t="str">
        <f t="shared" si="175"/>
        <v>2015</v>
      </c>
      <c r="U1133" t="str">
        <f t="shared" si="176"/>
        <v>November</v>
      </c>
      <c r="V1133" t="str">
        <f t="shared" si="170"/>
        <v>12/24/2015</v>
      </c>
      <c r="W1133" t="str">
        <f t="shared" si="177"/>
        <v>2015</v>
      </c>
      <c r="X1133" t="str">
        <f t="shared" si="178"/>
        <v>December</v>
      </c>
    </row>
    <row r="1134" spans="1:24" ht="43.2" x14ac:dyDescent="0.55000000000000004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171"/>
        <v>0.14380000000000001</v>
      </c>
      <c r="P1134" s="9">
        <f t="shared" si="172"/>
        <v>110.61538461538461</v>
      </c>
      <c r="Q1134" t="str">
        <f t="shared" si="173"/>
        <v>games</v>
      </c>
      <c r="R1134" t="str">
        <f t="shared" si="174"/>
        <v>mobile games</v>
      </c>
      <c r="S1134" t="str">
        <f t="shared" si="179"/>
        <v>12/1/2016</v>
      </c>
      <c r="T1134" t="str">
        <f t="shared" si="175"/>
        <v>2016</v>
      </c>
      <c r="U1134" t="str">
        <f t="shared" si="176"/>
        <v>December</v>
      </c>
      <c r="V1134" t="str">
        <f t="shared" si="170"/>
        <v>12/31/2016</v>
      </c>
      <c r="W1134" t="str">
        <f t="shared" si="177"/>
        <v>2016</v>
      </c>
      <c r="X1134" t="str">
        <f t="shared" si="178"/>
        <v>December</v>
      </c>
    </row>
    <row r="1135" spans="1:24" ht="43.2" x14ac:dyDescent="0.55000000000000004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171"/>
        <v>6.6666666666666671E-3</v>
      </c>
      <c r="P1135" s="9">
        <f t="shared" si="172"/>
        <v>20</v>
      </c>
      <c r="Q1135" t="str">
        <f t="shared" si="173"/>
        <v>games</v>
      </c>
      <c r="R1135" t="str">
        <f t="shared" si="174"/>
        <v>mobile games</v>
      </c>
      <c r="S1135" t="str">
        <f t="shared" si="179"/>
        <v>7/1/2014</v>
      </c>
      <c r="T1135" t="str">
        <f t="shared" si="175"/>
        <v>2014</v>
      </c>
      <c r="U1135" t="str">
        <f t="shared" si="176"/>
        <v>July</v>
      </c>
      <c r="V1135" t="str">
        <f t="shared" si="170"/>
        <v>7/31/2014</v>
      </c>
      <c r="W1135" t="str">
        <f t="shared" si="177"/>
        <v>2014</v>
      </c>
      <c r="X1135" t="str">
        <f t="shared" si="178"/>
        <v>July</v>
      </c>
    </row>
    <row r="1136" spans="1:24" ht="43.2" x14ac:dyDescent="0.55000000000000004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171"/>
        <v>4.0000000000000003E-5</v>
      </c>
      <c r="P1136" s="9">
        <f t="shared" si="172"/>
        <v>1</v>
      </c>
      <c r="Q1136" t="str">
        <f t="shared" si="173"/>
        <v>games</v>
      </c>
      <c r="R1136" t="str">
        <f t="shared" si="174"/>
        <v>mobile games</v>
      </c>
      <c r="S1136" t="str">
        <f t="shared" si="179"/>
        <v>11/15/2014</v>
      </c>
      <c r="T1136" t="str">
        <f t="shared" si="175"/>
        <v>2014</v>
      </c>
      <c r="U1136" t="str">
        <f t="shared" si="176"/>
        <v>November</v>
      </c>
      <c r="V1136" t="str">
        <f t="shared" si="170"/>
        <v>11/28/2014</v>
      </c>
      <c r="W1136" t="str">
        <f t="shared" si="177"/>
        <v>2014</v>
      </c>
      <c r="X1136" t="str">
        <f t="shared" si="178"/>
        <v>November</v>
      </c>
    </row>
    <row r="1137" spans="1:24" ht="57.6" x14ac:dyDescent="0.55000000000000004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171"/>
        <v>0.05</v>
      </c>
      <c r="P1137" s="9">
        <f t="shared" si="172"/>
        <v>50</v>
      </c>
      <c r="Q1137" t="str">
        <f t="shared" si="173"/>
        <v>games</v>
      </c>
      <c r="R1137" t="str">
        <f t="shared" si="174"/>
        <v>mobile games</v>
      </c>
      <c r="S1137" t="str">
        <f t="shared" si="179"/>
        <v>7/7/2016</v>
      </c>
      <c r="T1137" t="str">
        <f t="shared" si="175"/>
        <v>2016</v>
      </c>
      <c r="U1137" t="str">
        <f t="shared" si="176"/>
        <v>July</v>
      </c>
      <c r="V1137" t="str">
        <f t="shared" si="170"/>
        <v>8/6/2016</v>
      </c>
      <c r="W1137" t="str">
        <f t="shared" si="177"/>
        <v>2016</v>
      </c>
      <c r="X1137" t="str">
        <f t="shared" si="178"/>
        <v>August</v>
      </c>
    </row>
    <row r="1138" spans="1:24" ht="43.2" x14ac:dyDescent="0.55000000000000004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171"/>
        <v>6.4439140811455853E-2</v>
      </c>
      <c r="P1138" s="9">
        <f t="shared" si="172"/>
        <v>45</v>
      </c>
      <c r="Q1138" t="str">
        <f t="shared" si="173"/>
        <v>games</v>
      </c>
      <c r="R1138" t="str">
        <f t="shared" si="174"/>
        <v>mobile games</v>
      </c>
      <c r="S1138" t="str">
        <f t="shared" si="179"/>
        <v>11/19/2015</v>
      </c>
      <c r="T1138" t="str">
        <f t="shared" si="175"/>
        <v>2015</v>
      </c>
      <c r="U1138" t="str">
        <f t="shared" si="176"/>
        <v>November</v>
      </c>
      <c r="V1138" t="str">
        <f t="shared" si="170"/>
        <v>12/19/2015</v>
      </c>
      <c r="W1138" t="str">
        <f t="shared" si="177"/>
        <v>2015</v>
      </c>
      <c r="X1138" t="str">
        <f t="shared" si="178"/>
        <v>December</v>
      </c>
    </row>
    <row r="1139" spans="1:24" ht="43.2" x14ac:dyDescent="0.55000000000000004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171"/>
        <v>0.39500000000000002</v>
      </c>
      <c r="P1139" s="9">
        <f t="shared" si="172"/>
        <v>253.2051282051282</v>
      </c>
      <c r="Q1139" t="str">
        <f t="shared" si="173"/>
        <v>games</v>
      </c>
      <c r="R1139" t="str">
        <f t="shared" si="174"/>
        <v>mobile games</v>
      </c>
      <c r="S1139" t="str">
        <f t="shared" si="179"/>
        <v>3/24/2016</v>
      </c>
      <c r="T1139" t="str">
        <f t="shared" si="175"/>
        <v>2016</v>
      </c>
      <c r="U1139" t="str">
        <f t="shared" si="176"/>
        <v>March</v>
      </c>
      <c r="V1139" t="str">
        <f t="shared" si="170"/>
        <v>4/23/2016</v>
      </c>
      <c r="W1139" t="str">
        <f t="shared" si="177"/>
        <v>2016</v>
      </c>
      <c r="X1139" t="str">
        <f t="shared" si="178"/>
        <v>April</v>
      </c>
    </row>
    <row r="1140" spans="1:24" ht="43.2" x14ac:dyDescent="0.55000000000000004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171"/>
        <v>3.5714285714285713E-3</v>
      </c>
      <c r="P1140" s="9">
        <f t="shared" si="172"/>
        <v>31.25</v>
      </c>
      <c r="Q1140" t="str">
        <f t="shared" si="173"/>
        <v>games</v>
      </c>
      <c r="R1140" t="str">
        <f t="shared" si="174"/>
        <v>mobile games</v>
      </c>
      <c r="S1140" t="str">
        <f t="shared" si="179"/>
        <v>1/1/2017</v>
      </c>
      <c r="T1140" t="str">
        <f t="shared" si="175"/>
        <v>2017</v>
      </c>
      <c r="U1140" t="str">
        <f t="shared" si="176"/>
        <v>January</v>
      </c>
      <c r="V1140" t="str">
        <f t="shared" si="170"/>
        <v>1/21/2017</v>
      </c>
      <c r="W1140" t="str">
        <f t="shared" si="177"/>
        <v>2017</v>
      </c>
      <c r="X1140" t="str">
        <f t="shared" si="178"/>
        <v>January</v>
      </c>
    </row>
    <row r="1141" spans="1:24" ht="43.2" x14ac:dyDescent="0.55000000000000004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171"/>
        <v>6.2500000000000001E-4</v>
      </c>
      <c r="P1141" s="9">
        <f t="shared" si="172"/>
        <v>5</v>
      </c>
      <c r="Q1141" t="str">
        <f t="shared" si="173"/>
        <v>games</v>
      </c>
      <c r="R1141" t="str">
        <f t="shared" si="174"/>
        <v>mobile games</v>
      </c>
      <c r="S1141" t="str">
        <f t="shared" si="179"/>
        <v>12/2/2014</v>
      </c>
      <c r="T1141" t="str">
        <f t="shared" si="175"/>
        <v>2014</v>
      </c>
      <c r="U1141" t="str">
        <f t="shared" si="176"/>
        <v>December</v>
      </c>
      <c r="V1141" t="str">
        <f t="shared" si="170"/>
        <v>1/1/2015</v>
      </c>
      <c r="W1141" t="str">
        <f t="shared" si="177"/>
        <v>2015</v>
      </c>
      <c r="X1141" t="str">
        <f t="shared" si="178"/>
        <v>January</v>
      </c>
    </row>
    <row r="1142" spans="1:24" ht="43.2" x14ac:dyDescent="0.55000000000000004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171"/>
        <v>0</v>
      </c>
      <c r="P1142" s="9">
        <f t="shared" si="172"/>
        <v>0</v>
      </c>
      <c r="Q1142" t="str">
        <f t="shared" si="173"/>
        <v>games</v>
      </c>
      <c r="R1142" t="str">
        <f t="shared" si="174"/>
        <v>mobile games</v>
      </c>
      <c r="S1142" t="str">
        <f t="shared" si="179"/>
        <v>7/7/2015</v>
      </c>
      <c r="T1142" t="str">
        <f t="shared" si="175"/>
        <v>2015</v>
      </c>
      <c r="U1142" t="str">
        <f t="shared" si="176"/>
        <v>July</v>
      </c>
      <c r="V1142" t="str">
        <f t="shared" si="170"/>
        <v>8/6/2015</v>
      </c>
      <c r="W1142" t="str">
        <f t="shared" si="177"/>
        <v>2015</v>
      </c>
      <c r="X1142" t="str">
        <f t="shared" si="178"/>
        <v>August</v>
      </c>
    </row>
    <row r="1143" spans="1:24" x14ac:dyDescent="0.55000000000000004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171"/>
        <v>0</v>
      </c>
      <c r="P1143" s="9">
        <f t="shared" si="172"/>
        <v>0</v>
      </c>
      <c r="Q1143" t="str">
        <f t="shared" si="173"/>
        <v>games</v>
      </c>
      <c r="R1143" t="str">
        <f t="shared" si="174"/>
        <v>mobile games</v>
      </c>
      <c r="S1143" t="str">
        <f t="shared" si="179"/>
        <v>6/9/2015</v>
      </c>
      <c r="T1143" t="str">
        <f t="shared" si="175"/>
        <v>2015</v>
      </c>
      <c r="U1143" t="str">
        <f t="shared" si="176"/>
        <v>June</v>
      </c>
      <c r="V1143" t="str">
        <f t="shared" si="170"/>
        <v>7/9/2015</v>
      </c>
      <c r="W1143" t="str">
        <f t="shared" si="177"/>
        <v>2015</v>
      </c>
      <c r="X1143" t="str">
        <f t="shared" si="178"/>
        <v>July</v>
      </c>
    </row>
    <row r="1144" spans="1:24" ht="43.2" x14ac:dyDescent="0.55000000000000004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171"/>
        <v>0</v>
      </c>
      <c r="P1144" s="9">
        <f t="shared" si="172"/>
        <v>0</v>
      </c>
      <c r="Q1144" t="str">
        <f t="shared" si="173"/>
        <v>games</v>
      </c>
      <c r="R1144" t="str">
        <f t="shared" si="174"/>
        <v>mobile games</v>
      </c>
      <c r="S1144" t="str">
        <f t="shared" si="179"/>
        <v>1/17/2015</v>
      </c>
      <c r="T1144" t="str">
        <f t="shared" si="175"/>
        <v>2015</v>
      </c>
      <c r="U1144" t="str">
        <f t="shared" si="176"/>
        <v>January</v>
      </c>
      <c r="V1144" t="str">
        <f t="shared" si="170"/>
        <v>2/16/2015</v>
      </c>
      <c r="W1144" t="str">
        <f t="shared" si="177"/>
        <v>2015</v>
      </c>
      <c r="X1144" t="str">
        <f t="shared" si="178"/>
        <v>February</v>
      </c>
    </row>
    <row r="1145" spans="1:24" ht="43.2" x14ac:dyDescent="0.55000000000000004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171"/>
        <v>4.1333333333333335E-3</v>
      </c>
      <c r="P1145" s="9">
        <f t="shared" si="172"/>
        <v>23.25</v>
      </c>
      <c r="Q1145" t="str">
        <f t="shared" si="173"/>
        <v>games</v>
      </c>
      <c r="R1145" t="str">
        <f t="shared" si="174"/>
        <v>mobile games</v>
      </c>
      <c r="S1145" t="str">
        <f t="shared" si="179"/>
        <v>11/16/2015</v>
      </c>
      <c r="T1145" t="str">
        <f t="shared" si="175"/>
        <v>2015</v>
      </c>
      <c r="U1145" t="str">
        <f t="shared" si="176"/>
        <v>November</v>
      </c>
      <c r="V1145" t="str">
        <f t="shared" si="170"/>
        <v>12/16/2015</v>
      </c>
      <c r="W1145" t="str">
        <f t="shared" si="177"/>
        <v>2015</v>
      </c>
      <c r="X1145" t="str">
        <f t="shared" si="178"/>
        <v>December</v>
      </c>
    </row>
    <row r="1146" spans="1:24" ht="43.2" x14ac:dyDescent="0.55000000000000004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 t="shared" si="171"/>
        <v>0</v>
      </c>
      <c r="P1146" s="9">
        <f t="shared" si="172"/>
        <v>0</v>
      </c>
      <c r="Q1146" t="str">
        <f t="shared" si="173"/>
        <v>food</v>
      </c>
      <c r="R1146" t="str">
        <f t="shared" si="174"/>
        <v>food trucks</v>
      </c>
      <c r="S1146" t="str">
        <f t="shared" si="179"/>
        <v>3/29/2015</v>
      </c>
      <c r="T1146" t="str">
        <f t="shared" si="175"/>
        <v>2015</v>
      </c>
      <c r="U1146" t="str">
        <f t="shared" si="176"/>
        <v>March</v>
      </c>
      <c r="V1146" t="str">
        <f t="shared" si="170"/>
        <v>4/28/2015</v>
      </c>
      <c r="W1146" t="str">
        <f t="shared" si="177"/>
        <v>2015</v>
      </c>
      <c r="X1146" t="str">
        <f t="shared" si="178"/>
        <v>April</v>
      </c>
    </row>
    <row r="1147" spans="1:24" ht="43.2" x14ac:dyDescent="0.55000000000000004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171"/>
        <v>1.25E-3</v>
      </c>
      <c r="P1147" s="9">
        <f t="shared" si="172"/>
        <v>100</v>
      </c>
      <c r="Q1147" t="str">
        <f t="shared" si="173"/>
        <v>food</v>
      </c>
      <c r="R1147" t="str">
        <f t="shared" si="174"/>
        <v>food trucks</v>
      </c>
      <c r="S1147" t="str">
        <f t="shared" si="179"/>
        <v>8/3/2014</v>
      </c>
      <c r="T1147" t="str">
        <f t="shared" si="175"/>
        <v>2014</v>
      </c>
      <c r="U1147" t="str">
        <f t="shared" si="176"/>
        <v>August</v>
      </c>
      <c r="V1147" t="str">
        <f t="shared" si="170"/>
        <v>10/2/2014</v>
      </c>
      <c r="W1147" t="str">
        <f t="shared" si="177"/>
        <v>2014</v>
      </c>
      <c r="X1147" t="str">
        <f t="shared" si="178"/>
        <v>October</v>
      </c>
    </row>
    <row r="1148" spans="1:24" ht="43.2" x14ac:dyDescent="0.55000000000000004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171"/>
        <v>8.8333333333333333E-2</v>
      </c>
      <c r="P1148" s="9">
        <f t="shared" si="172"/>
        <v>44.166666666666664</v>
      </c>
      <c r="Q1148" t="str">
        <f t="shared" si="173"/>
        <v>food</v>
      </c>
      <c r="R1148" t="str">
        <f t="shared" si="174"/>
        <v>food trucks</v>
      </c>
      <c r="S1148" t="str">
        <f t="shared" si="179"/>
        <v>3/25/2014</v>
      </c>
      <c r="T1148" t="str">
        <f t="shared" si="175"/>
        <v>2014</v>
      </c>
      <c r="U1148" t="str">
        <f t="shared" si="176"/>
        <v>March</v>
      </c>
      <c r="V1148" t="str">
        <f t="shared" si="170"/>
        <v>5/2/2014</v>
      </c>
      <c r="W1148" t="str">
        <f t="shared" si="177"/>
        <v>2014</v>
      </c>
      <c r="X1148" t="str">
        <f t="shared" si="178"/>
        <v>May</v>
      </c>
    </row>
    <row r="1149" spans="1:24" ht="43.2" x14ac:dyDescent="0.55000000000000004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 t="shared" si="171"/>
        <v>0</v>
      </c>
      <c r="P1149" s="9">
        <f t="shared" si="172"/>
        <v>0</v>
      </c>
      <c r="Q1149" t="str">
        <f t="shared" si="173"/>
        <v>food</v>
      </c>
      <c r="R1149" t="str">
        <f t="shared" si="174"/>
        <v>food trucks</v>
      </c>
      <c r="S1149" t="str">
        <f t="shared" si="179"/>
        <v>8/20/2014</v>
      </c>
      <c r="T1149" t="str">
        <f t="shared" si="175"/>
        <v>2014</v>
      </c>
      <c r="U1149" t="str">
        <f t="shared" si="176"/>
        <v>August</v>
      </c>
      <c r="V1149" t="str">
        <f t="shared" si="170"/>
        <v>10/19/2014</v>
      </c>
      <c r="W1149" t="str">
        <f t="shared" si="177"/>
        <v>2014</v>
      </c>
      <c r="X1149" t="str">
        <f t="shared" si="178"/>
        <v>October</v>
      </c>
    </row>
    <row r="1150" spans="1:24" ht="28.8" x14ac:dyDescent="0.55000000000000004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171"/>
        <v>4.8666666666666667E-3</v>
      </c>
      <c r="P1150" s="9">
        <f t="shared" si="172"/>
        <v>24.333333333333332</v>
      </c>
      <c r="Q1150" t="str">
        <f t="shared" si="173"/>
        <v>food</v>
      </c>
      <c r="R1150" t="str">
        <f t="shared" si="174"/>
        <v>food trucks</v>
      </c>
      <c r="S1150" t="str">
        <f t="shared" si="179"/>
        <v>10/31/2016</v>
      </c>
      <c r="T1150" t="str">
        <f t="shared" si="175"/>
        <v>2016</v>
      </c>
      <c r="U1150" t="str">
        <f t="shared" si="176"/>
        <v>October</v>
      </c>
      <c r="V1150" t="str">
        <f t="shared" si="170"/>
        <v>12/1/2016</v>
      </c>
      <c r="W1150" t="str">
        <f t="shared" si="177"/>
        <v>2016</v>
      </c>
      <c r="X1150" t="str">
        <f t="shared" si="178"/>
        <v>December</v>
      </c>
    </row>
    <row r="1151" spans="1:24" ht="28.8" x14ac:dyDescent="0.55000000000000004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171"/>
        <v>1.5E-3</v>
      </c>
      <c r="P1151" s="9">
        <f t="shared" si="172"/>
        <v>37.5</v>
      </c>
      <c r="Q1151" t="str">
        <f t="shared" si="173"/>
        <v>food</v>
      </c>
      <c r="R1151" t="str">
        <f t="shared" si="174"/>
        <v>food trucks</v>
      </c>
      <c r="S1151" t="str">
        <f t="shared" si="179"/>
        <v>5/17/2016</v>
      </c>
      <c r="T1151" t="str">
        <f t="shared" si="175"/>
        <v>2016</v>
      </c>
      <c r="U1151" t="str">
        <f t="shared" si="176"/>
        <v>May</v>
      </c>
      <c r="V1151" t="str">
        <f t="shared" si="170"/>
        <v>6/16/2016</v>
      </c>
      <c r="W1151" t="str">
        <f t="shared" si="177"/>
        <v>2016</v>
      </c>
      <c r="X1151" t="str">
        <f t="shared" si="178"/>
        <v>June</v>
      </c>
    </row>
    <row r="1152" spans="1:24" ht="28.8" x14ac:dyDescent="0.55000000000000004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171"/>
        <v>0.1008</v>
      </c>
      <c r="P1152" s="9">
        <f t="shared" si="172"/>
        <v>42</v>
      </c>
      <c r="Q1152" t="str">
        <f t="shared" si="173"/>
        <v>food</v>
      </c>
      <c r="R1152" t="str">
        <f t="shared" si="174"/>
        <v>food trucks</v>
      </c>
      <c r="S1152" t="str">
        <f t="shared" si="179"/>
        <v>11/9/2015</v>
      </c>
      <c r="T1152" t="str">
        <f t="shared" si="175"/>
        <v>2015</v>
      </c>
      <c r="U1152" t="str">
        <f t="shared" si="176"/>
        <v>November</v>
      </c>
      <c r="V1152" t="str">
        <f t="shared" si="170"/>
        <v>1/8/2016</v>
      </c>
      <c r="W1152" t="str">
        <f t="shared" si="177"/>
        <v>2016</v>
      </c>
      <c r="X1152" t="str">
        <f t="shared" si="178"/>
        <v>January</v>
      </c>
    </row>
    <row r="1153" spans="1:24" ht="43.2" x14ac:dyDescent="0.55000000000000004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 t="shared" si="171"/>
        <v>0</v>
      </c>
      <c r="P1153" s="9">
        <f t="shared" si="172"/>
        <v>0</v>
      </c>
      <c r="Q1153" t="str">
        <f t="shared" si="173"/>
        <v>food</v>
      </c>
      <c r="R1153" t="str">
        <f t="shared" si="174"/>
        <v>food trucks</v>
      </c>
      <c r="S1153" t="str">
        <f t="shared" si="179"/>
        <v>8/7/2015</v>
      </c>
      <c r="T1153" t="str">
        <f t="shared" si="175"/>
        <v>2015</v>
      </c>
      <c r="U1153" t="str">
        <f t="shared" si="176"/>
        <v>August</v>
      </c>
      <c r="V1153" t="str">
        <f t="shared" si="170"/>
        <v>9/6/2015</v>
      </c>
      <c r="W1153" t="str">
        <f t="shared" si="177"/>
        <v>2015</v>
      </c>
      <c r="X1153" t="str">
        <f t="shared" si="178"/>
        <v>September</v>
      </c>
    </row>
    <row r="1154" spans="1:24" x14ac:dyDescent="0.55000000000000004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si="171"/>
        <v>5.6937500000000002E-2</v>
      </c>
      <c r="P1154" s="9">
        <f t="shared" si="172"/>
        <v>60.733333333333334</v>
      </c>
      <c r="Q1154" t="str">
        <f t="shared" si="173"/>
        <v>food</v>
      </c>
      <c r="R1154" t="str">
        <f t="shared" si="174"/>
        <v>food trucks</v>
      </c>
      <c r="S1154" t="str">
        <f t="shared" si="179"/>
        <v>4/15/2015</v>
      </c>
      <c r="T1154" t="str">
        <f t="shared" si="175"/>
        <v>2015</v>
      </c>
      <c r="U1154" t="str">
        <f t="shared" si="176"/>
        <v>April</v>
      </c>
      <c r="V1154" t="str">
        <f t="shared" ref="V1154:V1217" si="180">TEXT((I1154/86400)+25569+(-5/24),"m/d/yyyy")</f>
        <v>5/15/2015</v>
      </c>
      <c r="W1154" t="str">
        <f t="shared" si="177"/>
        <v>2015</v>
      </c>
      <c r="X1154" t="str">
        <f t="shared" si="178"/>
        <v>May</v>
      </c>
    </row>
    <row r="1155" spans="1:24" ht="28.8" x14ac:dyDescent="0.55000000000000004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ref="O1155:O1218" si="181">E1155/D1155</f>
        <v>6.2500000000000003E-3</v>
      </c>
      <c r="P1155" s="9">
        <f t="shared" ref="P1155:P1218" si="182">IF(L1155&lt;&gt;0, E1155/L1155, 0)</f>
        <v>50</v>
      </c>
      <c r="Q1155" t="str">
        <f t="shared" ref="Q1155:Q1218" si="183">LEFT(N1155, SEARCH("/",N1155,1)-1)</f>
        <v>food</v>
      </c>
      <c r="R1155" t="str">
        <f t="shared" ref="R1155:R1218" si="184">RIGHT(N1155,LEN(N1155)-FIND("/",N1155))</f>
        <v>food trucks</v>
      </c>
      <c r="S1155" t="str">
        <f t="shared" si="179"/>
        <v>5/19/2015</v>
      </c>
      <c r="T1155" t="str">
        <f t="shared" ref="T1155:T1218" si="185">TEXT((J1155/86400)+25569+(-5/24),"yyyy")</f>
        <v>2015</v>
      </c>
      <c r="U1155" t="str">
        <f t="shared" ref="U1155:U1218" si="186">TEXT((J1155/86400)+25569+(-5/24),"mmmm")</f>
        <v>May</v>
      </c>
      <c r="V1155" t="str">
        <f t="shared" si="180"/>
        <v>6/18/2015</v>
      </c>
      <c r="W1155" t="str">
        <f t="shared" ref="W1155:W1218" si="187">TEXT((I1155/86400)+25569+(-5/24),"yyyy")</f>
        <v>2015</v>
      </c>
      <c r="X1155" t="str">
        <f t="shared" ref="X1155:X1218" si="188">TEXT((I1155/86400)+25569+(-5/24),"mmmm")</f>
        <v>June</v>
      </c>
    </row>
    <row r="1156" spans="1:24" ht="43.2" x14ac:dyDescent="0.55000000000000004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si="181"/>
        <v>6.5000000000000002E-2</v>
      </c>
      <c r="P1156" s="9">
        <f t="shared" si="182"/>
        <v>108.33333333333333</v>
      </c>
      <c r="Q1156" t="str">
        <f t="shared" si="183"/>
        <v>food</v>
      </c>
      <c r="R1156" t="str">
        <f t="shared" si="184"/>
        <v>food trucks</v>
      </c>
      <c r="S1156" t="str">
        <f t="shared" ref="S1156:S1219" si="189">TEXT((J1156/86400)+25569+(-5/24),"m/d/yyyy")</f>
        <v>8/6/2015</v>
      </c>
      <c r="T1156" t="str">
        <f t="shared" si="185"/>
        <v>2015</v>
      </c>
      <c r="U1156" t="str">
        <f t="shared" si="186"/>
        <v>August</v>
      </c>
      <c r="V1156" t="str">
        <f t="shared" si="180"/>
        <v>9/5/2015</v>
      </c>
      <c r="W1156" t="str">
        <f t="shared" si="187"/>
        <v>2015</v>
      </c>
      <c r="X1156" t="str">
        <f t="shared" si="188"/>
        <v>September</v>
      </c>
    </row>
    <row r="1157" spans="1:24" ht="43.2" x14ac:dyDescent="0.55000000000000004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si="181"/>
        <v>7.5199999999999998E-3</v>
      </c>
      <c r="P1157" s="9">
        <f t="shared" si="182"/>
        <v>23.5</v>
      </c>
      <c r="Q1157" t="str">
        <f t="shared" si="183"/>
        <v>food</v>
      </c>
      <c r="R1157" t="str">
        <f t="shared" si="184"/>
        <v>food trucks</v>
      </c>
      <c r="S1157" t="str">
        <f t="shared" si="189"/>
        <v>7/15/2014</v>
      </c>
      <c r="T1157" t="str">
        <f t="shared" si="185"/>
        <v>2014</v>
      </c>
      <c r="U1157" t="str">
        <f t="shared" si="186"/>
        <v>July</v>
      </c>
      <c r="V1157" t="str">
        <f t="shared" si="180"/>
        <v>8/14/2014</v>
      </c>
      <c r="W1157" t="str">
        <f t="shared" si="187"/>
        <v>2014</v>
      </c>
      <c r="X1157" t="str">
        <f t="shared" si="188"/>
        <v>August</v>
      </c>
    </row>
    <row r="1158" spans="1:24" ht="43.2" x14ac:dyDescent="0.55000000000000004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 t="shared" si="181"/>
        <v>0</v>
      </c>
      <c r="P1158" s="9">
        <f t="shared" si="182"/>
        <v>0</v>
      </c>
      <c r="Q1158" t="str">
        <f t="shared" si="183"/>
        <v>food</v>
      </c>
      <c r="R1158" t="str">
        <f t="shared" si="184"/>
        <v>food trucks</v>
      </c>
      <c r="S1158" t="str">
        <f t="shared" si="189"/>
        <v>1/24/2015</v>
      </c>
      <c r="T1158" t="str">
        <f t="shared" si="185"/>
        <v>2015</v>
      </c>
      <c r="U1158" t="str">
        <f t="shared" si="186"/>
        <v>January</v>
      </c>
      <c r="V1158" t="str">
        <f t="shared" si="180"/>
        <v>2/23/2015</v>
      </c>
      <c r="W1158" t="str">
        <f t="shared" si="187"/>
        <v>2015</v>
      </c>
      <c r="X1158" t="str">
        <f t="shared" si="188"/>
        <v>February</v>
      </c>
    </row>
    <row r="1159" spans="1:24" ht="43.2" x14ac:dyDescent="0.55000000000000004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si="181"/>
        <v>1.5100000000000001E-2</v>
      </c>
      <c r="P1159" s="9">
        <f t="shared" si="182"/>
        <v>50.333333333333336</v>
      </c>
      <c r="Q1159" t="str">
        <f t="shared" si="183"/>
        <v>food</v>
      </c>
      <c r="R1159" t="str">
        <f t="shared" si="184"/>
        <v>food trucks</v>
      </c>
      <c r="S1159" t="str">
        <f t="shared" si="189"/>
        <v>10/6/2014</v>
      </c>
      <c r="T1159" t="str">
        <f t="shared" si="185"/>
        <v>2014</v>
      </c>
      <c r="U1159" t="str">
        <f t="shared" si="186"/>
        <v>October</v>
      </c>
      <c r="V1159" t="str">
        <f t="shared" si="180"/>
        <v>12/5/2014</v>
      </c>
      <c r="W1159" t="str">
        <f t="shared" si="187"/>
        <v>2014</v>
      </c>
      <c r="X1159" t="str">
        <f t="shared" si="188"/>
        <v>December</v>
      </c>
    </row>
    <row r="1160" spans="1:24" ht="43.2" x14ac:dyDescent="0.55000000000000004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181"/>
        <v>4.6666666666666671E-3</v>
      </c>
      <c r="P1160" s="9">
        <f t="shared" si="182"/>
        <v>11.666666666666666</v>
      </c>
      <c r="Q1160" t="str">
        <f t="shared" si="183"/>
        <v>food</v>
      </c>
      <c r="R1160" t="str">
        <f t="shared" si="184"/>
        <v>food trucks</v>
      </c>
      <c r="S1160" t="str">
        <f t="shared" si="189"/>
        <v>11/8/2014</v>
      </c>
      <c r="T1160" t="str">
        <f t="shared" si="185"/>
        <v>2014</v>
      </c>
      <c r="U1160" t="str">
        <f t="shared" si="186"/>
        <v>November</v>
      </c>
      <c r="V1160" t="str">
        <f t="shared" si="180"/>
        <v>12/8/2014</v>
      </c>
      <c r="W1160" t="str">
        <f t="shared" si="187"/>
        <v>2014</v>
      </c>
      <c r="X1160" t="str">
        <f t="shared" si="188"/>
        <v>December</v>
      </c>
    </row>
    <row r="1161" spans="1:24" ht="43.2" x14ac:dyDescent="0.55000000000000004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 t="shared" si="181"/>
        <v>0</v>
      </c>
      <c r="P1161" s="9">
        <f t="shared" si="182"/>
        <v>0</v>
      </c>
      <c r="Q1161" t="str">
        <f t="shared" si="183"/>
        <v>food</v>
      </c>
      <c r="R1161" t="str">
        <f t="shared" si="184"/>
        <v>food trucks</v>
      </c>
      <c r="S1161" t="str">
        <f t="shared" si="189"/>
        <v>5/30/2015</v>
      </c>
      <c r="T1161" t="str">
        <f t="shared" si="185"/>
        <v>2015</v>
      </c>
      <c r="U1161" t="str">
        <f t="shared" si="186"/>
        <v>May</v>
      </c>
      <c r="V1161" t="str">
        <f t="shared" si="180"/>
        <v>6/30/2015</v>
      </c>
      <c r="W1161" t="str">
        <f t="shared" si="187"/>
        <v>2015</v>
      </c>
      <c r="X1161" t="str">
        <f t="shared" si="188"/>
        <v>June</v>
      </c>
    </row>
    <row r="1162" spans="1:24" ht="43.2" x14ac:dyDescent="0.55000000000000004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si="181"/>
        <v>3.85E-2</v>
      </c>
      <c r="P1162" s="9">
        <f t="shared" si="182"/>
        <v>60.789473684210527</v>
      </c>
      <c r="Q1162" t="str">
        <f t="shared" si="183"/>
        <v>food</v>
      </c>
      <c r="R1162" t="str">
        <f t="shared" si="184"/>
        <v>food trucks</v>
      </c>
      <c r="S1162" t="str">
        <f t="shared" si="189"/>
        <v>2/25/2015</v>
      </c>
      <c r="T1162" t="str">
        <f t="shared" si="185"/>
        <v>2015</v>
      </c>
      <c r="U1162" t="str">
        <f t="shared" si="186"/>
        <v>February</v>
      </c>
      <c r="V1162" t="str">
        <f t="shared" si="180"/>
        <v>3/27/2015</v>
      </c>
      <c r="W1162" t="str">
        <f t="shared" si="187"/>
        <v>2015</v>
      </c>
      <c r="X1162" t="str">
        <f t="shared" si="188"/>
        <v>March</v>
      </c>
    </row>
    <row r="1163" spans="1:24" ht="43.2" x14ac:dyDescent="0.55000000000000004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 t="shared" si="181"/>
        <v>0</v>
      </c>
      <c r="P1163" s="9">
        <f t="shared" si="182"/>
        <v>0</v>
      </c>
      <c r="Q1163" t="str">
        <f t="shared" si="183"/>
        <v>food</v>
      </c>
      <c r="R1163" t="str">
        <f t="shared" si="184"/>
        <v>food trucks</v>
      </c>
      <c r="S1163" t="str">
        <f t="shared" si="189"/>
        <v>4/28/2015</v>
      </c>
      <c r="T1163" t="str">
        <f t="shared" si="185"/>
        <v>2015</v>
      </c>
      <c r="U1163" t="str">
        <f t="shared" si="186"/>
        <v>April</v>
      </c>
      <c r="V1163" t="str">
        <f t="shared" si="180"/>
        <v>5/19/2015</v>
      </c>
      <c r="W1163" t="str">
        <f t="shared" si="187"/>
        <v>2015</v>
      </c>
      <c r="X1163" t="str">
        <f t="shared" si="188"/>
        <v>May</v>
      </c>
    </row>
    <row r="1164" spans="1:24" ht="43.2" x14ac:dyDescent="0.55000000000000004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181"/>
        <v>5.8333333333333338E-4</v>
      </c>
      <c r="P1164" s="9">
        <f t="shared" si="182"/>
        <v>17.5</v>
      </c>
      <c r="Q1164" t="str">
        <f t="shared" si="183"/>
        <v>food</v>
      </c>
      <c r="R1164" t="str">
        <f t="shared" si="184"/>
        <v>food trucks</v>
      </c>
      <c r="S1164" t="str">
        <f t="shared" si="189"/>
        <v>8/25/2014</v>
      </c>
      <c r="T1164" t="str">
        <f t="shared" si="185"/>
        <v>2014</v>
      </c>
      <c r="U1164" t="str">
        <f t="shared" si="186"/>
        <v>August</v>
      </c>
      <c r="V1164" t="str">
        <f t="shared" si="180"/>
        <v>9/25/2014</v>
      </c>
      <c r="W1164" t="str">
        <f t="shared" si="187"/>
        <v>2014</v>
      </c>
      <c r="X1164" t="str">
        <f t="shared" si="188"/>
        <v>September</v>
      </c>
    </row>
    <row r="1165" spans="1:24" ht="43.2" x14ac:dyDescent="0.55000000000000004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si="181"/>
        <v>0</v>
      </c>
      <c r="P1165" s="9">
        <f t="shared" si="182"/>
        <v>0</v>
      </c>
      <c r="Q1165" t="str">
        <f t="shared" si="183"/>
        <v>food</v>
      </c>
      <c r="R1165" t="str">
        <f t="shared" si="184"/>
        <v>food trucks</v>
      </c>
      <c r="S1165" t="str">
        <f t="shared" si="189"/>
        <v>7/10/2014</v>
      </c>
      <c r="T1165" t="str">
        <f t="shared" si="185"/>
        <v>2014</v>
      </c>
      <c r="U1165" t="str">
        <f t="shared" si="186"/>
        <v>July</v>
      </c>
      <c r="V1165" t="str">
        <f t="shared" si="180"/>
        <v>8/9/2014</v>
      </c>
      <c r="W1165" t="str">
        <f t="shared" si="187"/>
        <v>2014</v>
      </c>
      <c r="X1165" t="str">
        <f t="shared" si="188"/>
        <v>August</v>
      </c>
    </row>
    <row r="1166" spans="1:24" ht="57.6" x14ac:dyDescent="0.55000000000000004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181"/>
        <v>0</v>
      </c>
      <c r="P1166" s="9">
        <f t="shared" si="182"/>
        <v>0</v>
      </c>
      <c r="Q1166" t="str">
        <f t="shared" si="183"/>
        <v>food</v>
      </c>
      <c r="R1166" t="str">
        <f t="shared" si="184"/>
        <v>food trucks</v>
      </c>
      <c r="S1166" t="str">
        <f t="shared" si="189"/>
        <v>5/19/2016</v>
      </c>
      <c r="T1166" t="str">
        <f t="shared" si="185"/>
        <v>2016</v>
      </c>
      <c r="U1166" t="str">
        <f t="shared" si="186"/>
        <v>May</v>
      </c>
      <c r="V1166" t="str">
        <f t="shared" si="180"/>
        <v>6/18/2016</v>
      </c>
      <c r="W1166" t="str">
        <f t="shared" si="187"/>
        <v>2016</v>
      </c>
      <c r="X1166" t="str">
        <f t="shared" si="188"/>
        <v>June</v>
      </c>
    </row>
    <row r="1167" spans="1:24" ht="43.2" x14ac:dyDescent="0.55000000000000004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181"/>
        <v>0.20705000000000001</v>
      </c>
      <c r="P1167" s="9">
        <f t="shared" si="182"/>
        <v>82.82</v>
      </c>
      <c r="Q1167" t="str">
        <f t="shared" si="183"/>
        <v>food</v>
      </c>
      <c r="R1167" t="str">
        <f t="shared" si="184"/>
        <v>food trucks</v>
      </c>
      <c r="S1167" t="str">
        <f t="shared" si="189"/>
        <v>6/2/2014</v>
      </c>
      <c r="T1167" t="str">
        <f t="shared" si="185"/>
        <v>2014</v>
      </c>
      <c r="U1167" t="str">
        <f t="shared" si="186"/>
        <v>June</v>
      </c>
      <c r="V1167" t="str">
        <f t="shared" si="180"/>
        <v>7/6/2014</v>
      </c>
      <c r="W1167" t="str">
        <f t="shared" si="187"/>
        <v>2014</v>
      </c>
      <c r="X1167" t="str">
        <f t="shared" si="188"/>
        <v>July</v>
      </c>
    </row>
    <row r="1168" spans="1:24" ht="43.2" x14ac:dyDescent="0.55000000000000004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181"/>
        <v>0.19139999999999999</v>
      </c>
      <c r="P1168" s="9">
        <f t="shared" si="182"/>
        <v>358.875</v>
      </c>
      <c r="Q1168" t="str">
        <f t="shared" si="183"/>
        <v>food</v>
      </c>
      <c r="R1168" t="str">
        <f t="shared" si="184"/>
        <v>food trucks</v>
      </c>
      <c r="S1168" t="str">
        <f t="shared" si="189"/>
        <v>5/26/2015</v>
      </c>
      <c r="T1168" t="str">
        <f t="shared" si="185"/>
        <v>2015</v>
      </c>
      <c r="U1168" t="str">
        <f t="shared" si="186"/>
        <v>May</v>
      </c>
      <c r="V1168" t="str">
        <f t="shared" si="180"/>
        <v>6/25/2015</v>
      </c>
      <c r="W1168" t="str">
        <f t="shared" si="187"/>
        <v>2015</v>
      </c>
      <c r="X1168" t="str">
        <f t="shared" si="188"/>
        <v>June</v>
      </c>
    </row>
    <row r="1169" spans="1:24" ht="43.2" x14ac:dyDescent="0.55000000000000004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181"/>
        <v>1.6316666666666667E-2</v>
      </c>
      <c r="P1169" s="9">
        <f t="shared" si="182"/>
        <v>61.1875</v>
      </c>
      <c r="Q1169" t="str">
        <f t="shared" si="183"/>
        <v>food</v>
      </c>
      <c r="R1169" t="str">
        <f t="shared" si="184"/>
        <v>food trucks</v>
      </c>
      <c r="S1169" t="str">
        <f t="shared" si="189"/>
        <v>8/12/2014</v>
      </c>
      <c r="T1169" t="str">
        <f t="shared" si="185"/>
        <v>2014</v>
      </c>
      <c r="U1169" t="str">
        <f t="shared" si="186"/>
        <v>August</v>
      </c>
      <c r="V1169" t="str">
        <f t="shared" si="180"/>
        <v>9/12/2014</v>
      </c>
      <c r="W1169" t="str">
        <f t="shared" si="187"/>
        <v>2014</v>
      </c>
      <c r="X1169" t="str">
        <f t="shared" si="188"/>
        <v>September</v>
      </c>
    </row>
    <row r="1170" spans="1:24" ht="43.2" x14ac:dyDescent="0.55000000000000004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181"/>
        <v>5.6666666666666664E-2</v>
      </c>
      <c r="P1170" s="9">
        <f t="shared" si="182"/>
        <v>340</v>
      </c>
      <c r="Q1170" t="str">
        <f t="shared" si="183"/>
        <v>food</v>
      </c>
      <c r="R1170" t="str">
        <f t="shared" si="184"/>
        <v>food trucks</v>
      </c>
      <c r="S1170" t="str">
        <f t="shared" si="189"/>
        <v>8/22/2016</v>
      </c>
      <c r="T1170" t="str">
        <f t="shared" si="185"/>
        <v>2016</v>
      </c>
      <c r="U1170" t="str">
        <f t="shared" si="186"/>
        <v>August</v>
      </c>
      <c r="V1170" t="str">
        <f t="shared" si="180"/>
        <v>9/21/2016</v>
      </c>
      <c r="W1170" t="str">
        <f t="shared" si="187"/>
        <v>2016</v>
      </c>
      <c r="X1170" t="str">
        <f t="shared" si="188"/>
        <v>September</v>
      </c>
    </row>
    <row r="1171" spans="1:24" ht="43.2" x14ac:dyDescent="0.55000000000000004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181"/>
        <v>1.6999999999999999E-3</v>
      </c>
      <c r="P1171" s="9">
        <f t="shared" si="182"/>
        <v>5.666666666666667</v>
      </c>
      <c r="Q1171" t="str">
        <f t="shared" si="183"/>
        <v>food</v>
      </c>
      <c r="R1171" t="str">
        <f t="shared" si="184"/>
        <v>food trucks</v>
      </c>
      <c r="S1171" t="str">
        <f t="shared" si="189"/>
        <v>1/23/2015</v>
      </c>
      <c r="T1171" t="str">
        <f t="shared" si="185"/>
        <v>2015</v>
      </c>
      <c r="U1171" t="str">
        <f t="shared" si="186"/>
        <v>January</v>
      </c>
      <c r="V1171" t="str">
        <f t="shared" si="180"/>
        <v>2/22/2015</v>
      </c>
      <c r="W1171" t="str">
        <f t="shared" si="187"/>
        <v>2015</v>
      </c>
      <c r="X1171" t="str">
        <f t="shared" si="188"/>
        <v>February</v>
      </c>
    </row>
    <row r="1172" spans="1:24" ht="43.2" x14ac:dyDescent="0.55000000000000004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181"/>
        <v>4.0000000000000001E-3</v>
      </c>
      <c r="P1172" s="9">
        <f t="shared" si="182"/>
        <v>50</v>
      </c>
      <c r="Q1172" t="str">
        <f t="shared" si="183"/>
        <v>food</v>
      </c>
      <c r="R1172" t="str">
        <f t="shared" si="184"/>
        <v>food trucks</v>
      </c>
      <c r="S1172" t="str">
        <f t="shared" si="189"/>
        <v>4/30/2015</v>
      </c>
      <c r="T1172" t="str">
        <f t="shared" si="185"/>
        <v>2015</v>
      </c>
      <c r="U1172" t="str">
        <f t="shared" si="186"/>
        <v>April</v>
      </c>
      <c r="V1172" t="str">
        <f t="shared" si="180"/>
        <v>5/30/2015</v>
      </c>
      <c r="W1172" t="str">
        <f t="shared" si="187"/>
        <v>2015</v>
      </c>
      <c r="X1172" t="str">
        <f t="shared" si="188"/>
        <v>May</v>
      </c>
    </row>
    <row r="1173" spans="1:24" ht="28.8" x14ac:dyDescent="0.55000000000000004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181"/>
        <v>1E-3</v>
      </c>
      <c r="P1173" s="9">
        <f t="shared" si="182"/>
        <v>25</v>
      </c>
      <c r="Q1173" t="str">
        <f t="shared" si="183"/>
        <v>food</v>
      </c>
      <c r="R1173" t="str">
        <f t="shared" si="184"/>
        <v>food trucks</v>
      </c>
      <c r="S1173" t="str">
        <f t="shared" si="189"/>
        <v>10/26/2014</v>
      </c>
      <c r="T1173" t="str">
        <f t="shared" si="185"/>
        <v>2014</v>
      </c>
      <c r="U1173" t="str">
        <f t="shared" si="186"/>
        <v>October</v>
      </c>
      <c r="V1173" t="str">
        <f t="shared" si="180"/>
        <v>11/13/2014</v>
      </c>
      <c r="W1173" t="str">
        <f t="shared" si="187"/>
        <v>2014</v>
      </c>
      <c r="X1173" t="str">
        <f t="shared" si="188"/>
        <v>November</v>
      </c>
    </row>
    <row r="1174" spans="1:24" x14ac:dyDescent="0.55000000000000004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 t="shared" si="181"/>
        <v>0</v>
      </c>
      <c r="P1174" s="9">
        <f t="shared" si="182"/>
        <v>0</v>
      </c>
      <c r="Q1174" t="str">
        <f t="shared" si="183"/>
        <v>food</v>
      </c>
      <c r="R1174" t="str">
        <f t="shared" si="184"/>
        <v>food trucks</v>
      </c>
      <c r="S1174" t="str">
        <f t="shared" si="189"/>
        <v>7/21/2014</v>
      </c>
      <c r="T1174" t="str">
        <f t="shared" si="185"/>
        <v>2014</v>
      </c>
      <c r="U1174" t="str">
        <f t="shared" si="186"/>
        <v>July</v>
      </c>
      <c r="V1174" t="str">
        <f t="shared" si="180"/>
        <v>8/20/2014</v>
      </c>
      <c r="W1174" t="str">
        <f t="shared" si="187"/>
        <v>2014</v>
      </c>
      <c r="X1174" t="str">
        <f t="shared" si="188"/>
        <v>August</v>
      </c>
    </row>
    <row r="1175" spans="1:24" ht="43.2" x14ac:dyDescent="0.55000000000000004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181"/>
        <v>2.4000000000000001E-4</v>
      </c>
      <c r="P1175" s="9">
        <f t="shared" si="182"/>
        <v>30</v>
      </c>
      <c r="Q1175" t="str">
        <f t="shared" si="183"/>
        <v>food</v>
      </c>
      <c r="R1175" t="str">
        <f t="shared" si="184"/>
        <v>food trucks</v>
      </c>
      <c r="S1175" t="str">
        <f t="shared" si="189"/>
        <v>6/28/2015</v>
      </c>
      <c r="T1175" t="str">
        <f t="shared" si="185"/>
        <v>2015</v>
      </c>
      <c r="U1175" t="str">
        <f t="shared" si="186"/>
        <v>June</v>
      </c>
      <c r="V1175" t="str">
        <f t="shared" si="180"/>
        <v>8/2/2015</v>
      </c>
      <c r="W1175" t="str">
        <f t="shared" si="187"/>
        <v>2015</v>
      </c>
      <c r="X1175" t="str">
        <f t="shared" si="188"/>
        <v>August</v>
      </c>
    </row>
    <row r="1176" spans="1:24" ht="43.2" x14ac:dyDescent="0.55000000000000004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181"/>
        <v>5.906666666666667E-2</v>
      </c>
      <c r="P1176" s="9">
        <f t="shared" si="182"/>
        <v>46.631578947368418</v>
      </c>
      <c r="Q1176" t="str">
        <f t="shared" si="183"/>
        <v>food</v>
      </c>
      <c r="R1176" t="str">
        <f t="shared" si="184"/>
        <v>food trucks</v>
      </c>
      <c r="S1176" t="str">
        <f t="shared" si="189"/>
        <v>4/8/2016</v>
      </c>
      <c r="T1176" t="str">
        <f t="shared" si="185"/>
        <v>2016</v>
      </c>
      <c r="U1176" t="str">
        <f t="shared" si="186"/>
        <v>April</v>
      </c>
      <c r="V1176" t="str">
        <f t="shared" si="180"/>
        <v>5/8/2016</v>
      </c>
      <c r="W1176" t="str">
        <f t="shared" si="187"/>
        <v>2016</v>
      </c>
      <c r="X1176" t="str">
        <f t="shared" si="188"/>
        <v>May</v>
      </c>
    </row>
    <row r="1177" spans="1:24" ht="43.2" x14ac:dyDescent="0.55000000000000004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181"/>
        <v>2.9250000000000002E-2</v>
      </c>
      <c r="P1177" s="9">
        <f t="shared" si="182"/>
        <v>65</v>
      </c>
      <c r="Q1177" t="str">
        <f t="shared" si="183"/>
        <v>food</v>
      </c>
      <c r="R1177" t="str">
        <f t="shared" si="184"/>
        <v>food trucks</v>
      </c>
      <c r="S1177" t="str">
        <f t="shared" si="189"/>
        <v>6/15/2015</v>
      </c>
      <c r="T1177" t="str">
        <f t="shared" si="185"/>
        <v>2015</v>
      </c>
      <c r="U1177" t="str">
        <f t="shared" si="186"/>
        <v>June</v>
      </c>
      <c r="V1177" t="str">
        <f t="shared" si="180"/>
        <v>7/15/2015</v>
      </c>
      <c r="W1177" t="str">
        <f t="shared" si="187"/>
        <v>2015</v>
      </c>
      <c r="X1177" t="str">
        <f t="shared" si="188"/>
        <v>July</v>
      </c>
    </row>
    <row r="1178" spans="1:24" ht="57.6" x14ac:dyDescent="0.55000000000000004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181"/>
        <v>5.7142857142857142E-5</v>
      </c>
      <c r="P1178" s="9">
        <f t="shared" si="182"/>
        <v>10</v>
      </c>
      <c r="Q1178" t="str">
        <f t="shared" si="183"/>
        <v>food</v>
      </c>
      <c r="R1178" t="str">
        <f t="shared" si="184"/>
        <v>food trucks</v>
      </c>
      <c r="S1178" t="str">
        <f t="shared" si="189"/>
        <v>1/10/2017</v>
      </c>
      <c r="T1178" t="str">
        <f t="shared" si="185"/>
        <v>2017</v>
      </c>
      <c r="U1178" t="str">
        <f t="shared" si="186"/>
        <v>January</v>
      </c>
      <c r="V1178" t="str">
        <f t="shared" si="180"/>
        <v>3/6/2017</v>
      </c>
      <c r="W1178" t="str">
        <f t="shared" si="187"/>
        <v>2017</v>
      </c>
      <c r="X1178" t="str">
        <f t="shared" si="188"/>
        <v>March</v>
      </c>
    </row>
    <row r="1179" spans="1:24" ht="43.2" x14ac:dyDescent="0.55000000000000004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 t="shared" si="181"/>
        <v>0</v>
      </c>
      <c r="P1179" s="9">
        <f t="shared" si="182"/>
        <v>0</v>
      </c>
      <c r="Q1179" t="str">
        <f t="shared" si="183"/>
        <v>food</v>
      </c>
      <c r="R1179" t="str">
        <f t="shared" si="184"/>
        <v>food trucks</v>
      </c>
      <c r="S1179" t="str">
        <f t="shared" si="189"/>
        <v>9/15/2014</v>
      </c>
      <c r="T1179" t="str">
        <f t="shared" si="185"/>
        <v>2014</v>
      </c>
      <c r="U1179" t="str">
        <f t="shared" si="186"/>
        <v>September</v>
      </c>
      <c r="V1179" t="str">
        <f t="shared" si="180"/>
        <v>10/15/2014</v>
      </c>
      <c r="W1179" t="str">
        <f t="shared" si="187"/>
        <v>2014</v>
      </c>
      <c r="X1179" t="str">
        <f t="shared" si="188"/>
        <v>October</v>
      </c>
    </row>
    <row r="1180" spans="1:24" ht="43.2" x14ac:dyDescent="0.55000000000000004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181"/>
        <v>6.666666666666667E-5</v>
      </c>
      <c r="P1180" s="9">
        <f t="shared" si="182"/>
        <v>5</v>
      </c>
      <c r="Q1180" t="str">
        <f t="shared" si="183"/>
        <v>food</v>
      </c>
      <c r="R1180" t="str">
        <f t="shared" si="184"/>
        <v>food trucks</v>
      </c>
      <c r="S1180" t="str">
        <f t="shared" si="189"/>
        <v>7/17/2014</v>
      </c>
      <c r="T1180" t="str">
        <f t="shared" si="185"/>
        <v>2014</v>
      </c>
      <c r="U1180" t="str">
        <f t="shared" si="186"/>
        <v>July</v>
      </c>
      <c r="V1180" t="str">
        <f t="shared" si="180"/>
        <v>8/16/2014</v>
      </c>
      <c r="W1180" t="str">
        <f t="shared" si="187"/>
        <v>2014</v>
      </c>
      <c r="X1180" t="str">
        <f t="shared" si="188"/>
        <v>August</v>
      </c>
    </row>
    <row r="1181" spans="1:24" ht="43.2" x14ac:dyDescent="0.55000000000000004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181"/>
        <v>5.3333333333333337E-2</v>
      </c>
      <c r="P1181" s="9">
        <f t="shared" si="182"/>
        <v>640</v>
      </c>
      <c r="Q1181" t="str">
        <f t="shared" si="183"/>
        <v>food</v>
      </c>
      <c r="R1181" t="str">
        <f t="shared" si="184"/>
        <v>food trucks</v>
      </c>
      <c r="S1181" t="str">
        <f t="shared" si="189"/>
        <v>9/28/2015</v>
      </c>
      <c r="T1181" t="str">
        <f t="shared" si="185"/>
        <v>2015</v>
      </c>
      <c r="U1181" t="str">
        <f t="shared" si="186"/>
        <v>September</v>
      </c>
      <c r="V1181" t="str">
        <f t="shared" si="180"/>
        <v>10/28/2015</v>
      </c>
      <c r="W1181" t="str">
        <f t="shared" si="187"/>
        <v>2015</v>
      </c>
      <c r="X1181" t="str">
        <f t="shared" si="188"/>
        <v>October</v>
      </c>
    </row>
    <row r="1182" spans="1:24" ht="28.8" x14ac:dyDescent="0.55000000000000004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181"/>
        <v>0.11749999999999999</v>
      </c>
      <c r="P1182" s="9">
        <f t="shared" si="182"/>
        <v>69.117647058823536</v>
      </c>
      <c r="Q1182" t="str">
        <f t="shared" si="183"/>
        <v>food</v>
      </c>
      <c r="R1182" t="str">
        <f t="shared" si="184"/>
        <v>food trucks</v>
      </c>
      <c r="S1182" t="str">
        <f t="shared" si="189"/>
        <v>5/22/2014</v>
      </c>
      <c r="T1182" t="str">
        <f t="shared" si="185"/>
        <v>2014</v>
      </c>
      <c r="U1182" t="str">
        <f t="shared" si="186"/>
        <v>May</v>
      </c>
      <c r="V1182" t="str">
        <f t="shared" si="180"/>
        <v>6/28/2014</v>
      </c>
      <c r="W1182" t="str">
        <f t="shared" si="187"/>
        <v>2014</v>
      </c>
      <c r="X1182" t="str">
        <f t="shared" si="188"/>
        <v>June</v>
      </c>
    </row>
    <row r="1183" spans="1:24" x14ac:dyDescent="0.55000000000000004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181"/>
        <v>8.0000000000000007E-5</v>
      </c>
      <c r="P1183" s="9">
        <f t="shared" si="182"/>
        <v>1.3333333333333333</v>
      </c>
      <c r="Q1183" t="str">
        <f t="shared" si="183"/>
        <v>food</v>
      </c>
      <c r="R1183" t="str">
        <f t="shared" si="184"/>
        <v>food trucks</v>
      </c>
      <c r="S1183" t="str">
        <f t="shared" si="189"/>
        <v>1/30/2015</v>
      </c>
      <c r="T1183" t="str">
        <f t="shared" si="185"/>
        <v>2015</v>
      </c>
      <c r="U1183" t="str">
        <f t="shared" si="186"/>
        <v>January</v>
      </c>
      <c r="V1183" t="str">
        <f t="shared" si="180"/>
        <v>3/1/2015</v>
      </c>
      <c r="W1183" t="str">
        <f t="shared" si="187"/>
        <v>2015</v>
      </c>
      <c r="X1183" t="str">
        <f t="shared" si="188"/>
        <v>March</v>
      </c>
    </row>
    <row r="1184" spans="1:24" ht="43.2" x14ac:dyDescent="0.55000000000000004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181"/>
        <v>4.2000000000000003E-2</v>
      </c>
      <c r="P1184" s="9">
        <f t="shared" si="182"/>
        <v>10.5</v>
      </c>
      <c r="Q1184" t="str">
        <f t="shared" si="183"/>
        <v>food</v>
      </c>
      <c r="R1184" t="str">
        <f t="shared" si="184"/>
        <v>food trucks</v>
      </c>
      <c r="S1184" t="str">
        <f t="shared" si="189"/>
        <v>12/24/2016</v>
      </c>
      <c r="T1184" t="str">
        <f t="shared" si="185"/>
        <v>2016</v>
      </c>
      <c r="U1184" t="str">
        <f t="shared" si="186"/>
        <v>December</v>
      </c>
      <c r="V1184" t="str">
        <f t="shared" si="180"/>
        <v>1/12/2017</v>
      </c>
      <c r="W1184" t="str">
        <f t="shared" si="187"/>
        <v>2017</v>
      </c>
      <c r="X1184" t="str">
        <f t="shared" si="188"/>
        <v>January</v>
      </c>
    </row>
    <row r="1185" spans="1:24" ht="43.2" x14ac:dyDescent="0.55000000000000004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181"/>
        <v>0.04</v>
      </c>
      <c r="P1185" s="9">
        <f t="shared" si="182"/>
        <v>33.333333333333336</v>
      </c>
      <c r="Q1185" t="str">
        <f t="shared" si="183"/>
        <v>food</v>
      </c>
      <c r="R1185" t="str">
        <f t="shared" si="184"/>
        <v>food trucks</v>
      </c>
      <c r="S1185" t="str">
        <f t="shared" si="189"/>
        <v>10/13/2016</v>
      </c>
      <c r="T1185" t="str">
        <f t="shared" si="185"/>
        <v>2016</v>
      </c>
      <c r="U1185" t="str">
        <f t="shared" si="186"/>
        <v>October</v>
      </c>
      <c r="V1185" t="str">
        <f t="shared" si="180"/>
        <v>11/1/2016</v>
      </c>
      <c r="W1185" t="str">
        <f t="shared" si="187"/>
        <v>2016</v>
      </c>
      <c r="X1185" t="str">
        <f t="shared" si="188"/>
        <v>November</v>
      </c>
    </row>
    <row r="1186" spans="1:24" ht="43.2" x14ac:dyDescent="0.55000000000000004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181"/>
        <v>1.0493636363636363</v>
      </c>
      <c r="P1186" s="9">
        <f t="shared" si="182"/>
        <v>61.562666666666665</v>
      </c>
      <c r="Q1186" t="str">
        <f t="shared" si="183"/>
        <v>photography</v>
      </c>
      <c r="R1186" t="str">
        <f t="shared" si="184"/>
        <v>photobooks</v>
      </c>
      <c r="S1186" t="str">
        <f t="shared" si="189"/>
        <v>1/6/2017</v>
      </c>
      <c r="T1186" t="str">
        <f t="shared" si="185"/>
        <v>2017</v>
      </c>
      <c r="U1186" t="str">
        <f t="shared" si="186"/>
        <v>January</v>
      </c>
      <c r="V1186" t="str">
        <f t="shared" si="180"/>
        <v>2/6/2017</v>
      </c>
      <c r="W1186" t="str">
        <f t="shared" si="187"/>
        <v>2017</v>
      </c>
      <c r="X1186" t="str">
        <f t="shared" si="188"/>
        <v>February</v>
      </c>
    </row>
    <row r="1187" spans="1:24" ht="57.6" x14ac:dyDescent="0.55000000000000004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181"/>
        <v>1.0544</v>
      </c>
      <c r="P1187" s="9">
        <f t="shared" si="182"/>
        <v>118.73873873873873</v>
      </c>
      <c r="Q1187" t="str">
        <f t="shared" si="183"/>
        <v>photography</v>
      </c>
      <c r="R1187" t="str">
        <f t="shared" si="184"/>
        <v>photobooks</v>
      </c>
      <c r="S1187" t="str">
        <f t="shared" si="189"/>
        <v>5/6/2015</v>
      </c>
      <c r="T1187" t="str">
        <f t="shared" si="185"/>
        <v>2015</v>
      </c>
      <c r="U1187" t="str">
        <f t="shared" si="186"/>
        <v>May</v>
      </c>
      <c r="V1187" t="str">
        <f t="shared" si="180"/>
        <v>6/7/2015</v>
      </c>
      <c r="W1187" t="str">
        <f t="shared" si="187"/>
        <v>2015</v>
      </c>
      <c r="X1187" t="str">
        <f t="shared" si="188"/>
        <v>June</v>
      </c>
    </row>
    <row r="1188" spans="1:24" ht="43.2" x14ac:dyDescent="0.55000000000000004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181"/>
        <v>1.0673333333333332</v>
      </c>
      <c r="P1188" s="9">
        <f t="shared" si="182"/>
        <v>65.081300813008127</v>
      </c>
      <c r="Q1188" t="str">
        <f t="shared" si="183"/>
        <v>photography</v>
      </c>
      <c r="R1188" t="str">
        <f t="shared" si="184"/>
        <v>photobooks</v>
      </c>
      <c r="S1188" t="str">
        <f t="shared" si="189"/>
        <v>4/29/2015</v>
      </c>
      <c r="T1188" t="str">
        <f t="shared" si="185"/>
        <v>2015</v>
      </c>
      <c r="U1188" t="str">
        <f t="shared" si="186"/>
        <v>April</v>
      </c>
      <c r="V1188" t="str">
        <f t="shared" si="180"/>
        <v>6/1/2015</v>
      </c>
      <c r="W1188" t="str">
        <f t="shared" si="187"/>
        <v>2015</v>
      </c>
      <c r="X1188" t="str">
        <f t="shared" si="188"/>
        <v>June</v>
      </c>
    </row>
    <row r="1189" spans="1:24" ht="43.2" x14ac:dyDescent="0.55000000000000004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181"/>
        <v>1.0412571428571429</v>
      </c>
      <c r="P1189" s="9">
        <f t="shared" si="182"/>
        <v>130.15714285714284</v>
      </c>
      <c r="Q1189" t="str">
        <f t="shared" si="183"/>
        <v>photography</v>
      </c>
      <c r="R1189" t="str">
        <f t="shared" si="184"/>
        <v>photobooks</v>
      </c>
      <c r="S1189" t="str">
        <f t="shared" si="189"/>
        <v>4/15/2015</v>
      </c>
      <c r="T1189" t="str">
        <f t="shared" si="185"/>
        <v>2015</v>
      </c>
      <c r="U1189" t="str">
        <f t="shared" si="186"/>
        <v>April</v>
      </c>
      <c r="V1189" t="str">
        <f t="shared" si="180"/>
        <v>5/17/2015</v>
      </c>
      <c r="W1189" t="str">
        <f t="shared" si="187"/>
        <v>2015</v>
      </c>
      <c r="X1189" t="str">
        <f t="shared" si="188"/>
        <v>May</v>
      </c>
    </row>
    <row r="1190" spans="1:24" ht="43.2" x14ac:dyDescent="0.55000000000000004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181"/>
        <v>1.6054999999999999</v>
      </c>
      <c r="P1190" s="9">
        <f t="shared" si="182"/>
        <v>37.776470588235291</v>
      </c>
      <c r="Q1190" t="str">
        <f t="shared" si="183"/>
        <v>photography</v>
      </c>
      <c r="R1190" t="str">
        <f t="shared" si="184"/>
        <v>photobooks</v>
      </c>
      <c r="S1190" t="str">
        <f t="shared" si="189"/>
        <v>12/7/2016</v>
      </c>
      <c r="T1190" t="str">
        <f t="shared" si="185"/>
        <v>2016</v>
      </c>
      <c r="U1190" t="str">
        <f t="shared" si="186"/>
        <v>December</v>
      </c>
      <c r="V1190" t="str">
        <f t="shared" si="180"/>
        <v>12/28/2016</v>
      </c>
      <c r="W1190" t="str">
        <f t="shared" si="187"/>
        <v>2016</v>
      </c>
      <c r="X1190" t="str">
        <f t="shared" si="188"/>
        <v>December</v>
      </c>
    </row>
    <row r="1191" spans="1:24" ht="43.2" x14ac:dyDescent="0.55000000000000004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181"/>
        <v>1.0777777777777777</v>
      </c>
      <c r="P1191" s="9">
        <f t="shared" si="182"/>
        <v>112.79069767441861</v>
      </c>
      <c r="Q1191" t="str">
        <f t="shared" si="183"/>
        <v>photography</v>
      </c>
      <c r="R1191" t="str">
        <f t="shared" si="184"/>
        <v>photobooks</v>
      </c>
      <c r="S1191" t="str">
        <f t="shared" si="189"/>
        <v>6/8/2016</v>
      </c>
      <c r="T1191" t="str">
        <f t="shared" si="185"/>
        <v>2016</v>
      </c>
      <c r="U1191" t="str">
        <f t="shared" si="186"/>
        <v>June</v>
      </c>
      <c r="V1191" t="str">
        <f t="shared" si="180"/>
        <v>6/29/2016</v>
      </c>
      <c r="W1191" t="str">
        <f t="shared" si="187"/>
        <v>2016</v>
      </c>
      <c r="X1191" t="str">
        <f t="shared" si="188"/>
        <v>June</v>
      </c>
    </row>
    <row r="1192" spans="1:24" ht="28.8" x14ac:dyDescent="0.55000000000000004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181"/>
        <v>1.35</v>
      </c>
      <c r="P1192" s="9">
        <f t="shared" si="182"/>
        <v>51.92307692307692</v>
      </c>
      <c r="Q1192" t="str">
        <f t="shared" si="183"/>
        <v>photography</v>
      </c>
      <c r="R1192" t="str">
        <f t="shared" si="184"/>
        <v>photobooks</v>
      </c>
      <c r="S1192" t="str">
        <f t="shared" si="189"/>
        <v>8/1/2014</v>
      </c>
      <c r="T1192" t="str">
        <f t="shared" si="185"/>
        <v>2014</v>
      </c>
      <c r="U1192" t="str">
        <f t="shared" si="186"/>
        <v>August</v>
      </c>
      <c r="V1192" t="str">
        <f t="shared" si="180"/>
        <v>8/31/2014</v>
      </c>
      <c r="W1192" t="str">
        <f t="shared" si="187"/>
        <v>2014</v>
      </c>
      <c r="X1192" t="str">
        <f t="shared" si="188"/>
        <v>August</v>
      </c>
    </row>
    <row r="1193" spans="1:24" ht="43.2" x14ac:dyDescent="0.55000000000000004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181"/>
        <v>1.0907407407407408</v>
      </c>
      <c r="P1193" s="9">
        <f t="shared" si="182"/>
        <v>89.242424242424249</v>
      </c>
      <c r="Q1193" t="str">
        <f t="shared" si="183"/>
        <v>photography</v>
      </c>
      <c r="R1193" t="str">
        <f t="shared" si="184"/>
        <v>photobooks</v>
      </c>
      <c r="S1193" t="str">
        <f t="shared" si="189"/>
        <v>2/19/2016</v>
      </c>
      <c r="T1193" t="str">
        <f t="shared" si="185"/>
        <v>2016</v>
      </c>
      <c r="U1193" t="str">
        <f t="shared" si="186"/>
        <v>February</v>
      </c>
      <c r="V1193" t="str">
        <f t="shared" si="180"/>
        <v>3/20/2016</v>
      </c>
      <c r="W1193" t="str">
        <f t="shared" si="187"/>
        <v>2016</v>
      </c>
      <c r="X1193" t="str">
        <f t="shared" si="188"/>
        <v>March</v>
      </c>
    </row>
    <row r="1194" spans="1:24" ht="28.8" x14ac:dyDescent="0.55000000000000004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181"/>
        <v>2.9</v>
      </c>
      <c r="P1194" s="9">
        <f t="shared" si="182"/>
        <v>19.333333333333332</v>
      </c>
      <c r="Q1194" t="str">
        <f t="shared" si="183"/>
        <v>photography</v>
      </c>
      <c r="R1194" t="str">
        <f t="shared" si="184"/>
        <v>photobooks</v>
      </c>
      <c r="S1194" t="str">
        <f t="shared" si="189"/>
        <v>1/12/2017</v>
      </c>
      <c r="T1194" t="str">
        <f t="shared" si="185"/>
        <v>2017</v>
      </c>
      <c r="U1194" t="str">
        <f t="shared" si="186"/>
        <v>January</v>
      </c>
      <c r="V1194" t="str">
        <f t="shared" si="180"/>
        <v>2/11/2017</v>
      </c>
      <c r="W1194" t="str">
        <f t="shared" si="187"/>
        <v>2017</v>
      </c>
      <c r="X1194" t="str">
        <f t="shared" si="188"/>
        <v>February</v>
      </c>
    </row>
    <row r="1195" spans="1:24" ht="43.2" x14ac:dyDescent="0.55000000000000004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181"/>
        <v>1.0395714285714286</v>
      </c>
      <c r="P1195" s="9">
        <f t="shared" si="182"/>
        <v>79.967032967032964</v>
      </c>
      <c r="Q1195" t="str">
        <f t="shared" si="183"/>
        <v>photography</v>
      </c>
      <c r="R1195" t="str">
        <f t="shared" si="184"/>
        <v>photobooks</v>
      </c>
      <c r="S1195" t="str">
        <f t="shared" si="189"/>
        <v>2/9/2016</v>
      </c>
      <c r="T1195" t="str">
        <f t="shared" si="185"/>
        <v>2016</v>
      </c>
      <c r="U1195" t="str">
        <f t="shared" si="186"/>
        <v>February</v>
      </c>
      <c r="V1195" t="str">
        <f t="shared" si="180"/>
        <v>4/9/2016</v>
      </c>
      <c r="W1195" t="str">
        <f t="shared" si="187"/>
        <v>2016</v>
      </c>
      <c r="X1195" t="str">
        <f t="shared" si="188"/>
        <v>April</v>
      </c>
    </row>
    <row r="1196" spans="1:24" ht="43.2" x14ac:dyDescent="0.55000000000000004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181"/>
        <v>3.2223999999999999</v>
      </c>
      <c r="P1196" s="9">
        <f t="shared" si="182"/>
        <v>56.414565826330531</v>
      </c>
      <c r="Q1196" t="str">
        <f t="shared" si="183"/>
        <v>photography</v>
      </c>
      <c r="R1196" t="str">
        <f t="shared" si="184"/>
        <v>photobooks</v>
      </c>
      <c r="S1196" t="str">
        <f t="shared" si="189"/>
        <v>3/9/2015</v>
      </c>
      <c r="T1196" t="str">
        <f t="shared" si="185"/>
        <v>2015</v>
      </c>
      <c r="U1196" t="str">
        <f t="shared" si="186"/>
        <v>March</v>
      </c>
      <c r="V1196" t="str">
        <f t="shared" si="180"/>
        <v>4/8/2015</v>
      </c>
      <c r="W1196" t="str">
        <f t="shared" si="187"/>
        <v>2015</v>
      </c>
      <c r="X1196" t="str">
        <f t="shared" si="188"/>
        <v>April</v>
      </c>
    </row>
    <row r="1197" spans="1:24" ht="57.6" x14ac:dyDescent="0.55000000000000004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181"/>
        <v>1.35</v>
      </c>
      <c r="P1197" s="9">
        <f t="shared" si="182"/>
        <v>79.411764705882348</v>
      </c>
      <c r="Q1197" t="str">
        <f t="shared" si="183"/>
        <v>photography</v>
      </c>
      <c r="R1197" t="str">
        <f t="shared" si="184"/>
        <v>photobooks</v>
      </c>
      <c r="S1197" t="str">
        <f t="shared" si="189"/>
        <v>10/21/2015</v>
      </c>
      <c r="T1197" t="str">
        <f t="shared" si="185"/>
        <v>2015</v>
      </c>
      <c r="U1197" t="str">
        <f t="shared" si="186"/>
        <v>October</v>
      </c>
      <c r="V1197" t="str">
        <f t="shared" si="180"/>
        <v>12/20/2015</v>
      </c>
      <c r="W1197" t="str">
        <f t="shared" si="187"/>
        <v>2015</v>
      </c>
      <c r="X1197" t="str">
        <f t="shared" si="188"/>
        <v>December</v>
      </c>
    </row>
    <row r="1198" spans="1:24" ht="28.8" x14ac:dyDescent="0.55000000000000004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181"/>
        <v>2.6991034482758622</v>
      </c>
      <c r="P1198" s="9">
        <f t="shared" si="182"/>
        <v>76.439453125</v>
      </c>
      <c r="Q1198" t="str">
        <f t="shared" si="183"/>
        <v>photography</v>
      </c>
      <c r="R1198" t="str">
        <f t="shared" si="184"/>
        <v>photobooks</v>
      </c>
      <c r="S1198" t="str">
        <f t="shared" si="189"/>
        <v>11/18/2015</v>
      </c>
      <c r="T1198" t="str">
        <f t="shared" si="185"/>
        <v>2015</v>
      </c>
      <c r="U1198" t="str">
        <f t="shared" si="186"/>
        <v>November</v>
      </c>
      <c r="V1198" t="str">
        <f t="shared" si="180"/>
        <v>12/18/2015</v>
      </c>
      <c r="W1198" t="str">
        <f t="shared" si="187"/>
        <v>2015</v>
      </c>
      <c r="X1198" t="str">
        <f t="shared" si="188"/>
        <v>December</v>
      </c>
    </row>
    <row r="1199" spans="1:24" ht="43.2" x14ac:dyDescent="0.55000000000000004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181"/>
        <v>2.5329333333333333</v>
      </c>
      <c r="P1199" s="9">
        <f t="shared" si="182"/>
        <v>121</v>
      </c>
      <c r="Q1199" t="str">
        <f t="shared" si="183"/>
        <v>photography</v>
      </c>
      <c r="R1199" t="str">
        <f t="shared" si="184"/>
        <v>photobooks</v>
      </c>
      <c r="S1199" t="str">
        <f t="shared" si="189"/>
        <v>5/13/2016</v>
      </c>
      <c r="T1199" t="str">
        <f t="shared" si="185"/>
        <v>2016</v>
      </c>
      <c r="U1199" t="str">
        <f t="shared" si="186"/>
        <v>May</v>
      </c>
      <c r="V1199" t="str">
        <f t="shared" si="180"/>
        <v>6/13/2016</v>
      </c>
      <c r="W1199" t="str">
        <f t="shared" si="187"/>
        <v>2016</v>
      </c>
      <c r="X1199" t="str">
        <f t="shared" si="188"/>
        <v>June</v>
      </c>
    </row>
    <row r="1200" spans="1:24" ht="43.2" x14ac:dyDescent="0.55000000000000004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181"/>
        <v>2.6059999999999999</v>
      </c>
      <c r="P1200" s="9">
        <f t="shared" si="182"/>
        <v>54.616766467065865</v>
      </c>
      <c r="Q1200" t="str">
        <f t="shared" si="183"/>
        <v>photography</v>
      </c>
      <c r="R1200" t="str">
        <f t="shared" si="184"/>
        <v>photobooks</v>
      </c>
      <c r="S1200" t="str">
        <f t="shared" si="189"/>
        <v>11/25/2015</v>
      </c>
      <c r="T1200" t="str">
        <f t="shared" si="185"/>
        <v>2015</v>
      </c>
      <c r="U1200" t="str">
        <f t="shared" si="186"/>
        <v>November</v>
      </c>
      <c r="V1200" t="str">
        <f t="shared" si="180"/>
        <v>12/30/2015</v>
      </c>
      <c r="W1200" t="str">
        <f t="shared" si="187"/>
        <v>2015</v>
      </c>
      <c r="X1200" t="str">
        <f t="shared" si="188"/>
        <v>December</v>
      </c>
    </row>
    <row r="1201" spans="1:24" ht="43.2" x14ac:dyDescent="0.55000000000000004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181"/>
        <v>1.0131677953348381</v>
      </c>
      <c r="P1201" s="9">
        <f t="shared" si="182"/>
        <v>299.22222222222223</v>
      </c>
      <c r="Q1201" t="str">
        <f t="shared" si="183"/>
        <v>photography</v>
      </c>
      <c r="R1201" t="str">
        <f t="shared" si="184"/>
        <v>photobooks</v>
      </c>
      <c r="S1201" t="str">
        <f t="shared" si="189"/>
        <v>6/6/2015</v>
      </c>
      <c r="T1201" t="str">
        <f t="shared" si="185"/>
        <v>2015</v>
      </c>
      <c r="U1201" t="str">
        <f t="shared" si="186"/>
        <v>June</v>
      </c>
      <c r="V1201" t="str">
        <f t="shared" si="180"/>
        <v>7/8/2015</v>
      </c>
      <c r="W1201" t="str">
        <f t="shared" si="187"/>
        <v>2015</v>
      </c>
      <c r="X1201" t="str">
        <f t="shared" si="188"/>
        <v>July</v>
      </c>
    </row>
    <row r="1202" spans="1:24" ht="43.2" x14ac:dyDescent="0.55000000000000004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181"/>
        <v>1.2560416666666667</v>
      </c>
      <c r="P1202" s="9">
        <f t="shared" si="182"/>
        <v>58.533980582524272</v>
      </c>
      <c r="Q1202" t="str">
        <f t="shared" si="183"/>
        <v>photography</v>
      </c>
      <c r="R1202" t="str">
        <f t="shared" si="184"/>
        <v>photobooks</v>
      </c>
      <c r="S1202" t="str">
        <f t="shared" si="189"/>
        <v>3/26/2015</v>
      </c>
      <c r="T1202" t="str">
        <f t="shared" si="185"/>
        <v>2015</v>
      </c>
      <c r="U1202" t="str">
        <f t="shared" si="186"/>
        <v>March</v>
      </c>
      <c r="V1202" t="str">
        <f t="shared" si="180"/>
        <v>4/16/2015</v>
      </c>
      <c r="W1202" t="str">
        <f t="shared" si="187"/>
        <v>2015</v>
      </c>
      <c r="X1202" t="str">
        <f t="shared" si="188"/>
        <v>April</v>
      </c>
    </row>
    <row r="1203" spans="1:24" ht="43.2" x14ac:dyDescent="0.55000000000000004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181"/>
        <v>1.0243783333333334</v>
      </c>
      <c r="P1203" s="9">
        <f t="shared" si="182"/>
        <v>55.371801801801809</v>
      </c>
      <c r="Q1203" t="str">
        <f t="shared" si="183"/>
        <v>photography</v>
      </c>
      <c r="R1203" t="str">
        <f t="shared" si="184"/>
        <v>photobooks</v>
      </c>
      <c r="S1203" t="str">
        <f t="shared" si="189"/>
        <v>6/15/2016</v>
      </c>
      <c r="T1203" t="str">
        <f t="shared" si="185"/>
        <v>2016</v>
      </c>
      <c r="U1203" t="str">
        <f t="shared" si="186"/>
        <v>June</v>
      </c>
      <c r="V1203" t="str">
        <f t="shared" si="180"/>
        <v>7/15/2016</v>
      </c>
      <c r="W1203" t="str">
        <f t="shared" si="187"/>
        <v>2016</v>
      </c>
      <c r="X1203" t="str">
        <f t="shared" si="188"/>
        <v>July</v>
      </c>
    </row>
    <row r="1204" spans="1:24" ht="43.2" x14ac:dyDescent="0.55000000000000004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181"/>
        <v>1.99244</v>
      </c>
      <c r="P1204" s="9">
        <f t="shared" si="182"/>
        <v>183.80442804428046</v>
      </c>
      <c r="Q1204" t="str">
        <f t="shared" si="183"/>
        <v>photography</v>
      </c>
      <c r="R1204" t="str">
        <f t="shared" si="184"/>
        <v>photobooks</v>
      </c>
      <c r="S1204" t="str">
        <f t="shared" si="189"/>
        <v>5/28/2015</v>
      </c>
      <c r="T1204" t="str">
        <f t="shared" si="185"/>
        <v>2015</v>
      </c>
      <c r="U1204" t="str">
        <f t="shared" si="186"/>
        <v>May</v>
      </c>
      <c r="V1204" t="str">
        <f t="shared" si="180"/>
        <v>6/27/2015</v>
      </c>
      <c r="W1204" t="str">
        <f t="shared" si="187"/>
        <v>2015</v>
      </c>
      <c r="X1204" t="str">
        <f t="shared" si="188"/>
        <v>June</v>
      </c>
    </row>
    <row r="1205" spans="1:24" ht="43.2" x14ac:dyDescent="0.55000000000000004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181"/>
        <v>1.0245398773006136</v>
      </c>
      <c r="P1205" s="9">
        <f t="shared" si="182"/>
        <v>165.34653465346534</v>
      </c>
      <c r="Q1205" t="str">
        <f t="shared" si="183"/>
        <v>photography</v>
      </c>
      <c r="R1205" t="str">
        <f t="shared" si="184"/>
        <v>photobooks</v>
      </c>
      <c r="S1205" t="str">
        <f t="shared" si="189"/>
        <v>5/1/2015</v>
      </c>
      <c r="T1205" t="str">
        <f t="shared" si="185"/>
        <v>2015</v>
      </c>
      <c r="U1205" t="str">
        <f t="shared" si="186"/>
        <v>May</v>
      </c>
      <c r="V1205" t="str">
        <f t="shared" si="180"/>
        <v>5/31/2015</v>
      </c>
      <c r="W1205" t="str">
        <f t="shared" si="187"/>
        <v>2015</v>
      </c>
      <c r="X1205" t="str">
        <f t="shared" si="188"/>
        <v>May</v>
      </c>
    </row>
    <row r="1206" spans="1:24" ht="43.2" x14ac:dyDescent="0.55000000000000004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181"/>
        <v>1.0294615384615384</v>
      </c>
      <c r="P1206" s="9">
        <f t="shared" si="182"/>
        <v>234.78947368421052</v>
      </c>
      <c r="Q1206" t="str">
        <f t="shared" si="183"/>
        <v>photography</v>
      </c>
      <c r="R1206" t="str">
        <f t="shared" si="184"/>
        <v>photobooks</v>
      </c>
      <c r="S1206" t="str">
        <f t="shared" si="189"/>
        <v>10/20/2015</v>
      </c>
      <c r="T1206" t="str">
        <f t="shared" si="185"/>
        <v>2015</v>
      </c>
      <c r="U1206" t="str">
        <f t="shared" si="186"/>
        <v>October</v>
      </c>
      <c r="V1206" t="str">
        <f t="shared" si="180"/>
        <v>12/4/2015</v>
      </c>
      <c r="W1206" t="str">
        <f t="shared" si="187"/>
        <v>2015</v>
      </c>
      <c r="X1206" t="str">
        <f t="shared" si="188"/>
        <v>December</v>
      </c>
    </row>
    <row r="1207" spans="1:24" ht="43.2" x14ac:dyDescent="0.55000000000000004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181"/>
        <v>1.0086153846153847</v>
      </c>
      <c r="P1207" s="9">
        <f t="shared" si="182"/>
        <v>211.48387096774192</v>
      </c>
      <c r="Q1207" t="str">
        <f t="shared" si="183"/>
        <v>photography</v>
      </c>
      <c r="R1207" t="str">
        <f t="shared" si="184"/>
        <v>photobooks</v>
      </c>
      <c r="S1207" t="str">
        <f t="shared" si="189"/>
        <v>5/14/2015</v>
      </c>
      <c r="T1207" t="str">
        <f t="shared" si="185"/>
        <v>2015</v>
      </c>
      <c r="U1207" t="str">
        <f t="shared" si="186"/>
        <v>May</v>
      </c>
      <c r="V1207" t="str">
        <f t="shared" si="180"/>
        <v>6/13/2015</v>
      </c>
      <c r="W1207" t="str">
        <f t="shared" si="187"/>
        <v>2015</v>
      </c>
      <c r="X1207" t="str">
        <f t="shared" si="188"/>
        <v>June</v>
      </c>
    </row>
    <row r="1208" spans="1:24" ht="43.2" x14ac:dyDescent="0.55000000000000004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181"/>
        <v>1.1499999999999999</v>
      </c>
      <c r="P1208" s="9">
        <f t="shared" si="182"/>
        <v>32.34375</v>
      </c>
      <c r="Q1208" t="str">
        <f t="shared" si="183"/>
        <v>photography</v>
      </c>
      <c r="R1208" t="str">
        <f t="shared" si="184"/>
        <v>photobooks</v>
      </c>
      <c r="S1208" t="str">
        <f t="shared" si="189"/>
        <v>2/6/2017</v>
      </c>
      <c r="T1208" t="str">
        <f t="shared" si="185"/>
        <v>2017</v>
      </c>
      <c r="U1208" t="str">
        <f t="shared" si="186"/>
        <v>February</v>
      </c>
      <c r="V1208" t="str">
        <f t="shared" si="180"/>
        <v>3/11/2017</v>
      </c>
      <c r="W1208" t="str">
        <f t="shared" si="187"/>
        <v>2017</v>
      </c>
      <c r="X1208" t="str">
        <f t="shared" si="188"/>
        <v>March</v>
      </c>
    </row>
    <row r="1209" spans="1:24" ht="28.8" x14ac:dyDescent="0.55000000000000004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181"/>
        <v>1.0416766467065868</v>
      </c>
      <c r="P1209" s="9">
        <f t="shared" si="182"/>
        <v>123.37588652482269</v>
      </c>
      <c r="Q1209" t="str">
        <f t="shared" si="183"/>
        <v>photography</v>
      </c>
      <c r="R1209" t="str">
        <f t="shared" si="184"/>
        <v>photobooks</v>
      </c>
      <c r="S1209" t="str">
        <f t="shared" si="189"/>
        <v>3/1/2016</v>
      </c>
      <c r="T1209" t="str">
        <f t="shared" si="185"/>
        <v>2016</v>
      </c>
      <c r="U1209" t="str">
        <f t="shared" si="186"/>
        <v>March</v>
      </c>
      <c r="V1209" t="str">
        <f t="shared" si="180"/>
        <v>3/31/2016</v>
      </c>
      <c r="W1209" t="str">
        <f t="shared" si="187"/>
        <v>2016</v>
      </c>
      <c r="X1209" t="str">
        <f t="shared" si="188"/>
        <v>March</v>
      </c>
    </row>
    <row r="1210" spans="1:24" ht="43.2" x14ac:dyDescent="0.55000000000000004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181"/>
        <v>1.5529999999999999</v>
      </c>
      <c r="P1210" s="9">
        <f t="shared" si="182"/>
        <v>207.06666666666666</v>
      </c>
      <c r="Q1210" t="str">
        <f t="shared" si="183"/>
        <v>photography</v>
      </c>
      <c r="R1210" t="str">
        <f t="shared" si="184"/>
        <v>photobooks</v>
      </c>
      <c r="S1210" t="str">
        <f t="shared" si="189"/>
        <v>2/23/2016</v>
      </c>
      <c r="T1210" t="str">
        <f t="shared" si="185"/>
        <v>2016</v>
      </c>
      <c r="U1210" t="str">
        <f t="shared" si="186"/>
        <v>February</v>
      </c>
      <c r="V1210" t="str">
        <f t="shared" si="180"/>
        <v>3/24/2016</v>
      </c>
      <c r="W1210" t="str">
        <f t="shared" si="187"/>
        <v>2016</v>
      </c>
      <c r="X1210" t="str">
        <f t="shared" si="188"/>
        <v>March</v>
      </c>
    </row>
    <row r="1211" spans="1:24" ht="43.2" x14ac:dyDescent="0.55000000000000004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181"/>
        <v>1.06</v>
      </c>
      <c r="P1211" s="9">
        <f t="shared" si="182"/>
        <v>138.2608695652174</v>
      </c>
      <c r="Q1211" t="str">
        <f t="shared" si="183"/>
        <v>photography</v>
      </c>
      <c r="R1211" t="str">
        <f t="shared" si="184"/>
        <v>photobooks</v>
      </c>
      <c r="S1211" t="str">
        <f t="shared" si="189"/>
        <v>1/26/2017</v>
      </c>
      <c r="T1211" t="str">
        <f t="shared" si="185"/>
        <v>2017</v>
      </c>
      <c r="U1211" t="str">
        <f t="shared" si="186"/>
        <v>January</v>
      </c>
      <c r="V1211" t="str">
        <f t="shared" si="180"/>
        <v>2/25/2017</v>
      </c>
      <c r="W1211" t="str">
        <f t="shared" si="187"/>
        <v>2017</v>
      </c>
      <c r="X1211" t="str">
        <f t="shared" si="188"/>
        <v>February</v>
      </c>
    </row>
    <row r="1212" spans="1:24" ht="28.8" x14ac:dyDescent="0.55000000000000004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181"/>
        <v>2.5431499999999998</v>
      </c>
      <c r="P1212" s="9">
        <f t="shared" si="182"/>
        <v>493.81553398058253</v>
      </c>
      <c r="Q1212" t="str">
        <f t="shared" si="183"/>
        <v>photography</v>
      </c>
      <c r="R1212" t="str">
        <f t="shared" si="184"/>
        <v>photobooks</v>
      </c>
      <c r="S1212" t="str">
        <f t="shared" si="189"/>
        <v>5/8/2015</v>
      </c>
      <c r="T1212" t="str">
        <f t="shared" si="185"/>
        <v>2015</v>
      </c>
      <c r="U1212" t="str">
        <f t="shared" si="186"/>
        <v>May</v>
      </c>
      <c r="V1212" t="str">
        <f t="shared" si="180"/>
        <v>5/31/2015</v>
      </c>
      <c r="W1212" t="str">
        <f t="shared" si="187"/>
        <v>2015</v>
      </c>
      <c r="X1212" t="str">
        <f t="shared" si="188"/>
        <v>May</v>
      </c>
    </row>
    <row r="1213" spans="1:24" ht="43.2" x14ac:dyDescent="0.55000000000000004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181"/>
        <v>1.0109999999999999</v>
      </c>
      <c r="P1213" s="9">
        <f t="shared" si="182"/>
        <v>168.5</v>
      </c>
      <c r="Q1213" t="str">
        <f t="shared" si="183"/>
        <v>photography</v>
      </c>
      <c r="R1213" t="str">
        <f t="shared" si="184"/>
        <v>photobooks</v>
      </c>
      <c r="S1213" t="str">
        <f t="shared" si="189"/>
        <v>5/25/2016</v>
      </c>
      <c r="T1213" t="str">
        <f t="shared" si="185"/>
        <v>2016</v>
      </c>
      <c r="U1213" t="str">
        <f t="shared" si="186"/>
        <v>May</v>
      </c>
      <c r="V1213" t="str">
        <f t="shared" si="180"/>
        <v>6/9/2016</v>
      </c>
      <c r="W1213" t="str">
        <f t="shared" si="187"/>
        <v>2016</v>
      </c>
      <c r="X1213" t="str">
        <f t="shared" si="188"/>
        <v>June</v>
      </c>
    </row>
    <row r="1214" spans="1:24" ht="43.2" x14ac:dyDescent="0.55000000000000004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181"/>
        <v>1.2904</v>
      </c>
      <c r="P1214" s="9">
        <f t="shared" si="182"/>
        <v>38.867469879518069</v>
      </c>
      <c r="Q1214" t="str">
        <f t="shared" si="183"/>
        <v>photography</v>
      </c>
      <c r="R1214" t="str">
        <f t="shared" si="184"/>
        <v>photobooks</v>
      </c>
      <c r="S1214" t="str">
        <f t="shared" si="189"/>
        <v>11/10/2015</v>
      </c>
      <c r="T1214" t="str">
        <f t="shared" si="185"/>
        <v>2015</v>
      </c>
      <c r="U1214" t="str">
        <f t="shared" si="186"/>
        <v>November</v>
      </c>
      <c r="V1214" t="str">
        <f t="shared" si="180"/>
        <v>11/26/2015</v>
      </c>
      <c r="W1214" t="str">
        <f t="shared" si="187"/>
        <v>2015</v>
      </c>
      <c r="X1214" t="str">
        <f t="shared" si="188"/>
        <v>November</v>
      </c>
    </row>
    <row r="1215" spans="1:24" ht="43.2" x14ac:dyDescent="0.55000000000000004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181"/>
        <v>1.0223076923076924</v>
      </c>
      <c r="P1215" s="9">
        <f t="shared" si="182"/>
        <v>61.527777777777779</v>
      </c>
      <c r="Q1215" t="str">
        <f t="shared" si="183"/>
        <v>photography</v>
      </c>
      <c r="R1215" t="str">
        <f t="shared" si="184"/>
        <v>photobooks</v>
      </c>
      <c r="S1215" t="str">
        <f t="shared" si="189"/>
        <v>12/27/2016</v>
      </c>
      <c r="T1215" t="str">
        <f t="shared" si="185"/>
        <v>2016</v>
      </c>
      <c r="U1215" t="str">
        <f t="shared" si="186"/>
        <v>December</v>
      </c>
      <c r="V1215" t="str">
        <f t="shared" si="180"/>
        <v>1/31/2017</v>
      </c>
      <c r="W1215" t="str">
        <f t="shared" si="187"/>
        <v>2017</v>
      </c>
      <c r="X1215" t="str">
        <f t="shared" si="188"/>
        <v>January</v>
      </c>
    </row>
    <row r="1216" spans="1:24" ht="43.2" x14ac:dyDescent="0.55000000000000004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181"/>
        <v>1.3180000000000001</v>
      </c>
      <c r="P1216" s="9">
        <f t="shared" si="182"/>
        <v>105.44</v>
      </c>
      <c r="Q1216" t="str">
        <f t="shared" si="183"/>
        <v>photography</v>
      </c>
      <c r="R1216" t="str">
        <f t="shared" si="184"/>
        <v>photobooks</v>
      </c>
      <c r="S1216" t="str">
        <f t="shared" si="189"/>
        <v>4/10/2015</v>
      </c>
      <c r="T1216" t="str">
        <f t="shared" si="185"/>
        <v>2015</v>
      </c>
      <c r="U1216" t="str">
        <f t="shared" si="186"/>
        <v>April</v>
      </c>
      <c r="V1216" t="str">
        <f t="shared" si="180"/>
        <v>6/9/2015</v>
      </c>
      <c r="W1216" t="str">
        <f t="shared" si="187"/>
        <v>2015</v>
      </c>
      <c r="X1216" t="str">
        <f t="shared" si="188"/>
        <v>June</v>
      </c>
    </row>
    <row r="1217" spans="1:24" ht="43.2" x14ac:dyDescent="0.55000000000000004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181"/>
        <v>7.8608020000000005</v>
      </c>
      <c r="P1217" s="9">
        <f t="shared" si="182"/>
        <v>71.592003642987251</v>
      </c>
      <c r="Q1217" t="str">
        <f t="shared" si="183"/>
        <v>photography</v>
      </c>
      <c r="R1217" t="str">
        <f t="shared" si="184"/>
        <v>photobooks</v>
      </c>
      <c r="S1217" t="str">
        <f t="shared" si="189"/>
        <v>4/30/2014</v>
      </c>
      <c r="T1217" t="str">
        <f t="shared" si="185"/>
        <v>2014</v>
      </c>
      <c r="U1217" t="str">
        <f t="shared" si="186"/>
        <v>April</v>
      </c>
      <c r="V1217" t="str">
        <f t="shared" si="180"/>
        <v>5/30/2014</v>
      </c>
      <c r="W1217" t="str">
        <f t="shared" si="187"/>
        <v>2014</v>
      </c>
      <c r="X1217" t="str">
        <f t="shared" si="188"/>
        <v>May</v>
      </c>
    </row>
    <row r="1218" spans="1:24" ht="28.8" x14ac:dyDescent="0.55000000000000004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si="181"/>
        <v>1.4570000000000001</v>
      </c>
      <c r="P1218" s="9">
        <f t="shared" si="182"/>
        <v>91.882882882882882</v>
      </c>
      <c r="Q1218" t="str">
        <f t="shared" si="183"/>
        <v>photography</v>
      </c>
      <c r="R1218" t="str">
        <f t="shared" si="184"/>
        <v>photobooks</v>
      </c>
      <c r="S1218" t="str">
        <f t="shared" si="189"/>
        <v>8/31/2015</v>
      </c>
      <c r="T1218" t="str">
        <f t="shared" si="185"/>
        <v>2015</v>
      </c>
      <c r="U1218" t="str">
        <f t="shared" si="186"/>
        <v>August</v>
      </c>
      <c r="V1218" t="str">
        <f t="shared" ref="V1218:V1281" si="190">TEXT((I1218/86400)+25569+(-5/24),"m/d/yyyy")</f>
        <v>10/2/2015</v>
      </c>
      <c r="W1218" t="str">
        <f t="shared" si="187"/>
        <v>2015</v>
      </c>
      <c r="X1218" t="str">
        <f t="shared" si="188"/>
        <v>October</v>
      </c>
    </row>
    <row r="1219" spans="1:24" ht="43.2" x14ac:dyDescent="0.55000000000000004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ref="O1219:O1282" si="191">E1219/D1219</f>
        <v>1.026</v>
      </c>
      <c r="P1219" s="9">
        <f t="shared" ref="P1219:P1282" si="192">IF(L1219&lt;&gt;0, E1219/L1219, 0)</f>
        <v>148.57377049180329</v>
      </c>
      <c r="Q1219" t="str">
        <f t="shared" ref="Q1219:Q1282" si="193">LEFT(N1219, SEARCH("/",N1219,1)-1)</f>
        <v>photography</v>
      </c>
      <c r="R1219" t="str">
        <f t="shared" ref="R1219:R1282" si="194">RIGHT(N1219,LEN(N1219)-FIND("/",N1219))</f>
        <v>photobooks</v>
      </c>
      <c r="S1219" t="str">
        <f t="shared" si="189"/>
        <v>6/14/2016</v>
      </c>
      <c r="T1219" t="str">
        <f t="shared" ref="T1219:T1282" si="195">TEXT((J1219/86400)+25569+(-5/24),"yyyy")</f>
        <v>2016</v>
      </c>
      <c r="U1219" t="str">
        <f t="shared" ref="U1219:U1282" si="196">TEXT((J1219/86400)+25569+(-5/24),"mmmm")</f>
        <v>June</v>
      </c>
      <c r="V1219" t="str">
        <f t="shared" si="190"/>
        <v>7/14/2016</v>
      </c>
      <c r="W1219" t="str">
        <f t="shared" ref="W1219:W1282" si="197">TEXT((I1219/86400)+25569+(-5/24),"yyyy")</f>
        <v>2016</v>
      </c>
      <c r="X1219" t="str">
        <f t="shared" ref="X1219:X1282" si="198">TEXT((I1219/86400)+25569+(-5/24),"mmmm")</f>
        <v>July</v>
      </c>
    </row>
    <row r="1220" spans="1:24" ht="43.2" x14ac:dyDescent="0.55000000000000004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si="191"/>
        <v>1.7227777777777777</v>
      </c>
      <c r="P1220" s="9">
        <f t="shared" si="192"/>
        <v>174.2134831460674</v>
      </c>
      <c r="Q1220" t="str">
        <f t="shared" si="193"/>
        <v>photography</v>
      </c>
      <c r="R1220" t="str">
        <f t="shared" si="194"/>
        <v>photobooks</v>
      </c>
      <c r="S1220" t="str">
        <f t="shared" ref="S1220:S1283" si="199">TEXT((J1220/86400)+25569+(-5/24),"m/d/yyyy")</f>
        <v>10/1/2015</v>
      </c>
      <c r="T1220" t="str">
        <f t="shared" si="195"/>
        <v>2015</v>
      </c>
      <c r="U1220" t="str">
        <f t="shared" si="196"/>
        <v>October</v>
      </c>
      <c r="V1220" t="str">
        <f t="shared" si="190"/>
        <v>10/31/2015</v>
      </c>
      <c r="W1220" t="str">
        <f t="shared" si="197"/>
        <v>2015</v>
      </c>
      <c r="X1220" t="str">
        <f t="shared" si="198"/>
        <v>October</v>
      </c>
    </row>
    <row r="1221" spans="1:24" ht="28.8" x14ac:dyDescent="0.55000000000000004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si="191"/>
        <v>1.5916819571865444</v>
      </c>
      <c r="P1221" s="9">
        <f t="shared" si="192"/>
        <v>102.86166007905139</v>
      </c>
      <c r="Q1221" t="str">
        <f t="shared" si="193"/>
        <v>photography</v>
      </c>
      <c r="R1221" t="str">
        <f t="shared" si="194"/>
        <v>photobooks</v>
      </c>
      <c r="S1221" t="str">
        <f t="shared" si="199"/>
        <v>9/20/2016</v>
      </c>
      <c r="T1221" t="str">
        <f t="shared" si="195"/>
        <v>2016</v>
      </c>
      <c r="U1221" t="str">
        <f t="shared" si="196"/>
        <v>September</v>
      </c>
      <c r="V1221" t="str">
        <f t="shared" si="190"/>
        <v>10/20/2016</v>
      </c>
      <c r="W1221" t="str">
        <f t="shared" si="197"/>
        <v>2016</v>
      </c>
      <c r="X1221" t="str">
        <f t="shared" si="198"/>
        <v>October</v>
      </c>
    </row>
    <row r="1222" spans="1:24" ht="43.2" x14ac:dyDescent="0.55000000000000004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191"/>
        <v>1.0376666666666667</v>
      </c>
      <c r="P1222" s="9">
        <f t="shared" si="192"/>
        <v>111.17857142857143</v>
      </c>
      <c r="Q1222" t="str">
        <f t="shared" si="193"/>
        <v>photography</v>
      </c>
      <c r="R1222" t="str">
        <f t="shared" si="194"/>
        <v>photobooks</v>
      </c>
      <c r="S1222" t="str">
        <f t="shared" si="199"/>
        <v>7/26/2015</v>
      </c>
      <c r="T1222" t="str">
        <f t="shared" si="195"/>
        <v>2015</v>
      </c>
      <c r="U1222" t="str">
        <f t="shared" si="196"/>
        <v>July</v>
      </c>
      <c r="V1222" t="str">
        <f t="shared" si="190"/>
        <v>8/25/2015</v>
      </c>
      <c r="W1222" t="str">
        <f t="shared" si="197"/>
        <v>2015</v>
      </c>
      <c r="X1222" t="str">
        <f t="shared" si="198"/>
        <v>August</v>
      </c>
    </row>
    <row r="1223" spans="1:24" ht="43.2" x14ac:dyDescent="0.55000000000000004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191"/>
        <v>1.1140954545454547</v>
      </c>
      <c r="P1223" s="9">
        <f t="shared" si="192"/>
        <v>23.796213592233013</v>
      </c>
      <c r="Q1223" t="str">
        <f t="shared" si="193"/>
        <v>photography</v>
      </c>
      <c r="R1223" t="str">
        <f t="shared" si="194"/>
        <v>photobooks</v>
      </c>
      <c r="S1223" t="str">
        <f t="shared" si="199"/>
        <v>11/6/2016</v>
      </c>
      <c r="T1223" t="str">
        <f t="shared" si="195"/>
        <v>2016</v>
      </c>
      <c r="U1223" t="str">
        <f t="shared" si="196"/>
        <v>November</v>
      </c>
      <c r="V1223" t="str">
        <f t="shared" si="190"/>
        <v>12/3/2016</v>
      </c>
      <c r="W1223" t="str">
        <f t="shared" si="197"/>
        <v>2016</v>
      </c>
      <c r="X1223" t="str">
        <f t="shared" si="198"/>
        <v>December</v>
      </c>
    </row>
    <row r="1224" spans="1:24" ht="28.8" x14ac:dyDescent="0.55000000000000004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191"/>
        <v>2.80375</v>
      </c>
      <c r="P1224" s="9">
        <f t="shared" si="192"/>
        <v>81.268115942028984</v>
      </c>
      <c r="Q1224" t="str">
        <f t="shared" si="193"/>
        <v>photography</v>
      </c>
      <c r="R1224" t="str">
        <f t="shared" si="194"/>
        <v>photobooks</v>
      </c>
      <c r="S1224" t="str">
        <f t="shared" si="199"/>
        <v>3/1/2016</v>
      </c>
      <c r="T1224" t="str">
        <f t="shared" si="195"/>
        <v>2016</v>
      </c>
      <c r="U1224" t="str">
        <f t="shared" si="196"/>
        <v>March</v>
      </c>
      <c r="V1224" t="str">
        <f t="shared" si="190"/>
        <v>3/31/2016</v>
      </c>
      <c r="W1224" t="str">
        <f t="shared" si="197"/>
        <v>2016</v>
      </c>
      <c r="X1224" t="str">
        <f t="shared" si="198"/>
        <v>March</v>
      </c>
    </row>
    <row r="1225" spans="1:24" ht="28.8" x14ac:dyDescent="0.55000000000000004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191"/>
        <v>1.1210606060606061</v>
      </c>
      <c r="P1225" s="9">
        <f t="shared" si="192"/>
        <v>116.21465968586388</v>
      </c>
      <c r="Q1225" t="str">
        <f t="shared" si="193"/>
        <v>photography</v>
      </c>
      <c r="R1225" t="str">
        <f t="shared" si="194"/>
        <v>photobooks</v>
      </c>
      <c r="S1225" t="str">
        <f t="shared" si="199"/>
        <v>10/10/2016</v>
      </c>
      <c r="T1225" t="str">
        <f t="shared" si="195"/>
        <v>2016</v>
      </c>
      <c r="U1225" t="str">
        <f t="shared" si="196"/>
        <v>October</v>
      </c>
      <c r="V1225" t="str">
        <f t="shared" si="190"/>
        <v>11/10/2016</v>
      </c>
      <c r="W1225" t="str">
        <f t="shared" si="197"/>
        <v>2016</v>
      </c>
      <c r="X1225" t="str">
        <f t="shared" si="198"/>
        <v>November</v>
      </c>
    </row>
    <row r="1226" spans="1:24" ht="28.8" x14ac:dyDescent="0.55000000000000004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si="191"/>
        <v>7.0666666666666669E-2</v>
      </c>
      <c r="P1226" s="9">
        <f t="shared" si="192"/>
        <v>58.888888888888886</v>
      </c>
      <c r="Q1226" t="str">
        <f t="shared" si="193"/>
        <v>music</v>
      </c>
      <c r="R1226" t="str">
        <f t="shared" si="194"/>
        <v>world music</v>
      </c>
      <c r="S1226" t="str">
        <f t="shared" si="199"/>
        <v>4/7/2014</v>
      </c>
      <c r="T1226" t="str">
        <f t="shared" si="195"/>
        <v>2014</v>
      </c>
      <c r="U1226" t="str">
        <f t="shared" si="196"/>
        <v>April</v>
      </c>
      <c r="V1226" t="str">
        <f t="shared" si="190"/>
        <v>6/6/2014</v>
      </c>
      <c r="W1226" t="str">
        <f t="shared" si="197"/>
        <v>2014</v>
      </c>
      <c r="X1226" t="str">
        <f t="shared" si="198"/>
        <v>June</v>
      </c>
    </row>
    <row r="1227" spans="1:24" ht="43.2" x14ac:dyDescent="0.55000000000000004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191"/>
        <v>4.3999999999999997E-2</v>
      </c>
      <c r="P1227" s="9">
        <f t="shared" si="192"/>
        <v>44</v>
      </c>
      <c r="Q1227" t="str">
        <f t="shared" si="193"/>
        <v>music</v>
      </c>
      <c r="R1227" t="str">
        <f t="shared" si="194"/>
        <v>world music</v>
      </c>
      <c r="S1227" t="str">
        <f t="shared" si="199"/>
        <v>8/23/2013</v>
      </c>
      <c r="T1227" t="str">
        <f t="shared" si="195"/>
        <v>2013</v>
      </c>
      <c r="U1227" t="str">
        <f t="shared" si="196"/>
        <v>August</v>
      </c>
      <c r="V1227" t="str">
        <f t="shared" si="190"/>
        <v>10/22/2013</v>
      </c>
      <c r="W1227" t="str">
        <f t="shared" si="197"/>
        <v>2013</v>
      </c>
      <c r="X1227" t="str">
        <f t="shared" si="198"/>
        <v>October</v>
      </c>
    </row>
    <row r="1228" spans="1:24" ht="43.2" x14ac:dyDescent="0.55000000000000004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191"/>
        <v>3.8739999999999997E-2</v>
      </c>
      <c r="P1228" s="9">
        <f t="shared" si="192"/>
        <v>48.424999999999997</v>
      </c>
      <c r="Q1228" t="str">
        <f t="shared" si="193"/>
        <v>music</v>
      </c>
      <c r="R1228" t="str">
        <f t="shared" si="194"/>
        <v>world music</v>
      </c>
      <c r="S1228" t="str">
        <f t="shared" si="199"/>
        <v>3/17/2014</v>
      </c>
      <c r="T1228" t="str">
        <f t="shared" si="195"/>
        <v>2014</v>
      </c>
      <c r="U1228" t="str">
        <f t="shared" si="196"/>
        <v>March</v>
      </c>
      <c r="V1228" t="str">
        <f t="shared" si="190"/>
        <v>4/20/2014</v>
      </c>
      <c r="W1228" t="str">
        <f t="shared" si="197"/>
        <v>2014</v>
      </c>
      <c r="X1228" t="str">
        <f t="shared" si="198"/>
        <v>April</v>
      </c>
    </row>
    <row r="1229" spans="1:24" ht="43.2" x14ac:dyDescent="0.55000000000000004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 t="shared" si="191"/>
        <v>0</v>
      </c>
      <c r="P1229" s="9">
        <f t="shared" si="192"/>
        <v>0</v>
      </c>
      <c r="Q1229" t="str">
        <f t="shared" si="193"/>
        <v>music</v>
      </c>
      <c r="R1229" t="str">
        <f t="shared" si="194"/>
        <v>world music</v>
      </c>
      <c r="S1229" t="str">
        <f t="shared" si="199"/>
        <v>7/7/2014</v>
      </c>
      <c r="T1229" t="str">
        <f t="shared" si="195"/>
        <v>2014</v>
      </c>
      <c r="U1229" t="str">
        <f t="shared" si="196"/>
        <v>July</v>
      </c>
      <c r="V1229" t="str">
        <f t="shared" si="190"/>
        <v>8/7/2014</v>
      </c>
      <c r="W1229" t="str">
        <f t="shared" si="197"/>
        <v>2014</v>
      </c>
      <c r="X1229" t="str">
        <f t="shared" si="198"/>
        <v>August</v>
      </c>
    </row>
    <row r="1230" spans="1:24" ht="43.2" x14ac:dyDescent="0.55000000000000004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191"/>
        <v>0.29299999999999998</v>
      </c>
      <c r="P1230" s="9">
        <f t="shared" si="192"/>
        <v>61.041666666666664</v>
      </c>
      <c r="Q1230" t="str">
        <f t="shared" si="193"/>
        <v>music</v>
      </c>
      <c r="R1230" t="str">
        <f t="shared" si="194"/>
        <v>world music</v>
      </c>
      <c r="S1230" t="str">
        <f t="shared" si="199"/>
        <v>7/30/2011</v>
      </c>
      <c r="T1230" t="str">
        <f t="shared" si="195"/>
        <v>2011</v>
      </c>
      <c r="U1230" t="str">
        <f t="shared" si="196"/>
        <v>July</v>
      </c>
      <c r="V1230" t="str">
        <f t="shared" si="190"/>
        <v>9/28/2011</v>
      </c>
      <c r="W1230" t="str">
        <f t="shared" si="197"/>
        <v>2011</v>
      </c>
      <c r="X1230" t="str">
        <f t="shared" si="198"/>
        <v>September</v>
      </c>
    </row>
    <row r="1231" spans="1:24" ht="43.2" x14ac:dyDescent="0.55000000000000004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191"/>
        <v>9.0909090909090905E-3</v>
      </c>
      <c r="P1231" s="9">
        <f t="shared" si="192"/>
        <v>25</v>
      </c>
      <c r="Q1231" t="str">
        <f t="shared" si="193"/>
        <v>music</v>
      </c>
      <c r="R1231" t="str">
        <f t="shared" si="194"/>
        <v>world music</v>
      </c>
      <c r="S1231" t="str">
        <f t="shared" si="199"/>
        <v>3/17/2012</v>
      </c>
      <c r="T1231" t="str">
        <f t="shared" si="195"/>
        <v>2012</v>
      </c>
      <c r="U1231" t="str">
        <f t="shared" si="196"/>
        <v>March</v>
      </c>
      <c r="V1231" t="str">
        <f t="shared" si="190"/>
        <v>4/16/2012</v>
      </c>
      <c r="W1231" t="str">
        <f t="shared" si="197"/>
        <v>2012</v>
      </c>
      <c r="X1231" t="str">
        <f t="shared" si="198"/>
        <v>April</v>
      </c>
    </row>
    <row r="1232" spans="1:24" ht="43.2" x14ac:dyDescent="0.55000000000000004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191"/>
        <v>0</v>
      </c>
      <c r="P1232" s="9">
        <f t="shared" si="192"/>
        <v>0</v>
      </c>
      <c r="Q1232" t="str">
        <f t="shared" si="193"/>
        <v>music</v>
      </c>
      <c r="R1232" t="str">
        <f t="shared" si="194"/>
        <v>world music</v>
      </c>
      <c r="S1232" t="str">
        <f t="shared" si="199"/>
        <v>1/25/2011</v>
      </c>
      <c r="T1232" t="str">
        <f t="shared" si="195"/>
        <v>2011</v>
      </c>
      <c r="U1232" t="str">
        <f t="shared" si="196"/>
        <v>January</v>
      </c>
      <c r="V1232" t="str">
        <f t="shared" si="190"/>
        <v>2/24/2011</v>
      </c>
      <c r="W1232" t="str">
        <f t="shared" si="197"/>
        <v>2011</v>
      </c>
      <c r="X1232" t="str">
        <f t="shared" si="198"/>
        <v>February</v>
      </c>
    </row>
    <row r="1233" spans="1:24" ht="43.2" x14ac:dyDescent="0.55000000000000004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191"/>
        <v>0</v>
      </c>
      <c r="P1233" s="9">
        <f t="shared" si="192"/>
        <v>0</v>
      </c>
      <c r="Q1233" t="str">
        <f t="shared" si="193"/>
        <v>music</v>
      </c>
      <c r="R1233" t="str">
        <f t="shared" si="194"/>
        <v>world music</v>
      </c>
      <c r="S1233" t="str">
        <f t="shared" si="199"/>
        <v>7/8/2015</v>
      </c>
      <c r="T1233" t="str">
        <f t="shared" si="195"/>
        <v>2015</v>
      </c>
      <c r="U1233" t="str">
        <f t="shared" si="196"/>
        <v>July</v>
      </c>
      <c r="V1233" t="str">
        <f t="shared" si="190"/>
        <v>8/27/2015</v>
      </c>
      <c r="W1233" t="str">
        <f t="shared" si="197"/>
        <v>2015</v>
      </c>
      <c r="X1233" t="str">
        <f t="shared" si="198"/>
        <v>August</v>
      </c>
    </row>
    <row r="1234" spans="1:24" ht="43.2" x14ac:dyDescent="0.55000000000000004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191"/>
        <v>8.0000000000000002E-3</v>
      </c>
      <c r="P1234" s="9">
        <f t="shared" si="192"/>
        <v>40</v>
      </c>
      <c r="Q1234" t="str">
        <f t="shared" si="193"/>
        <v>music</v>
      </c>
      <c r="R1234" t="str">
        <f t="shared" si="194"/>
        <v>world music</v>
      </c>
      <c r="S1234" t="str">
        <f t="shared" si="199"/>
        <v>8/20/2013</v>
      </c>
      <c r="T1234" t="str">
        <f t="shared" si="195"/>
        <v>2013</v>
      </c>
      <c r="U1234" t="str">
        <f t="shared" si="196"/>
        <v>August</v>
      </c>
      <c r="V1234" t="str">
        <f t="shared" si="190"/>
        <v>10/6/2013</v>
      </c>
      <c r="W1234" t="str">
        <f t="shared" si="197"/>
        <v>2013</v>
      </c>
      <c r="X1234" t="str">
        <f t="shared" si="198"/>
        <v>October</v>
      </c>
    </row>
    <row r="1235" spans="1:24" ht="43.2" x14ac:dyDescent="0.55000000000000004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191"/>
        <v>0.11600000000000001</v>
      </c>
      <c r="P1235" s="9">
        <f t="shared" si="192"/>
        <v>19.333333333333332</v>
      </c>
      <c r="Q1235" t="str">
        <f t="shared" si="193"/>
        <v>music</v>
      </c>
      <c r="R1235" t="str">
        <f t="shared" si="194"/>
        <v>world music</v>
      </c>
      <c r="S1235" t="str">
        <f t="shared" si="199"/>
        <v>1/31/2012</v>
      </c>
      <c r="T1235" t="str">
        <f t="shared" si="195"/>
        <v>2012</v>
      </c>
      <c r="U1235" t="str">
        <f t="shared" si="196"/>
        <v>January</v>
      </c>
      <c r="V1235" t="str">
        <f t="shared" si="190"/>
        <v>2/21/2012</v>
      </c>
      <c r="W1235" t="str">
        <f t="shared" si="197"/>
        <v>2012</v>
      </c>
      <c r="X1235" t="str">
        <f t="shared" si="198"/>
        <v>February</v>
      </c>
    </row>
    <row r="1236" spans="1:24" ht="43.2" x14ac:dyDescent="0.55000000000000004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 t="shared" si="191"/>
        <v>0</v>
      </c>
      <c r="P1236" s="9">
        <f t="shared" si="192"/>
        <v>0</v>
      </c>
      <c r="Q1236" t="str">
        <f t="shared" si="193"/>
        <v>music</v>
      </c>
      <c r="R1236" t="str">
        <f t="shared" si="194"/>
        <v>world music</v>
      </c>
      <c r="S1236" t="str">
        <f t="shared" si="199"/>
        <v>1/3/2015</v>
      </c>
      <c r="T1236" t="str">
        <f t="shared" si="195"/>
        <v>2015</v>
      </c>
      <c r="U1236" t="str">
        <f t="shared" si="196"/>
        <v>January</v>
      </c>
      <c r="V1236" t="str">
        <f t="shared" si="190"/>
        <v>2/2/2015</v>
      </c>
      <c r="W1236" t="str">
        <f t="shared" si="197"/>
        <v>2015</v>
      </c>
      <c r="X1236" t="str">
        <f t="shared" si="198"/>
        <v>February</v>
      </c>
    </row>
    <row r="1237" spans="1:24" ht="43.2" x14ac:dyDescent="0.55000000000000004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191"/>
        <v>2.787363950092912E-2</v>
      </c>
      <c r="P1237" s="9">
        <f t="shared" si="192"/>
        <v>35</v>
      </c>
      <c r="Q1237" t="str">
        <f t="shared" si="193"/>
        <v>music</v>
      </c>
      <c r="R1237" t="str">
        <f t="shared" si="194"/>
        <v>world music</v>
      </c>
      <c r="S1237" t="str">
        <f t="shared" si="199"/>
        <v>11/4/2013</v>
      </c>
      <c r="T1237" t="str">
        <f t="shared" si="195"/>
        <v>2013</v>
      </c>
      <c r="U1237" t="str">
        <f t="shared" si="196"/>
        <v>November</v>
      </c>
      <c r="V1237" t="str">
        <f t="shared" si="190"/>
        <v>12/14/2013</v>
      </c>
      <c r="W1237" t="str">
        <f t="shared" si="197"/>
        <v>2013</v>
      </c>
      <c r="X1237" t="str">
        <f t="shared" si="198"/>
        <v>December</v>
      </c>
    </row>
    <row r="1238" spans="1:24" x14ac:dyDescent="0.55000000000000004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si="191"/>
        <v>0</v>
      </c>
      <c r="P1238" s="9">
        <f t="shared" si="192"/>
        <v>0</v>
      </c>
      <c r="Q1238" t="str">
        <f t="shared" si="193"/>
        <v>music</v>
      </c>
      <c r="R1238" t="str">
        <f t="shared" si="194"/>
        <v>world music</v>
      </c>
      <c r="S1238" t="str">
        <f t="shared" si="199"/>
        <v>7/20/2012</v>
      </c>
      <c r="T1238" t="str">
        <f t="shared" si="195"/>
        <v>2012</v>
      </c>
      <c r="U1238" t="str">
        <f t="shared" si="196"/>
        <v>July</v>
      </c>
      <c r="V1238" t="str">
        <f t="shared" si="190"/>
        <v>7/28/2012</v>
      </c>
      <c r="W1238" t="str">
        <f t="shared" si="197"/>
        <v>2012</v>
      </c>
      <c r="X1238" t="str">
        <f t="shared" si="198"/>
        <v>July</v>
      </c>
    </row>
    <row r="1239" spans="1:24" ht="43.2" x14ac:dyDescent="0.55000000000000004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191"/>
        <v>0</v>
      </c>
      <c r="P1239" s="9">
        <f t="shared" si="192"/>
        <v>0</v>
      </c>
      <c r="Q1239" t="str">
        <f t="shared" si="193"/>
        <v>music</v>
      </c>
      <c r="R1239" t="str">
        <f t="shared" si="194"/>
        <v>world music</v>
      </c>
      <c r="S1239" t="str">
        <f t="shared" si="199"/>
        <v>8/4/2012</v>
      </c>
      <c r="T1239" t="str">
        <f t="shared" si="195"/>
        <v>2012</v>
      </c>
      <c r="U1239" t="str">
        <f t="shared" si="196"/>
        <v>August</v>
      </c>
      <c r="V1239" t="str">
        <f t="shared" si="190"/>
        <v>8/24/2012</v>
      </c>
      <c r="W1239" t="str">
        <f t="shared" si="197"/>
        <v>2012</v>
      </c>
      <c r="X1239" t="str">
        <f t="shared" si="198"/>
        <v>August</v>
      </c>
    </row>
    <row r="1240" spans="1:24" ht="57.6" x14ac:dyDescent="0.55000000000000004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191"/>
        <v>0.17799999999999999</v>
      </c>
      <c r="P1240" s="9">
        <f t="shared" si="192"/>
        <v>59.333333333333336</v>
      </c>
      <c r="Q1240" t="str">
        <f t="shared" si="193"/>
        <v>music</v>
      </c>
      <c r="R1240" t="str">
        <f t="shared" si="194"/>
        <v>world music</v>
      </c>
      <c r="S1240" t="str">
        <f t="shared" si="199"/>
        <v>7/7/2011</v>
      </c>
      <c r="T1240" t="str">
        <f t="shared" si="195"/>
        <v>2011</v>
      </c>
      <c r="U1240" t="str">
        <f t="shared" si="196"/>
        <v>July</v>
      </c>
      <c r="V1240" t="str">
        <f t="shared" si="190"/>
        <v>8/6/2011</v>
      </c>
      <c r="W1240" t="str">
        <f t="shared" si="197"/>
        <v>2011</v>
      </c>
      <c r="X1240" t="str">
        <f t="shared" si="198"/>
        <v>August</v>
      </c>
    </row>
    <row r="1241" spans="1:24" ht="28.8" x14ac:dyDescent="0.55000000000000004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 t="shared" si="191"/>
        <v>0</v>
      </c>
      <c r="P1241" s="9">
        <f t="shared" si="192"/>
        <v>0</v>
      </c>
      <c r="Q1241" t="str">
        <f t="shared" si="193"/>
        <v>music</v>
      </c>
      <c r="R1241" t="str">
        <f t="shared" si="194"/>
        <v>world music</v>
      </c>
      <c r="S1241" t="str">
        <f t="shared" si="199"/>
        <v>12/6/2011</v>
      </c>
      <c r="T1241" t="str">
        <f t="shared" si="195"/>
        <v>2011</v>
      </c>
      <c r="U1241" t="str">
        <f t="shared" si="196"/>
        <v>December</v>
      </c>
      <c r="V1241" t="str">
        <f t="shared" si="190"/>
        <v>1/5/2012</v>
      </c>
      <c r="W1241" t="str">
        <f t="shared" si="197"/>
        <v>2012</v>
      </c>
      <c r="X1241" t="str">
        <f t="shared" si="198"/>
        <v>January</v>
      </c>
    </row>
    <row r="1242" spans="1:24" ht="28.8" x14ac:dyDescent="0.55000000000000004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191"/>
        <v>3.0124999999999999E-2</v>
      </c>
      <c r="P1242" s="9">
        <f t="shared" si="192"/>
        <v>30.125</v>
      </c>
      <c r="Q1242" t="str">
        <f t="shared" si="193"/>
        <v>music</v>
      </c>
      <c r="R1242" t="str">
        <f t="shared" si="194"/>
        <v>world music</v>
      </c>
      <c r="S1242" t="str">
        <f t="shared" si="199"/>
        <v>5/14/2013</v>
      </c>
      <c r="T1242" t="str">
        <f t="shared" si="195"/>
        <v>2013</v>
      </c>
      <c r="U1242" t="str">
        <f t="shared" si="196"/>
        <v>May</v>
      </c>
      <c r="V1242" t="str">
        <f t="shared" si="190"/>
        <v>7/12/2013</v>
      </c>
      <c r="W1242" t="str">
        <f t="shared" si="197"/>
        <v>2013</v>
      </c>
      <c r="X1242" t="str">
        <f t="shared" si="198"/>
        <v>July</v>
      </c>
    </row>
    <row r="1243" spans="1:24" ht="43.2" x14ac:dyDescent="0.55000000000000004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191"/>
        <v>0.50739999999999996</v>
      </c>
      <c r="P1243" s="9">
        <f t="shared" si="192"/>
        <v>74.617647058823536</v>
      </c>
      <c r="Q1243" t="str">
        <f t="shared" si="193"/>
        <v>music</v>
      </c>
      <c r="R1243" t="str">
        <f t="shared" si="194"/>
        <v>world music</v>
      </c>
      <c r="S1243" t="str">
        <f t="shared" si="199"/>
        <v>10/11/2014</v>
      </c>
      <c r="T1243" t="str">
        <f t="shared" si="195"/>
        <v>2014</v>
      </c>
      <c r="U1243" t="str">
        <f t="shared" si="196"/>
        <v>October</v>
      </c>
      <c r="V1243" t="str">
        <f t="shared" si="190"/>
        <v>11/3/2014</v>
      </c>
      <c r="W1243" t="str">
        <f t="shared" si="197"/>
        <v>2014</v>
      </c>
      <c r="X1243" t="str">
        <f t="shared" si="198"/>
        <v>November</v>
      </c>
    </row>
    <row r="1244" spans="1:24" ht="43.2" x14ac:dyDescent="0.55000000000000004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191"/>
        <v>5.4884742041712408E-3</v>
      </c>
      <c r="P1244" s="9">
        <f t="shared" si="192"/>
        <v>5</v>
      </c>
      <c r="Q1244" t="str">
        <f t="shared" si="193"/>
        <v>music</v>
      </c>
      <c r="R1244" t="str">
        <f t="shared" si="194"/>
        <v>world music</v>
      </c>
      <c r="S1244" t="str">
        <f t="shared" si="199"/>
        <v>8/26/2011</v>
      </c>
      <c r="T1244" t="str">
        <f t="shared" si="195"/>
        <v>2011</v>
      </c>
      <c r="U1244" t="str">
        <f t="shared" si="196"/>
        <v>August</v>
      </c>
      <c r="V1244" t="str">
        <f t="shared" si="190"/>
        <v>9/11/2011</v>
      </c>
      <c r="W1244" t="str">
        <f t="shared" si="197"/>
        <v>2011</v>
      </c>
      <c r="X1244" t="str">
        <f t="shared" si="198"/>
        <v>September</v>
      </c>
    </row>
    <row r="1245" spans="1:24" ht="43.2" x14ac:dyDescent="0.55000000000000004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191"/>
        <v>0.14091666666666666</v>
      </c>
      <c r="P1245" s="9">
        <f t="shared" si="192"/>
        <v>44.5</v>
      </c>
      <c r="Q1245" t="str">
        <f t="shared" si="193"/>
        <v>music</v>
      </c>
      <c r="R1245" t="str">
        <f t="shared" si="194"/>
        <v>world music</v>
      </c>
      <c r="S1245" t="str">
        <f t="shared" si="199"/>
        <v>5/8/2011</v>
      </c>
      <c r="T1245" t="str">
        <f t="shared" si="195"/>
        <v>2011</v>
      </c>
      <c r="U1245" t="str">
        <f t="shared" si="196"/>
        <v>May</v>
      </c>
      <c r="V1245" t="str">
        <f t="shared" si="190"/>
        <v>7/8/2011</v>
      </c>
      <c r="W1245" t="str">
        <f t="shared" si="197"/>
        <v>2011</v>
      </c>
      <c r="X1245" t="str">
        <f t="shared" si="198"/>
        <v>July</v>
      </c>
    </row>
    <row r="1246" spans="1:24" ht="43.2" x14ac:dyDescent="0.55000000000000004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191"/>
        <v>1.038</v>
      </c>
      <c r="P1246" s="9">
        <f t="shared" si="192"/>
        <v>46.133333333333333</v>
      </c>
      <c r="Q1246" t="str">
        <f t="shared" si="193"/>
        <v>music</v>
      </c>
      <c r="R1246" t="str">
        <f t="shared" si="194"/>
        <v>rock</v>
      </c>
      <c r="S1246" t="str">
        <f t="shared" si="199"/>
        <v>3/22/2013</v>
      </c>
      <c r="T1246" t="str">
        <f t="shared" si="195"/>
        <v>2013</v>
      </c>
      <c r="U1246" t="str">
        <f t="shared" si="196"/>
        <v>March</v>
      </c>
      <c r="V1246" t="str">
        <f t="shared" si="190"/>
        <v>4/22/2013</v>
      </c>
      <c r="W1246" t="str">
        <f t="shared" si="197"/>
        <v>2013</v>
      </c>
      <c r="X1246" t="str">
        <f t="shared" si="198"/>
        <v>April</v>
      </c>
    </row>
    <row r="1247" spans="1:24" ht="43.2" x14ac:dyDescent="0.55000000000000004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191"/>
        <v>1.2024999999999999</v>
      </c>
      <c r="P1247" s="9">
        <f t="shared" si="192"/>
        <v>141.47058823529412</v>
      </c>
      <c r="Q1247" t="str">
        <f t="shared" si="193"/>
        <v>music</v>
      </c>
      <c r="R1247" t="str">
        <f t="shared" si="194"/>
        <v>rock</v>
      </c>
      <c r="S1247" t="str">
        <f t="shared" si="199"/>
        <v>5/15/2014</v>
      </c>
      <c r="T1247" t="str">
        <f t="shared" si="195"/>
        <v>2014</v>
      </c>
      <c r="U1247" t="str">
        <f t="shared" si="196"/>
        <v>May</v>
      </c>
      <c r="V1247" t="str">
        <f t="shared" si="190"/>
        <v>6/14/2014</v>
      </c>
      <c r="W1247" t="str">
        <f t="shared" si="197"/>
        <v>2014</v>
      </c>
      <c r="X1247" t="str">
        <f t="shared" si="198"/>
        <v>June</v>
      </c>
    </row>
    <row r="1248" spans="1:24" ht="43.2" x14ac:dyDescent="0.55000000000000004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191"/>
        <v>1.17</v>
      </c>
      <c r="P1248" s="9">
        <f t="shared" si="192"/>
        <v>75.483870967741936</v>
      </c>
      <c r="Q1248" t="str">
        <f t="shared" si="193"/>
        <v>music</v>
      </c>
      <c r="R1248" t="str">
        <f t="shared" si="194"/>
        <v>rock</v>
      </c>
      <c r="S1248" t="str">
        <f t="shared" si="199"/>
        <v>10/21/2011</v>
      </c>
      <c r="T1248" t="str">
        <f t="shared" si="195"/>
        <v>2011</v>
      </c>
      <c r="U1248" t="str">
        <f t="shared" si="196"/>
        <v>October</v>
      </c>
      <c r="V1248" t="str">
        <f t="shared" si="190"/>
        <v>12/5/2011</v>
      </c>
      <c r="W1248" t="str">
        <f t="shared" si="197"/>
        <v>2011</v>
      </c>
      <c r="X1248" t="str">
        <f t="shared" si="198"/>
        <v>December</v>
      </c>
    </row>
    <row r="1249" spans="1:24" ht="28.8" x14ac:dyDescent="0.55000000000000004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191"/>
        <v>1.2214285714285715</v>
      </c>
      <c r="P1249" s="9">
        <f t="shared" si="192"/>
        <v>85.5</v>
      </c>
      <c r="Q1249" t="str">
        <f t="shared" si="193"/>
        <v>music</v>
      </c>
      <c r="R1249" t="str">
        <f t="shared" si="194"/>
        <v>rock</v>
      </c>
      <c r="S1249" t="str">
        <f t="shared" si="199"/>
        <v>4/6/2013</v>
      </c>
      <c r="T1249" t="str">
        <f t="shared" si="195"/>
        <v>2013</v>
      </c>
      <c r="U1249" t="str">
        <f t="shared" si="196"/>
        <v>April</v>
      </c>
      <c r="V1249" t="str">
        <f t="shared" si="190"/>
        <v>5/6/2013</v>
      </c>
      <c r="W1249" t="str">
        <f t="shared" si="197"/>
        <v>2013</v>
      </c>
      <c r="X1249" t="str">
        <f t="shared" si="198"/>
        <v>May</v>
      </c>
    </row>
    <row r="1250" spans="1:24" ht="28.8" x14ac:dyDescent="0.55000000000000004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191"/>
        <v>1.5164</v>
      </c>
      <c r="P1250" s="9">
        <f t="shared" si="192"/>
        <v>64.254237288135599</v>
      </c>
      <c r="Q1250" t="str">
        <f t="shared" si="193"/>
        <v>music</v>
      </c>
      <c r="R1250" t="str">
        <f t="shared" si="194"/>
        <v>rock</v>
      </c>
      <c r="S1250" t="str">
        <f t="shared" si="199"/>
        <v>5/8/2014</v>
      </c>
      <c r="T1250" t="str">
        <f t="shared" si="195"/>
        <v>2014</v>
      </c>
      <c r="U1250" t="str">
        <f t="shared" si="196"/>
        <v>May</v>
      </c>
      <c r="V1250" t="str">
        <f t="shared" si="190"/>
        <v>6/13/2014</v>
      </c>
      <c r="W1250" t="str">
        <f t="shared" si="197"/>
        <v>2014</v>
      </c>
      <c r="X1250" t="str">
        <f t="shared" si="198"/>
        <v>June</v>
      </c>
    </row>
    <row r="1251" spans="1:24" ht="43.2" x14ac:dyDescent="0.55000000000000004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191"/>
        <v>1.0444</v>
      </c>
      <c r="P1251" s="9">
        <f t="shared" si="192"/>
        <v>64.46913580246914</v>
      </c>
      <c r="Q1251" t="str">
        <f t="shared" si="193"/>
        <v>music</v>
      </c>
      <c r="R1251" t="str">
        <f t="shared" si="194"/>
        <v>rock</v>
      </c>
      <c r="S1251" t="str">
        <f t="shared" si="199"/>
        <v>6/7/2012</v>
      </c>
      <c r="T1251" t="str">
        <f t="shared" si="195"/>
        <v>2012</v>
      </c>
      <c r="U1251" t="str">
        <f t="shared" si="196"/>
        <v>June</v>
      </c>
      <c r="V1251" t="str">
        <f t="shared" si="190"/>
        <v>7/7/2012</v>
      </c>
      <c r="W1251" t="str">
        <f t="shared" si="197"/>
        <v>2012</v>
      </c>
      <c r="X1251" t="str">
        <f t="shared" si="198"/>
        <v>July</v>
      </c>
    </row>
    <row r="1252" spans="1:24" ht="43.2" x14ac:dyDescent="0.55000000000000004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191"/>
        <v>2.0015333333333332</v>
      </c>
      <c r="P1252" s="9">
        <f t="shared" si="192"/>
        <v>118.2007874015748</v>
      </c>
      <c r="Q1252" t="str">
        <f t="shared" si="193"/>
        <v>music</v>
      </c>
      <c r="R1252" t="str">
        <f t="shared" si="194"/>
        <v>rock</v>
      </c>
      <c r="S1252" t="str">
        <f t="shared" si="199"/>
        <v>7/23/2014</v>
      </c>
      <c r="T1252" t="str">
        <f t="shared" si="195"/>
        <v>2014</v>
      </c>
      <c r="U1252" t="str">
        <f t="shared" si="196"/>
        <v>July</v>
      </c>
      <c r="V1252" t="str">
        <f t="shared" si="190"/>
        <v>9/6/2014</v>
      </c>
      <c r="W1252" t="str">
        <f t="shared" si="197"/>
        <v>2014</v>
      </c>
      <c r="X1252" t="str">
        <f t="shared" si="198"/>
        <v>September</v>
      </c>
    </row>
    <row r="1253" spans="1:24" ht="28.8" x14ac:dyDescent="0.55000000000000004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191"/>
        <v>1.018</v>
      </c>
      <c r="P1253" s="9">
        <f t="shared" si="192"/>
        <v>82.540540540540547</v>
      </c>
      <c r="Q1253" t="str">
        <f t="shared" si="193"/>
        <v>music</v>
      </c>
      <c r="R1253" t="str">
        <f t="shared" si="194"/>
        <v>rock</v>
      </c>
      <c r="S1253" t="str">
        <f t="shared" si="199"/>
        <v>7/27/2011</v>
      </c>
      <c r="T1253" t="str">
        <f t="shared" si="195"/>
        <v>2011</v>
      </c>
      <c r="U1253" t="str">
        <f t="shared" si="196"/>
        <v>July</v>
      </c>
      <c r="V1253" t="str">
        <f t="shared" si="190"/>
        <v>9/25/2011</v>
      </c>
      <c r="W1253" t="str">
        <f t="shared" si="197"/>
        <v>2011</v>
      </c>
      <c r="X1253" t="str">
        <f t="shared" si="198"/>
        <v>September</v>
      </c>
    </row>
    <row r="1254" spans="1:24" ht="43.2" x14ac:dyDescent="0.55000000000000004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191"/>
        <v>1.3765714285714286</v>
      </c>
      <c r="P1254" s="9">
        <f t="shared" si="192"/>
        <v>34.170212765957444</v>
      </c>
      <c r="Q1254" t="str">
        <f t="shared" si="193"/>
        <v>music</v>
      </c>
      <c r="R1254" t="str">
        <f t="shared" si="194"/>
        <v>rock</v>
      </c>
      <c r="S1254" t="str">
        <f t="shared" si="199"/>
        <v>9/26/2013</v>
      </c>
      <c r="T1254" t="str">
        <f t="shared" si="195"/>
        <v>2013</v>
      </c>
      <c r="U1254" t="str">
        <f t="shared" si="196"/>
        <v>September</v>
      </c>
      <c r="V1254" t="str">
        <f t="shared" si="190"/>
        <v>10/24/2013</v>
      </c>
      <c r="W1254" t="str">
        <f t="shared" si="197"/>
        <v>2013</v>
      </c>
      <c r="X1254" t="str">
        <f t="shared" si="198"/>
        <v>October</v>
      </c>
    </row>
    <row r="1255" spans="1:24" ht="43.2" x14ac:dyDescent="0.55000000000000004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191"/>
        <v>3038.3319999999999</v>
      </c>
      <c r="P1255" s="9">
        <f t="shared" si="192"/>
        <v>42.73322081575246</v>
      </c>
      <c r="Q1255" t="str">
        <f t="shared" si="193"/>
        <v>music</v>
      </c>
      <c r="R1255" t="str">
        <f t="shared" si="194"/>
        <v>rock</v>
      </c>
      <c r="S1255" t="str">
        <f t="shared" si="199"/>
        <v>8/4/2014</v>
      </c>
      <c r="T1255" t="str">
        <f t="shared" si="195"/>
        <v>2014</v>
      </c>
      <c r="U1255" t="str">
        <f t="shared" si="196"/>
        <v>August</v>
      </c>
      <c r="V1255" t="str">
        <f t="shared" si="190"/>
        <v>9/3/2014</v>
      </c>
      <c r="W1255" t="str">
        <f t="shared" si="197"/>
        <v>2014</v>
      </c>
      <c r="X1255" t="str">
        <f t="shared" si="198"/>
        <v>September</v>
      </c>
    </row>
    <row r="1256" spans="1:24" ht="43.2" x14ac:dyDescent="0.55000000000000004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191"/>
        <v>1.9885074626865671</v>
      </c>
      <c r="P1256" s="9">
        <f t="shared" si="192"/>
        <v>94.489361702127653</v>
      </c>
      <c r="Q1256" t="str">
        <f t="shared" si="193"/>
        <v>music</v>
      </c>
      <c r="R1256" t="str">
        <f t="shared" si="194"/>
        <v>rock</v>
      </c>
      <c r="S1256" t="str">
        <f t="shared" si="199"/>
        <v>11/5/2010</v>
      </c>
      <c r="T1256" t="str">
        <f t="shared" si="195"/>
        <v>2010</v>
      </c>
      <c r="U1256" t="str">
        <f t="shared" si="196"/>
        <v>November</v>
      </c>
      <c r="V1256" t="str">
        <f t="shared" si="190"/>
        <v>12/31/2010</v>
      </c>
      <c r="W1256" t="str">
        <f t="shared" si="197"/>
        <v>2010</v>
      </c>
      <c r="X1256" t="str">
        <f t="shared" si="198"/>
        <v>December</v>
      </c>
    </row>
    <row r="1257" spans="1:24" ht="43.2" x14ac:dyDescent="0.55000000000000004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191"/>
        <v>2.0236666666666667</v>
      </c>
      <c r="P1257" s="9">
        <f t="shared" si="192"/>
        <v>55.697247706422019</v>
      </c>
      <c r="Q1257" t="str">
        <f t="shared" si="193"/>
        <v>music</v>
      </c>
      <c r="R1257" t="str">
        <f t="shared" si="194"/>
        <v>rock</v>
      </c>
      <c r="S1257" t="str">
        <f t="shared" si="199"/>
        <v>11/1/2013</v>
      </c>
      <c r="T1257" t="str">
        <f t="shared" si="195"/>
        <v>2013</v>
      </c>
      <c r="U1257" t="str">
        <f t="shared" si="196"/>
        <v>November</v>
      </c>
      <c r="V1257" t="str">
        <f t="shared" si="190"/>
        <v>12/1/2013</v>
      </c>
      <c r="W1257" t="str">
        <f t="shared" si="197"/>
        <v>2013</v>
      </c>
      <c r="X1257" t="str">
        <f t="shared" si="198"/>
        <v>December</v>
      </c>
    </row>
    <row r="1258" spans="1:24" ht="43.2" x14ac:dyDescent="0.55000000000000004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191"/>
        <v>1.1796376666666666</v>
      </c>
      <c r="P1258" s="9">
        <f t="shared" si="192"/>
        <v>98.030831024930734</v>
      </c>
      <c r="Q1258" t="str">
        <f t="shared" si="193"/>
        <v>music</v>
      </c>
      <c r="R1258" t="str">
        <f t="shared" si="194"/>
        <v>rock</v>
      </c>
      <c r="S1258" t="str">
        <f t="shared" si="199"/>
        <v>1/13/2012</v>
      </c>
      <c r="T1258" t="str">
        <f t="shared" si="195"/>
        <v>2012</v>
      </c>
      <c r="U1258" t="str">
        <f t="shared" si="196"/>
        <v>January</v>
      </c>
      <c r="V1258" t="str">
        <f t="shared" si="190"/>
        <v>2/12/2012</v>
      </c>
      <c r="W1258" t="str">
        <f t="shared" si="197"/>
        <v>2012</v>
      </c>
      <c r="X1258" t="str">
        <f t="shared" si="198"/>
        <v>February</v>
      </c>
    </row>
    <row r="1259" spans="1:24" ht="43.2" x14ac:dyDescent="0.55000000000000004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191"/>
        <v>2.9472727272727273</v>
      </c>
      <c r="P1259" s="9">
        <f t="shared" si="192"/>
        <v>92.102272727272734</v>
      </c>
      <c r="Q1259" t="str">
        <f t="shared" si="193"/>
        <v>music</v>
      </c>
      <c r="R1259" t="str">
        <f t="shared" si="194"/>
        <v>rock</v>
      </c>
      <c r="S1259" t="str">
        <f t="shared" si="199"/>
        <v>2/12/2011</v>
      </c>
      <c r="T1259" t="str">
        <f t="shared" si="195"/>
        <v>2011</v>
      </c>
      <c r="U1259" t="str">
        <f t="shared" si="196"/>
        <v>February</v>
      </c>
      <c r="V1259" t="str">
        <f t="shared" si="190"/>
        <v>4/2/2011</v>
      </c>
      <c r="W1259" t="str">
        <f t="shared" si="197"/>
        <v>2011</v>
      </c>
      <c r="X1259" t="str">
        <f t="shared" si="198"/>
        <v>April</v>
      </c>
    </row>
    <row r="1260" spans="1:24" ht="43.2" x14ac:dyDescent="0.55000000000000004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191"/>
        <v>2.1314633333333335</v>
      </c>
      <c r="P1260" s="9">
        <f t="shared" si="192"/>
        <v>38.175462686567165</v>
      </c>
      <c r="Q1260" t="str">
        <f t="shared" si="193"/>
        <v>music</v>
      </c>
      <c r="R1260" t="str">
        <f t="shared" si="194"/>
        <v>rock</v>
      </c>
      <c r="S1260" t="str">
        <f t="shared" si="199"/>
        <v>8/1/2013</v>
      </c>
      <c r="T1260" t="str">
        <f t="shared" si="195"/>
        <v>2013</v>
      </c>
      <c r="U1260" t="str">
        <f t="shared" si="196"/>
        <v>August</v>
      </c>
      <c r="V1260" t="str">
        <f t="shared" si="190"/>
        <v>8/31/2013</v>
      </c>
      <c r="W1260" t="str">
        <f t="shared" si="197"/>
        <v>2013</v>
      </c>
      <c r="X1260" t="str">
        <f t="shared" si="198"/>
        <v>August</v>
      </c>
    </row>
    <row r="1261" spans="1:24" ht="28.8" x14ac:dyDescent="0.55000000000000004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191"/>
        <v>1.0424</v>
      </c>
      <c r="P1261" s="9">
        <f t="shared" si="192"/>
        <v>27.145833333333332</v>
      </c>
      <c r="Q1261" t="str">
        <f t="shared" si="193"/>
        <v>music</v>
      </c>
      <c r="R1261" t="str">
        <f t="shared" si="194"/>
        <v>rock</v>
      </c>
      <c r="S1261" t="str">
        <f t="shared" si="199"/>
        <v>5/7/2014</v>
      </c>
      <c r="T1261" t="str">
        <f t="shared" si="195"/>
        <v>2014</v>
      </c>
      <c r="U1261" t="str">
        <f t="shared" si="196"/>
        <v>May</v>
      </c>
      <c r="V1261" t="str">
        <f t="shared" si="190"/>
        <v>6/8/2014</v>
      </c>
      <c r="W1261" t="str">
        <f t="shared" si="197"/>
        <v>2014</v>
      </c>
      <c r="X1261" t="str">
        <f t="shared" si="198"/>
        <v>June</v>
      </c>
    </row>
    <row r="1262" spans="1:24" ht="43.2" x14ac:dyDescent="0.55000000000000004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191"/>
        <v>1.1366666666666667</v>
      </c>
      <c r="P1262" s="9">
        <f t="shared" si="192"/>
        <v>50.689189189189186</v>
      </c>
      <c r="Q1262" t="str">
        <f t="shared" si="193"/>
        <v>music</v>
      </c>
      <c r="R1262" t="str">
        <f t="shared" si="194"/>
        <v>rock</v>
      </c>
      <c r="S1262" t="str">
        <f t="shared" si="199"/>
        <v>1/27/2014</v>
      </c>
      <c r="T1262" t="str">
        <f t="shared" si="195"/>
        <v>2014</v>
      </c>
      <c r="U1262" t="str">
        <f t="shared" si="196"/>
        <v>January</v>
      </c>
      <c r="V1262" t="str">
        <f t="shared" si="190"/>
        <v>2/26/2014</v>
      </c>
      <c r="W1262" t="str">
        <f t="shared" si="197"/>
        <v>2014</v>
      </c>
      <c r="X1262" t="str">
        <f t="shared" si="198"/>
        <v>February</v>
      </c>
    </row>
    <row r="1263" spans="1:24" ht="28.8" x14ac:dyDescent="0.55000000000000004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191"/>
        <v>1.0125</v>
      </c>
      <c r="P1263" s="9">
        <f t="shared" si="192"/>
        <v>38.942307692307693</v>
      </c>
      <c r="Q1263" t="str">
        <f t="shared" si="193"/>
        <v>music</v>
      </c>
      <c r="R1263" t="str">
        <f t="shared" si="194"/>
        <v>rock</v>
      </c>
      <c r="S1263" t="str">
        <f t="shared" si="199"/>
        <v>12/30/2013</v>
      </c>
      <c r="T1263" t="str">
        <f t="shared" si="195"/>
        <v>2013</v>
      </c>
      <c r="U1263" t="str">
        <f t="shared" si="196"/>
        <v>December</v>
      </c>
      <c r="V1263" t="str">
        <f t="shared" si="190"/>
        <v>1/29/2014</v>
      </c>
      <c r="W1263" t="str">
        <f t="shared" si="197"/>
        <v>2014</v>
      </c>
      <c r="X1263" t="str">
        <f t="shared" si="198"/>
        <v>January</v>
      </c>
    </row>
    <row r="1264" spans="1:24" ht="43.2" x14ac:dyDescent="0.55000000000000004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191"/>
        <v>1.2541538461538462</v>
      </c>
      <c r="P1264" s="9">
        <f t="shared" si="192"/>
        <v>77.638095238095232</v>
      </c>
      <c r="Q1264" t="str">
        <f t="shared" si="193"/>
        <v>music</v>
      </c>
      <c r="R1264" t="str">
        <f t="shared" si="194"/>
        <v>rock</v>
      </c>
      <c r="S1264" t="str">
        <f t="shared" si="199"/>
        <v>1/17/2014</v>
      </c>
      <c r="T1264" t="str">
        <f t="shared" si="195"/>
        <v>2014</v>
      </c>
      <c r="U1264" t="str">
        <f t="shared" si="196"/>
        <v>January</v>
      </c>
      <c r="V1264" t="str">
        <f t="shared" si="190"/>
        <v>2/16/2014</v>
      </c>
      <c r="W1264" t="str">
        <f t="shared" si="197"/>
        <v>2014</v>
      </c>
      <c r="X1264" t="str">
        <f t="shared" si="198"/>
        <v>February</v>
      </c>
    </row>
    <row r="1265" spans="1:24" ht="28.8" x14ac:dyDescent="0.55000000000000004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191"/>
        <v>1.19</v>
      </c>
      <c r="P1265" s="9">
        <f t="shared" si="192"/>
        <v>43.536585365853661</v>
      </c>
      <c r="Q1265" t="str">
        <f t="shared" si="193"/>
        <v>music</v>
      </c>
      <c r="R1265" t="str">
        <f t="shared" si="194"/>
        <v>rock</v>
      </c>
      <c r="S1265" t="str">
        <f t="shared" si="199"/>
        <v>2/21/2014</v>
      </c>
      <c r="T1265" t="str">
        <f t="shared" si="195"/>
        <v>2014</v>
      </c>
      <c r="U1265" t="str">
        <f t="shared" si="196"/>
        <v>February</v>
      </c>
      <c r="V1265" t="str">
        <f t="shared" si="190"/>
        <v>3/28/2014</v>
      </c>
      <c r="W1265" t="str">
        <f t="shared" si="197"/>
        <v>2014</v>
      </c>
      <c r="X1265" t="str">
        <f t="shared" si="198"/>
        <v>March</v>
      </c>
    </row>
    <row r="1266" spans="1:24" ht="43.2" x14ac:dyDescent="0.55000000000000004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191"/>
        <v>1.6646153846153846</v>
      </c>
      <c r="P1266" s="9">
        <f t="shared" si="192"/>
        <v>31.823529411764707</v>
      </c>
      <c r="Q1266" t="str">
        <f t="shared" si="193"/>
        <v>music</v>
      </c>
      <c r="R1266" t="str">
        <f t="shared" si="194"/>
        <v>rock</v>
      </c>
      <c r="S1266" t="str">
        <f t="shared" si="199"/>
        <v>9/30/2013</v>
      </c>
      <c r="T1266" t="str">
        <f t="shared" si="195"/>
        <v>2013</v>
      </c>
      <c r="U1266" t="str">
        <f t="shared" si="196"/>
        <v>September</v>
      </c>
      <c r="V1266" t="str">
        <f t="shared" si="190"/>
        <v>10/29/2013</v>
      </c>
      <c r="W1266" t="str">
        <f t="shared" si="197"/>
        <v>2013</v>
      </c>
      <c r="X1266" t="str">
        <f t="shared" si="198"/>
        <v>October</v>
      </c>
    </row>
    <row r="1267" spans="1:24" ht="57.6" x14ac:dyDescent="0.55000000000000004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191"/>
        <v>1.1914771428571429</v>
      </c>
      <c r="P1267" s="9">
        <f t="shared" si="192"/>
        <v>63.184393939393942</v>
      </c>
      <c r="Q1267" t="str">
        <f t="shared" si="193"/>
        <v>music</v>
      </c>
      <c r="R1267" t="str">
        <f t="shared" si="194"/>
        <v>rock</v>
      </c>
      <c r="S1267" t="str">
        <f t="shared" si="199"/>
        <v>10/14/2010</v>
      </c>
      <c r="T1267" t="str">
        <f t="shared" si="195"/>
        <v>2010</v>
      </c>
      <c r="U1267" t="str">
        <f t="shared" si="196"/>
        <v>October</v>
      </c>
      <c r="V1267" t="str">
        <f t="shared" si="190"/>
        <v>11/30/2010</v>
      </c>
      <c r="W1267" t="str">
        <f t="shared" si="197"/>
        <v>2010</v>
      </c>
      <c r="X1267" t="str">
        <f t="shared" si="198"/>
        <v>November</v>
      </c>
    </row>
    <row r="1268" spans="1:24" ht="28.8" x14ac:dyDescent="0.55000000000000004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191"/>
        <v>1.0047368421052632</v>
      </c>
      <c r="P1268" s="9">
        <f t="shared" si="192"/>
        <v>190.9</v>
      </c>
      <c r="Q1268" t="str">
        <f t="shared" si="193"/>
        <v>music</v>
      </c>
      <c r="R1268" t="str">
        <f t="shared" si="194"/>
        <v>rock</v>
      </c>
      <c r="S1268" t="str">
        <f t="shared" si="199"/>
        <v>12/12/2013</v>
      </c>
      <c r="T1268" t="str">
        <f t="shared" si="195"/>
        <v>2013</v>
      </c>
      <c r="U1268" t="str">
        <f t="shared" si="196"/>
        <v>December</v>
      </c>
      <c r="V1268" t="str">
        <f t="shared" si="190"/>
        <v>1/11/2014</v>
      </c>
      <c r="W1268" t="str">
        <f t="shared" si="197"/>
        <v>2014</v>
      </c>
      <c r="X1268" t="str">
        <f t="shared" si="198"/>
        <v>January</v>
      </c>
    </row>
    <row r="1269" spans="1:24" ht="43.2" x14ac:dyDescent="0.55000000000000004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191"/>
        <v>1.018</v>
      </c>
      <c r="P1269" s="9">
        <f t="shared" si="192"/>
        <v>140.85534591194968</v>
      </c>
      <c r="Q1269" t="str">
        <f t="shared" si="193"/>
        <v>music</v>
      </c>
      <c r="R1269" t="str">
        <f t="shared" si="194"/>
        <v>rock</v>
      </c>
      <c r="S1269" t="str">
        <f t="shared" si="199"/>
        <v>6/24/2013</v>
      </c>
      <c r="T1269" t="str">
        <f t="shared" si="195"/>
        <v>2013</v>
      </c>
      <c r="U1269" t="str">
        <f t="shared" si="196"/>
        <v>June</v>
      </c>
      <c r="V1269" t="str">
        <f t="shared" si="190"/>
        <v>7/24/2013</v>
      </c>
      <c r="W1269" t="str">
        <f t="shared" si="197"/>
        <v>2013</v>
      </c>
      <c r="X1269" t="str">
        <f t="shared" si="198"/>
        <v>July</v>
      </c>
    </row>
    <row r="1270" spans="1:24" ht="28.8" x14ac:dyDescent="0.55000000000000004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191"/>
        <v>1.1666666666666667</v>
      </c>
      <c r="P1270" s="9">
        <f t="shared" si="192"/>
        <v>76.92307692307692</v>
      </c>
      <c r="Q1270" t="str">
        <f t="shared" si="193"/>
        <v>music</v>
      </c>
      <c r="R1270" t="str">
        <f t="shared" si="194"/>
        <v>rock</v>
      </c>
      <c r="S1270" t="str">
        <f t="shared" si="199"/>
        <v>8/21/2013</v>
      </c>
      <c r="T1270" t="str">
        <f t="shared" si="195"/>
        <v>2013</v>
      </c>
      <c r="U1270" t="str">
        <f t="shared" si="196"/>
        <v>August</v>
      </c>
      <c r="V1270" t="str">
        <f t="shared" si="190"/>
        <v>9/20/2013</v>
      </c>
      <c r="W1270" t="str">
        <f t="shared" si="197"/>
        <v>2013</v>
      </c>
      <c r="X1270" t="str">
        <f t="shared" si="198"/>
        <v>September</v>
      </c>
    </row>
    <row r="1271" spans="1:24" ht="43.2" x14ac:dyDescent="0.55000000000000004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191"/>
        <v>1.0864893617021276</v>
      </c>
      <c r="P1271" s="9">
        <f t="shared" si="192"/>
        <v>99.15533980582525</v>
      </c>
      <c r="Q1271" t="str">
        <f t="shared" si="193"/>
        <v>music</v>
      </c>
      <c r="R1271" t="str">
        <f t="shared" si="194"/>
        <v>rock</v>
      </c>
      <c r="S1271" t="str">
        <f t="shared" si="199"/>
        <v>3/16/2016</v>
      </c>
      <c r="T1271" t="str">
        <f t="shared" si="195"/>
        <v>2016</v>
      </c>
      <c r="U1271" t="str">
        <f t="shared" si="196"/>
        <v>March</v>
      </c>
      <c r="V1271" t="str">
        <f t="shared" si="190"/>
        <v>4/15/2016</v>
      </c>
      <c r="W1271" t="str">
        <f t="shared" si="197"/>
        <v>2016</v>
      </c>
      <c r="X1271" t="str">
        <f t="shared" si="198"/>
        <v>April</v>
      </c>
    </row>
    <row r="1272" spans="1:24" ht="28.8" x14ac:dyDescent="0.55000000000000004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191"/>
        <v>1.1472</v>
      </c>
      <c r="P1272" s="9">
        <f t="shared" si="192"/>
        <v>67.881656804733723</v>
      </c>
      <c r="Q1272" t="str">
        <f t="shared" si="193"/>
        <v>music</v>
      </c>
      <c r="R1272" t="str">
        <f t="shared" si="194"/>
        <v>rock</v>
      </c>
      <c r="S1272" t="str">
        <f t="shared" si="199"/>
        <v>1/25/2012</v>
      </c>
      <c r="T1272" t="str">
        <f t="shared" si="195"/>
        <v>2012</v>
      </c>
      <c r="U1272" t="str">
        <f t="shared" si="196"/>
        <v>January</v>
      </c>
      <c r="V1272" t="str">
        <f t="shared" si="190"/>
        <v>3/25/2012</v>
      </c>
      <c r="W1272" t="str">
        <f t="shared" si="197"/>
        <v>2012</v>
      </c>
      <c r="X1272" t="str">
        <f t="shared" si="198"/>
        <v>March</v>
      </c>
    </row>
    <row r="1273" spans="1:24" ht="43.2" x14ac:dyDescent="0.55000000000000004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191"/>
        <v>1.018</v>
      </c>
      <c r="P1273" s="9">
        <f t="shared" si="192"/>
        <v>246.29032258064515</v>
      </c>
      <c r="Q1273" t="str">
        <f t="shared" si="193"/>
        <v>music</v>
      </c>
      <c r="R1273" t="str">
        <f t="shared" si="194"/>
        <v>rock</v>
      </c>
      <c r="S1273" t="str">
        <f t="shared" si="199"/>
        <v>10/14/2013</v>
      </c>
      <c r="T1273" t="str">
        <f t="shared" si="195"/>
        <v>2013</v>
      </c>
      <c r="U1273" t="str">
        <f t="shared" si="196"/>
        <v>October</v>
      </c>
      <c r="V1273" t="str">
        <f t="shared" si="190"/>
        <v>11/13/2013</v>
      </c>
      <c r="W1273" t="str">
        <f t="shared" si="197"/>
        <v>2013</v>
      </c>
      <c r="X1273" t="str">
        <f t="shared" si="198"/>
        <v>November</v>
      </c>
    </row>
    <row r="1274" spans="1:24" ht="57.6" x14ac:dyDescent="0.55000000000000004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191"/>
        <v>1.06</v>
      </c>
      <c r="P1274" s="9">
        <f t="shared" si="192"/>
        <v>189.28571428571428</v>
      </c>
      <c r="Q1274" t="str">
        <f t="shared" si="193"/>
        <v>music</v>
      </c>
      <c r="R1274" t="str">
        <f t="shared" si="194"/>
        <v>rock</v>
      </c>
      <c r="S1274" t="str">
        <f t="shared" si="199"/>
        <v>4/6/2010</v>
      </c>
      <c r="T1274" t="str">
        <f t="shared" si="195"/>
        <v>2010</v>
      </c>
      <c r="U1274" t="str">
        <f t="shared" si="196"/>
        <v>April</v>
      </c>
      <c r="V1274" t="str">
        <f t="shared" si="190"/>
        <v>6/14/2010</v>
      </c>
      <c r="W1274" t="str">
        <f t="shared" si="197"/>
        <v>2010</v>
      </c>
      <c r="X1274" t="str">
        <f t="shared" si="198"/>
        <v>June</v>
      </c>
    </row>
    <row r="1275" spans="1:24" ht="28.8" x14ac:dyDescent="0.55000000000000004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191"/>
        <v>1.0349999999999999</v>
      </c>
      <c r="P1275" s="9">
        <f t="shared" si="192"/>
        <v>76.666666666666671</v>
      </c>
      <c r="Q1275" t="str">
        <f t="shared" si="193"/>
        <v>music</v>
      </c>
      <c r="R1275" t="str">
        <f t="shared" si="194"/>
        <v>rock</v>
      </c>
      <c r="S1275" t="str">
        <f t="shared" si="199"/>
        <v>8/1/2014</v>
      </c>
      <c r="T1275" t="str">
        <f t="shared" si="195"/>
        <v>2014</v>
      </c>
      <c r="U1275" t="str">
        <f t="shared" si="196"/>
        <v>August</v>
      </c>
      <c r="V1275" t="str">
        <f t="shared" si="190"/>
        <v>8/31/2014</v>
      </c>
      <c r="W1275" t="str">
        <f t="shared" si="197"/>
        <v>2014</v>
      </c>
      <c r="X1275" t="str">
        <f t="shared" si="198"/>
        <v>August</v>
      </c>
    </row>
    <row r="1276" spans="1:24" ht="43.2" x14ac:dyDescent="0.55000000000000004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191"/>
        <v>1.5497535999999998</v>
      </c>
      <c r="P1276" s="9">
        <f t="shared" si="192"/>
        <v>82.963254817987149</v>
      </c>
      <c r="Q1276" t="str">
        <f t="shared" si="193"/>
        <v>music</v>
      </c>
      <c r="R1276" t="str">
        <f t="shared" si="194"/>
        <v>rock</v>
      </c>
      <c r="S1276" t="str">
        <f t="shared" si="199"/>
        <v>7/26/2012</v>
      </c>
      <c r="T1276" t="str">
        <f t="shared" si="195"/>
        <v>2012</v>
      </c>
      <c r="U1276" t="str">
        <f t="shared" si="196"/>
        <v>July</v>
      </c>
      <c r="V1276" t="str">
        <f t="shared" si="190"/>
        <v>8/30/2012</v>
      </c>
      <c r="W1276" t="str">
        <f t="shared" si="197"/>
        <v>2012</v>
      </c>
      <c r="X1276" t="str">
        <f t="shared" si="198"/>
        <v>August</v>
      </c>
    </row>
    <row r="1277" spans="1:24" ht="43.2" x14ac:dyDescent="0.55000000000000004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191"/>
        <v>1.6214066666666667</v>
      </c>
      <c r="P1277" s="9">
        <f t="shared" si="192"/>
        <v>62.522107969151669</v>
      </c>
      <c r="Q1277" t="str">
        <f t="shared" si="193"/>
        <v>music</v>
      </c>
      <c r="R1277" t="str">
        <f t="shared" si="194"/>
        <v>rock</v>
      </c>
      <c r="S1277" t="str">
        <f t="shared" si="199"/>
        <v>7/3/2013</v>
      </c>
      <c r="T1277" t="str">
        <f t="shared" si="195"/>
        <v>2013</v>
      </c>
      <c r="U1277" t="str">
        <f t="shared" si="196"/>
        <v>July</v>
      </c>
      <c r="V1277" t="str">
        <f t="shared" si="190"/>
        <v>8/7/2013</v>
      </c>
      <c r="W1277" t="str">
        <f t="shared" si="197"/>
        <v>2013</v>
      </c>
      <c r="X1277" t="str">
        <f t="shared" si="198"/>
        <v>August</v>
      </c>
    </row>
    <row r="1278" spans="1:24" ht="28.8" x14ac:dyDescent="0.55000000000000004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191"/>
        <v>1.0442100000000001</v>
      </c>
      <c r="P1278" s="9">
        <f t="shared" si="192"/>
        <v>46.06808823529412</v>
      </c>
      <c r="Q1278" t="str">
        <f t="shared" si="193"/>
        <v>music</v>
      </c>
      <c r="R1278" t="str">
        <f t="shared" si="194"/>
        <v>rock</v>
      </c>
      <c r="S1278" t="str">
        <f t="shared" si="199"/>
        <v>7/13/2009</v>
      </c>
      <c r="T1278" t="str">
        <f t="shared" si="195"/>
        <v>2009</v>
      </c>
      <c r="U1278" t="str">
        <f t="shared" si="196"/>
        <v>July</v>
      </c>
      <c r="V1278" t="str">
        <f t="shared" si="190"/>
        <v>8/31/2009</v>
      </c>
      <c r="W1278" t="str">
        <f t="shared" si="197"/>
        <v>2009</v>
      </c>
      <c r="X1278" t="str">
        <f t="shared" si="198"/>
        <v>August</v>
      </c>
    </row>
    <row r="1279" spans="1:24" ht="43.2" x14ac:dyDescent="0.55000000000000004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191"/>
        <v>1.0612433333333333</v>
      </c>
      <c r="P1279" s="9">
        <f t="shared" si="192"/>
        <v>38.543946731234868</v>
      </c>
      <c r="Q1279" t="str">
        <f t="shared" si="193"/>
        <v>music</v>
      </c>
      <c r="R1279" t="str">
        <f t="shared" si="194"/>
        <v>rock</v>
      </c>
      <c r="S1279" t="str">
        <f t="shared" si="199"/>
        <v>7/31/2012</v>
      </c>
      <c r="T1279" t="str">
        <f t="shared" si="195"/>
        <v>2012</v>
      </c>
      <c r="U1279" t="str">
        <f t="shared" si="196"/>
        <v>July</v>
      </c>
      <c r="V1279" t="str">
        <f t="shared" si="190"/>
        <v>9/4/2012</v>
      </c>
      <c r="W1279" t="str">
        <f t="shared" si="197"/>
        <v>2012</v>
      </c>
      <c r="X1279" t="str">
        <f t="shared" si="198"/>
        <v>September</v>
      </c>
    </row>
    <row r="1280" spans="1:24" ht="43.2" x14ac:dyDescent="0.55000000000000004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191"/>
        <v>1.5493846153846154</v>
      </c>
      <c r="P1280" s="9">
        <f t="shared" si="192"/>
        <v>53.005263157894738</v>
      </c>
      <c r="Q1280" t="str">
        <f t="shared" si="193"/>
        <v>music</v>
      </c>
      <c r="R1280" t="str">
        <f t="shared" si="194"/>
        <v>rock</v>
      </c>
      <c r="S1280" t="str">
        <f t="shared" si="199"/>
        <v>5/27/2014</v>
      </c>
      <c r="T1280" t="str">
        <f t="shared" si="195"/>
        <v>2014</v>
      </c>
      <c r="U1280" t="str">
        <f t="shared" si="196"/>
        <v>May</v>
      </c>
      <c r="V1280" t="str">
        <f t="shared" si="190"/>
        <v>6/24/2014</v>
      </c>
      <c r="W1280" t="str">
        <f t="shared" si="197"/>
        <v>2014</v>
      </c>
      <c r="X1280" t="str">
        <f t="shared" si="198"/>
        <v>June</v>
      </c>
    </row>
    <row r="1281" spans="1:24" ht="43.2" x14ac:dyDescent="0.55000000000000004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191"/>
        <v>1.1077157238734421</v>
      </c>
      <c r="P1281" s="9">
        <f t="shared" si="192"/>
        <v>73.355396825396824</v>
      </c>
      <c r="Q1281" t="str">
        <f t="shared" si="193"/>
        <v>music</v>
      </c>
      <c r="R1281" t="str">
        <f t="shared" si="194"/>
        <v>rock</v>
      </c>
      <c r="S1281" t="str">
        <f t="shared" si="199"/>
        <v>2/11/2014</v>
      </c>
      <c r="T1281" t="str">
        <f t="shared" si="195"/>
        <v>2014</v>
      </c>
      <c r="U1281" t="str">
        <f t="shared" si="196"/>
        <v>February</v>
      </c>
      <c r="V1281" t="str">
        <f t="shared" si="190"/>
        <v>3/23/2014</v>
      </c>
      <c r="W1281" t="str">
        <f t="shared" si="197"/>
        <v>2014</v>
      </c>
      <c r="X1281" t="str">
        <f t="shared" si="198"/>
        <v>March</v>
      </c>
    </row>
    <row r="1282" spans="1:24" ht="43.2" x14ac:dyDescent="0.55000000000000004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si="191"/>
        <v>1.1091186666666666</v>
      </c>
      <c r="P1282" s="9">
        <f t="shared" si="192"/>
        <v>127.97523076923076</v>
      </c>
      <c r="Q1282" t="str">
        <f t="shared" si="193"/>
        <v>music</v>
      </c>
      <c r="R1282" t="str">
        <f t="shared" si="194"/>
        <v>rock</v>
      </c>
      <c r="S1282" t="str">
        <f t="shared" si="199"/>
        <v>12/1/2010</v>
      </c>
      <c r="T1282" t="str">
        <f t="shared" si="195"/>
        <v>2010</v>
      </c>
      <c r="U1282" t="str">
        <f t="shared" si="196"/>
        <v>December</v>
      </c>
      <c r="V1282" t="str">
        <f t="shared" ref="V1282:V1345" si="200">TEXT((I1282/86400)+25569+(-5/24),"m/d/yyyy")</f>
        <v>3/1/2011</v>
      </c>
      <c r="W1282" t="str">
        <f t="shared" si="197"/>
        <v>2011</v>
      </c>
      <c r="X1282" t="str">
        <f t="shared" si="198"/>
        <v>March</v>
      </c>
    </row>
    <row r="1283" spans="1:24" ht="43.2" x14ac:dyDescent="0.55000000000000004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ref="O1283:O1346" si="201">E1283/D1283</f>
        <v>1.1071428571428572</v>
      </c>
      <c r="P1283" s="9">
        <f t="shared" ref="P1283:P1346" si="202">IF(L1283&lt;&gt;0, E1283/L1283, 0)</f>
        <v>104.72972972972973</v>
      </c>
      <c r="Q1283" t="str">
        <f t="shared" ref="Q1283:Q1346" si="203">LEFT(N1283, SEARCH("/",N1283,1)-1)</f>
        <v>music</v>
      </c>
      <c r="R1283" t="str">
        <f t="shared" ref="R1283:R1346" si="204">RIGHT(N1283,LEN(N1283)-FIND("/",N1283))</f>
        <v>rock</v>
      </c>
      <c r="S1283" t="str">
        <f t="shared" si="199"/>
        <v>7/8/2013</v>
      </c>
      <c r="T1283" t="str">
        <f t="shared" ref="T1283:T1346" si="205">TEXT((J1283/86400)+25569+(-5/24),"yyyy")</f>
        <v>2013</v>
      </c>
      <c r="U1283" t="str">
        <f t="shared" ref="U1283:U1346" si="206">TEXT((J1283/86400)+25569+(-5/24),"mmmm")</f>
        <v>July</v>
      </c>
      <c r="V1283" t="str">
        <f t="shared" si="200"/>
        <v>7/28/2013</v>
      </c>
      <c r="W1283" t="str">
        <f t="shared" ref="W1283:W1346" si="207">TEXT((I1283/86400)+25569+(-5/24),"yyyy")</f>
        <v>2013</v>
      </c>
      <c r="X1283" t="str">
        <f t="shared" ref="X1283:X1346" si="208">TEXT((I1283/86400)+25569+(-5/24),"mmmm")</f>
        <v>July</v>
      </c>
    </row>
    <row r="1284" spans="1:24" ht="43.2" x14ac:dyDescent="0.55000000000000004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si="201"/>
        <v>1.2361333333333333</v>
      </c>
      <c r="P1284" s="9">
        <f t="shared" si="202"/>
        <v>67.671532846715323</v>
      </c>
      <c r="Q1284" t="str">
        <f t="shared" si="203"/>
        <v>music</v>
      </c>
      <c r="R1284" t="str">
        <f t="shared" si="204"/>
        <v>rock</v>
      </c>
      <c r="S1284" t="str">
        <f t="shared" ref="S1284:S1347" si="209">TEXT((J1284/86400)+25569+(-5/24),"m/d/yyyy")</f>
        <v>11/8/2013</v>
      </c>
      <c r="T1284" t="str">
        <f t="shared" si="205"/>
        <v>2013</v>
      </c>
      <c r="U1284" t="str">
        <f t="shared" si="206"/>
        <v>November</v>
      </c>
      <c r="V1284" t="str">
        <f t="shared" si="200"/>
        <v>12/8/2013</v>
      </c>
      <c r="W1284" t="str">
        <f t="shared" si="207"/>
        <v>2013</v>
      </c>
      <c r="X1284" t="str">
        <f t="shared" si="208"/>
        <v>December</v>
      </c>
    </row>
    <row r="1285" spans="1:24" ht="43.2" x14ac:dyDescent="0.55000000000000004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si="201"/>
        <v>2.1105</v>
      </c>
      <c r="P1285" s="9">
        <f t="shared" si="202"/>
        <v>95.931818181818187</v>
      </c>
      <c r="Q1285" t="str">
        <f t="shared" si="203"/>
        <v>music</v>
      </c>
      <c r="R1285" t="str">
        <f t="shared" si="204"/>
        <v>rock</v>
      </c>
      <c r="S1285" t="str">
        <f t="shared" si="209"/>
        <v>2/15/2013</v>
      </c>
      <c r="T1285" t="str">
        <f t="shared" si="205"/>
        <v>2013</v>
      </c>
      <c r="U1285" t="str">
        <f t="shared" si="206"/>
        <v>February</v>
      </c>
      <c r="V1285" t="str">
        <f t="shared" si="200"/>
        <v>3/10/2013</v>
      </c>
      <c r="W1285" t="str">
        <f t="shared" si="207"/>
        <v>2013</v>
      </c>
      <c r="X1285" t="str">
        <f t="shared" si="208"/>
        <v>March</v>
      </c>
    </row>
    <row r="1286" spans="1:24" ht="43.2" x14ac:dyDescent="0.55000000000000004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201"/>
        <v>1.01</v>
      </c>
      <c r="P1286" s="9">
        <f t="shared" si="202"/>
        <v>65.161290322580641</v>
      </c>
      <c r="Q1286" t="str">
        <f t="shared" si="203"/>
        <v>theater</v>
      </c>
      <c r="R1286" t="str">
        <f t="shared" si="204"/>
        <v>plays</v>
      </c>
      <c r="S1286" t="str">
        <f t="shared" si="209"/>
        <v>12/8/2016</v>
      </c>
      <c r="T1286" t="str">
        <f t="shared" si="205"/>
        <v>2016</v>
      </c>
      <c r="U1286" t="str">
        <f t="shared" si="206"/>
        <v>December</v>
      </c>
      <c r="V1286" t="str">
        <f t="shared" si="200"/>
        <v>12/31/2016</v>
      </c>
      <c r="W1286" t="str">
        <f t="shared" si="207"/>
        <v>2016</v>
      </c>
      <c r="X1286" t="str">
        <f t="shared" si="208"/>
        <v>December</v>
      </c>
    </row>
    <row r="1287" spans="1:24" ht="43.2" x14ac:dyDescent="0.55000000000000004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201"/>
        <v>1.0165</v>
      </c>
      <c r="P1287" s="9">
        <f t="shared" si="202"/>
        <v>32.269841269841272</v>
      </c>
      <c r="Q1287" t="str">
        <f t="shared" si="203"/>
        <v>theater</v>
      </c>
      <c r="R1287" t="str">
        <f t="shared" si="204"/>
        <v>plays</v>
      </c>
      <c r="S1287" t="str">
        <f t="shared" si="209"/>
        <v>6/5/2015</v>
      </c>
      <c r="T1287" t="str">
        <f t="shared" si="205"/>
        <v>2015</v>
      </c>
      <c r="U1287" t="str">
        <f t="shared" si="206"/>
        <v>June</v>
      </c>
      <c r="V1287" t="str">
        <f t="shared" si="200"/>
        <v>6/20/2015</v>
      </c>
      <c r="W1287" t="str">
        <f t="shared" si="207"/>
        <v>2015</v>
      </c>
      <c r="X1287" t="str">
        <f t="shared" si="208"/>
        <v>June</v>
      </c>
    </row>
    <row r="1288" spans="1:24" ht="43.2" x14ac:dyDescent="0.55000000000000004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201"/>
        <v>1.0833333333333333</v>
      </c>
      <c r="P1288" s="9">
        <f t="shared" si="202"/>
        <v>81.25</v>
      </c>
      <c r="Q1288" t="str">
        <f t="shared" si="203"/>
        <v>theater</v>
      </c>
      <c r="R1288" t="str">
        <f t="shared" si="204"/>
        <v>plays</v>
      </c>
      <c r="S1288" t="str">
        <f t="shared" si="209"/>
        <v>2/4/2015</v>
      </c>
      <c r="T1288" t="str">
        <f t="shared" si="205"/>
        <v>2015</v>
      </c>
      <c r="U1288" t="str">
        <f t="shared" si="206"/>
        <v>February</v>
      </c>
      <c r="V1288" t="str">
        <f t="shared" si="200"/>
        <v>2/17/2015</v>
      </c>
      <c r="W1288" t="str">
        <f t="shared" si="207"/>
        <v>2015</v>
      </c>
      <c r="X1288" t="str">
        <f t="shared" si="208"/>
        <v>February</v>
      </c>
    </row>
    <row r="1289" spans="1:24" ht="57.6" x14ac:dyDescent="0.55000000000000004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201"/>
        <v>2.42</v>
      </c>
      <c r="P1289" s="9">
        <f t="shared" si="202"/>
        <v>24.2</v>
      </c>
      <c r="Q1289" t="str">
        <f t="shared" si="203"/>
        <v>theater</v>
      </c>
      <c r="R1289" t="str">
        <f t="shared" si="204"/>
        <v>plays</v>
      </c>
      <c r="S1289" t="str">
        <f t="shared" si="209"/>
        <v>4/13/2015</v>
      </c>
      <c r="T1289" t="str">
        <f t="shared" si="205"/>
        <v>2015</v>
      </c>
      <c r="U1289" t="str">
        <f t="shared" si="206"/>
        <v>April</v>
      </c>
      <c r="V1289" t="str">
        <f t="shared" si="200"/>
        <v>6/12/2015</v>
      </c>
      <c r="W1289" t="str">
        <f t="shared" si="207"/>
        <v>2015</v>
      </c>
      <c r="X1289" t="str">
        <f t="shared" si="208"/>
        <v>June</v>
      </c>
    </row>
    <row r="1290" spans="1:24" ht="43.2" x14ac:dyDescent="0.55000000000000004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201"/>
        <v>1.0044999999999999</v>
      </c>
      <c r="P1290" s="9">
        <f t="shared" si="202"/>
        <v>65.868852459016395</v>
      </c>
      <c r="Q1290" t="str">
        <f t="shared" si="203"/>
        <v>theater</v>
      </c>
      <c r="R1290" t="str">
        <f t="shared" si="204"/>
        <v>plays</v>
      </c>
      <c r="S1290" t="str">
        <f t="shared" si="209"/>
        <v>7/9/2016</v>
      </c>
      <c r="T1290" t="str">
        <f t="shared" si="205"/>
        <v>2016</v>
      </c>
      <c r="U1290" t="str">
        <f t="shared" si="206"/>
        <v>July</v>
      </c>
      <c r="V1290" t="str">
        <f t="shared" si="200"/>
        <v>8/9/2016</v>
      </c>
      <c r="W1290" t="str">
        <f t="shared" si="207"/>
        <v>2016</v>
      </c>
      <c r="X1290" t="str">
        <f t="shared" si="208"/>
        <v>August</v>
      </c>
    </row>
    <row r="1291" spans="1:24" ht="43.2" x14ac:dyDescent="0.55000000000000004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201"/>
        <v>1.2506666666666666</v>
      </c>
      <c r="P1291" s="9">
        <f t="shared" si="202"/>
        <v>36.07692307692308</v>
      </c>
      <c r="Q1291" t="str">
        <f t="shared" si="203"/>
        <v>theater</v>
      </c>
      <c r="R1291" t="str">
        <f t="shared" si="204"/>
        <v>plays</v>
      </c>
      <c r="S1291" t="str">
        <f t="shared" si="209"/>
        <v>12/4/2016</v>
      </c>
      <c r="T1291" t="str">
        <f t="shared" si="205"/>
        <v>2016</v>
      </c>
      <c r="U1291" t="str">
        <f t="shared" si="206"/>
        <v>December</v>
      </c>
      <c r="V1291" t="str">
        <f t="shared" si="200"/>
        <v>1/3/2017</v>
      </c>
      <c r="W1291" t="str">
        <f t="shared" si="207"/>
        <v>2017</v>
      </c>
      <c r="X1291" t="str">
        <f t="shared" si="208"/>
        <v>January</v>
      </c>
    </row>
    <row r="1292" spans="1:24" ht="28.8" x14ac:dyDescent="0.55000000000000004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201"/>
        <v>1.0857142857142856</v>
      </c>
      <c r="P1292" s="9">
        <f t="shared" si="202"/>
        <v>44.186046511627907</v>
      </c>
      <c r="Q1292" t="str">
        <f t="shared" si="203"/>
        <v>theater</v>
      </c>
      <c r="R1292" t="str">
        <f t="shared" si="204"/>
        <v>plays</v>
      </c>
      <c r="S1292" t="str">
        <f t="shared" si="209"/>
        <v>3/23/2015</v>
      </c>
      <c r="T1292" t="str">
        <f t="shared" si="205"/>
        <v>2015</v>
      </c>
      <c r="U1292" t="str">
        <f t="shared" si="206"/>
        <v>March</v>
      </c>
      <c r="V1292" t="str">
        <f t="shared" si="200"/>
        <v>4/23/2015</v>
      </c>
      <c r="W1292" t="str">
        <f t="shared" si="207"/>
        <v>2015</v>
      </c>
      <c r="X1292" t="str">
        <f t="shared" si="208"/>
        <v>April</v>
      </c>
    </row>
    <row r="1293" spans="1:24" ht="43.2" x14ac:dyDescent="0.55000000000000004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201"/>
        <v>1.4570000000000001</v>
      </c>
      <c r="P1293" s="9">
        <f t="shared" si="202"/>
        <v>104.07142857142857</v>
      </c>
      <c r="Q1293" t="str">
        <f t="shared" si="203"/>
        <v>theater</v>
      </c>
      <c r="R1293" t="str">
        <f t="shared" si="204"/>
        <v>plays</v>
      </c>
      <c r="S1293" t="str">
        <f t="shared" si="209"/>
        <v>3/1/2015</v>
      </c>
      <c r="T1293" t="str">
        <f t="shared" si="205"/>
        <v>2015</v>
      </c>
      <c r="U1293" t="str">
        <f t="shared" si="206"/>
        <v>March</v>
      </c>
      <c r="V1293" t="str">
        <f t="shared" si="200"/>
        <v>4/7/2015</v>
      </c>
      <c r="W1293" t="str">
        <f t="shared" si="207"/>
        <v>2015</v>
      </c>
      <c r="X1293" t="str">
        <f t="shared" si="208"/>
        <v>April</v>
      </c>
    </row>
    <row r="1294" spans="1:24" ht="43.2" x14ac:dyDescent="0.55000000000000004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201"/>
        <v>1.1000000000000001</v>
      </c>
      <c r="P1294" s="9">
        <f t="shared" si="202"/>
        <v>35.96153846153846</v>
      </c>
      <c r="Q1294" t="str">
        <f t="shared" si="203"/>
        <v>theater</v>
      </c>
      <c r="R1294" t="str">
        <f t="shared" si="204"/>
        <v>plays</v>
      </c>
      <c r="S1294" t="str">
        <f t="shared" si="209"/>
        <v>9/9/2015</v>
      </c>
      <c r="T1294" t="str">
        <f t="shared" si="205"/>
        <v>2015</v>
      </c>
      <c r="U1294" t="str">
        <f t="shared" si="206"/>
        <v>September</v>
      </c>
      <c r="V1294" t="str">
        <f t="shared" si="200"/>
        <v>10/6/2015</v>
      </c>
      <c r="W1294" t="str">
        <f t="shared" si="207"/>
        <v>2015</v>
      </c>
      <c r="X1294" t="str">
        <f t="shared" si="208"/>
        <v>October</v>
      </c>
    </row>
    <row r="1295" spans="1:24" ht="43.2" x14ac:dyDescent="0.55000000000000004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201"/>
        <v>1.0223333333333333</v>
      </c>
      <c r="P1295" s="9">
        <f t="shared" si="202"/>
        <v>127.79166666666667</v>
      </c>
      <c r="Q1295" t="str">
        <f t="shared" si="203"/>
        <v>theater</v>
      </c>
      <c r="R1295" t="str">
        <f t="shared" si="204"/>
        <v>plays</v>
      </c>
      <c r="S1295" t="str">
        <f t="shared" si="209"/>
        <v>10/15/2015</v>
      </c>
      <c r="T1295" t="str">
        <f t="shared" si="205"/>
        <v>2015</v>
      </c>
      <c r="U1295" t="str">
        <f t="shared" si="206"/>
        <v>October</v>
      </c>
      <c r="V1295" t="str">
        <f t="shared" si="200"/>
        <v>11/14/2015</v>
      </c>
      <c r="W1295" t="str">
        <f t="shared" si="207"/>
        <v>2015</v>
      </c>
      <c r="X1295" t="str">
        <f t="shared" si="208"/>
        <v>November</v>
      </c>
    </row>
    <row r="1296" spans="1:24" ht="43.2" x14ac:dyDescent="0.55000000000000004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201"/>
        <v>1.22</v>
      </c>
      <c r="P1296" s="9">
        <f t="shared" si="202"/>
        <v>27.727272727272727</v>
      </c>
      <c r="Q1296" t="str">
        <f t="shared" si="203"/>
        <v>theater</v>
      </c>
      <c r="R1296" t="str">
        <f t="shared" si="204"/>
        <v>plays</v>
      </c>
      <c r="S1296" t="str">
        <f t="shared" si="209"/>
        <v>10/1/2015</v>
      </c>
      <c r="T1296" t="str">
        <f t="shared" si="205"/>
        <v>2015</v>
      </c>
      <c r="U1296" t="str">
        <f t="shared" si="206"/>
        <v>October</v>
      </c>
      <c r="V1296" t="str">
        <f t="shared" si="200"/>
        <v>10/19/2015</v>
      </c>
      <c r="W1296" t="str">
        <f t="shared" si="207"/>
        <v>2015</v>
      </c>
      <c r="X1296" t="str">
        <f t="shared" si="208"/>
        <v>October</v>
      </c>
    </row>
    <row r="1297" spans="1:24" ht="43.2" x14ac:dyDescent="0.55000000000000004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201"/>
        <v>1.0196000000000001</v>
      </c>
      <c r="P1297" s="9">
        <f t="shared" si="202"/>
        <v>39.828125</v>
      </c>
      <c r="Q1297" t="str">
        <f t="shared" si="203"/>
        <v>theater</v>
      </c>
      <c r="R1297" t="str">
        <f t="shared" si="204"/>
        <v>plays</v>
      </c>
      <c r="S1297" t="str">
        <f t="shared" si="209"/>
        <v>6/29/2015</v>
      </c>
      <c r="T1297" t="str">
        <f t="shared" si="205"/>
        <v>2015</v>
      </c>
      <c r="U1297" t="str">
        <f t="shared" si="206"/>
        <v>June</v>
      </c>
      <c r="V1297" t="str">
        <f t="shared" si="200"/>
        <v>7/29/2015</v>
      </c>
      <c r="W1297" t="str">
        <f t="shared" si="207"/>
        <v>2015</v>
      </c>
      <c r="X1297" t="str">
        <f t="shared" si="208"/>
        <v>July</v>
      </c>
    </row>
    <row r="1298" spans="1:24" ht="57.6" x14ac:dyDescent="0.55000000000000004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201"/>
        <v>1.411764705882353</v>
      </c>
      <c r="P1298" s="9">
        <f t="shared" si="202"/>
        <v>52.173913043478258</v>
      </c>
      <c r="Q1298" t="str">
        <f t="shared" si="203"/>
        <v>theater</v>
      </c>
      <c r="R1298" t="str">
        <f t="shared" si="204"/>
        <v>plays</v>
      </c>
      <c r="S1298" t="str">
        <f t="shared" si="209"/>
        <v>2/22/2016</v>
      </c>
      <c r="T1298" t="str">
        <f t="shared" si="205"/>
        <v>2016</v>
      </c>
      <c r="U1298" t="str">
        <f t="shared" si="206"/>
        <v>February</v>
      </c>
      <c r="V1298" t="str">
        <f t="shared" si="200"/>
        <v>3/13/2016</v>
      </c>
      <c r="W1298" t="str">
        <f t="shared" si="207"/>
        <v>2016</v>
      </c>
      <c r="X1298" t="str">
        <f t="shared" si="208"/>
        <v>March</v>
      </c>
    </row>
    <row r="1299" spans="1:24" ht="43.2" x14ac:dyDescent="0.55000000000000004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201"/>
        <v>1.0952500000000001</v>
      </c>
      <c r="P1299" s="9">
        <f t="shared" si="202"/>
        <v>92.037815126050418</v>
      </c>
      <c r="Q1299" t="str">
        <f t="shared" si="203"/>
        <v>theater</v>
      </c>
      <c r="R1299" t="str">
        <f t="shared" si="204"/>
        <v>plays</v>
      </c>
      <c r="S1299" t="str">
        <f t="shared" si="209"/>
        <v>4/1/2016</v>
      </c>
      <c r="T1299" t="str">
        <f t="shared" si="205"/>
        <v>2016</v>
      </c>
      <c r="U1299" t="str">
        <f t="shared" si="206"/>
        <v>April</v>
      </c>
      <c r="V1299" t="str">
        <f t="shared" si="200"/>
        <v>5/1/2016</v>
      </c>
      <c r="W1299" t="str">
        <f t="shared" si="207"/>
        <v>2016</v>
      </c>
      <c r="X1299" t="str">
        <f t="shared" si="208"/>
        <v>May</v>
      </c>
    </row>
    <row r="1300" spans="1:24" ht="43.2" x14ac:dyDescent="0.55000000000000004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201"/>
        <v>1.0465</v>
      </c>
      <c r="P1300" s="9">
        <f t="shared" si="202"/>
        <v>63.424242424242422</v>
      </c>
      <c r="Q1300" t="str">
        <f t="shared" si="203"/>
        <v>theater</v>
      </c>
      <c r="R1300" t="str">
        <f t="shared" si="204"/>
        <v>plays</v>
      </c>
      <c r="S1300" t="str">
        <f t="shared" si="209"/>
        <v>3/29/2016</v>
      </c>
      <c r="T1300" t="str">
        <f t="shared" si="205"/>
        <v>2016</v>
      </c>
      <c r="U1300" t="str">
        <f t="shared" si="206"/>
        <v>March</v>
      </c>
      <c r="V1300" t="str">
        <f t="shared" si="200"/>
        <v>4/28/2016</v>
      </c>
      <c r="W1300" t="str">
        <f t="shared" si="207"/>
        <v>2016</v>
      </c>
      <c r="X1300" t="str">
        <f t="shared" si="208"/>
        <v>April</v>
      </c>
    </row>
    <row r="1301" spans="1:24" ht="43.2" x14ac:dyDescent="0.55000000000000004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201"/>
        <v>1.24</v>
      </c>
      <c r="P1301" s="9">
        <f t="shared" si="202"/>
        <v>135.625</v>
      </c>
      <c r="Q1301" t="str">
        <f t="shared" si="203"/>
        <v>theater</v>
      </c>
      <c r="R1301" t="str">
        <f t="shared" si="204"/>
        <v>plays</v>
      </c>
      <c r="S1301" t="str">
        <f t="shared" si="209"/>
        <v>6/14/2015</v>
      </c>
      <c r="T1301" t="str">
        <f t="shared" si="205"/>
        <v>2015</v>
      </c>
      <c r="U1301" t="str">
        <f t="shared" si="206"/>
        <v>June</v>
      </c>
      <c r="V1301" t="str">
        <f t="shared" si="200"/>
        <v>7/14/2015</v>
      </c>
      <c r="W1301" t="str">
        <f t="shared" si="207"/>
        <v>2015</v>
      </c>
      <c r="X1301" t="str">
        <f t="shared" si="208"/>
        <v>July</v>
      </c>
    </row>
    <row r="1302" spans="1:24" ht="43.2" x14ac:dyDescent="0.55000000000000004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201"/>
        <v>1.35</v>
      </c>
      <c r="P1302" s="9">
        <f t="shared" si="202"/>
        <v>168.75</v>
      </c>
      <c r="Q1302" t="str">
        <f t="shared" si="203"/>
        <v>theater</v>
      </c>
      <c r="R1302" t="str">
        <f t="shared" si="204"/>
        <v>plays</v>
      </c>
      <c r="S1302" t="str">
        <f t="shared" si="209"/>
        <v>4/23/2016</v>
      </c>
      <c r="T1302" t="str">
        <f t="shared" si="205"/>
        <v>2016</v>
      </c>
      <c r="U1302" t="str">
        <f t="shared" si="206"/>
        <v>April</v>
      </c>
      <c r="V1302" t="str">
        <f t="shared" si="200"/>
        <v>6/1/2016</v>
      </c>
      <c r="W1302" t="str">
        <f t="shared" si="207"/>
        <v>2016</v>
      </c>
      <c r="X1302" t="str">
        <f t="shared" si="208"/>
        <v>June</v>
      </c>
    </row>
    <row r="1303" spans="1:24" ht="43.2" x14ac:dyDescent="0.55000000000000004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201"/>
        <v>1.0275000000000001</v>
      </c>
      <c r="P1303" s="9">
        <f t="shared" si="202"/>
        <v>70.862068965517238</v>
      </c>
      <c r="Q1303" t="str">
        <f t="shared" si="203"/>
        <v>theater</v>
      </c>
      <c r="R1303" t="str">
        <f t="shared" si="204"/>
        <v>plays</v>
      </c>
      <c r="S1303" t="str">
        <f t="shared" si="209"/>
        <v>7/10/2015</v>
      </c>
      <c r="T1303" t="str">
        <f t="shared" si="205"/>
        <v>2015</v>
      </c>
      <c r="U1303" t="str">
        <f t="shared" si="206"/>
        <v>July</v>
      </c>
      <c r="V1303" t="str">
        <f t="shared" si="200"/>
        <v>7/20/2015</v>
      </c>
      <c r="W1303" t="str">
        <f t="shared" si="207"/>
        <v>2015</v>
      </c>
      <c r="X1303" t="str">
        <f t="shared" si="208"/>
        <v>July</v>
      </c>
    </row>
    <row r="1304" spans="1:24" ht="43.2" x14ac:dyDescent="0.55000000000000004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201"/>
        <v>1</v>
      </c>
      <c r="P1304" s="9">
        <f t="shared" si="202"/>
        <v>50</v>
      </c>
      <c r="Q1304" t="str">
        <f t="shared" si="203"/>
        <v>theater</v>
      </c>
      <c r="R1304" t="str">
        <f t="shared" si="204"/>
        <v>plays</v>
      </c>
      <c r="S1304" t="str">
        <f t="shared" si="209"/>
        <v>10/31/2016</v>
      </c>
      <c r="T1304" t="str">
        <f t="shared" si="205"/>
        <v>2016</v>
      </c>
      <c r="U1304" t="str">
        <f t="shared" si="206"/>
        <v>October</v>
      </c>
      <c r="V1304" t="str">
        <f t="shared" si="200"/>
        <v>11/30/2016</v>
      </c>
      <c r="W1304" t="str">
        <f t="shared" si="207"/>
        <v>2016</v>
      </c>
      <c r="X1304" t="str">
        <f t="shared" si="208"/>
        <v>November</v>
      </c>
    </row>
    <row r="1305" spans="1:24" ht="28.8" x14ac:dyDescent="0.55000000000000004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201"/>
        <v>1.3026085714285716</v>
      </c>
      <c r="P1305" s="9">
        <f t="shared" si="202"/>
        <v>42.214166666666671</v>
      </c>
      <c r="Q1305" t="str">
        <f t="shared" si="203"/>
        <v>theater</v>
      </c>
      <c r="R1305" t="str">
        <f t="shared" si="204"/>
        <v>plays</v>
      </c>
      <c r="S1305" t="str">
        <f t="shared" si="209"/>
        <v>7/15/2016</v>
      </c>
      <c r="T1305" t="str">
        <f t="shared" si="205"/>
        <v>2016</v>
      </c>
      <c r="U1305" t="str">
        <f t="shared" si="206"/>
        <v>July</v>
      </c>
      <c r="V1305" t="str">
        <f t="shared" si="200"/>
        <v>7/31/2016</v>
      </c>
      <c r="W1305" t="str">
        <f t="shared" si="207"/>
        <v>2016</v>
      </c>
      <c r="X1305" t="str">
        <f t="shared" si="208"/>
        <v>July</v>
      </c>
    </row>
    <row r="1306" spans="1:24" ht="43.2" x14ac:dyDescent="0.55000000000000004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201"/>
        <v>0.39627499999999999</v>
      </c>
      <c r="P1306" s="9">
        <f t="shared" si="202"/>
        <v>152.41346153846155</v>
      </c>
      <c r="Q1306" t="str">
        <f t="shared" si="203"/>
        <v>technology</v>
      </c>
      <c r="R1306" t="str">
        <f t="shared" si="204"/>
        <v>wearables</v>
      </c>
      <c r="S1306" t="str">
        <f t="shared" si="209"/>
        <v>1/11/2017</v>
      </c>
      <c r="T1306" t="str">
        <f t="shared" si="205"/>
        <v>2017</v>
      </c>
      <c r="U1306" t="str">
        <f t="shared" si="206"/>
        <v>January</v>
      </c>
      <c r="V1306" t="str">
        <f t="shared" si="200"/>
        <v>3/12/2017</v>
      </c>
      <c r="W1306" t="str">
        <f t="shared" si="207"/>
        <v>2017</v>
      </c>
      <c r="X1306" t="str">
        <f t="shared" si="208"/>
        <v>March</v>
      </c>
    </row>
    <row r="1307" spans="1:24" ht="43.2" x14ac:dyDescent="0.55000000000000004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201"/>
        <v>0.25976666666666665</v>
      </c>
      <c r="P1307" s="9">
        <f t="shared" si="202"/>
        <v>90.616279069767444</v>
      </c>
      <c r="Q1307" t="str">
        <f t="shared" si="203"/>
        <v>technology</v>
      </c>
      <c r="R1307" t="str">
        <f t="shared" si="204"/>
        <v>wearables</v>
      </c>
      <c r="S1307" t="str">
        <f t="shared" si="209"/>
        <v>6/22/2016</v>
      </c>
      <c r="T1307" t="str">
        <f t="shared" si="205"/>
        <v>2016</v>
      </c>
      <c r="U1307" t="str">
        <f t="shared" si="206"/>
        <v>June</v>
      </c>
      <c r="V1307" t="str">
        <f t="shared" si="200"/>
        <v>7/21/2016</v>
      </c>
      <c r="W1307" t="str">
        <f t="shared" si="207"/>
        <v>2016</v>
      </c>
      <c r="X1307" t="str">
        <f t="shared" si="208"/>
        <v>July</v>
      </c>
    </row>
    <row r="1308" spans="1:24" ht="57.6" x14ac:dyDescent="0.55000000000000004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201"/>
        <v>0.65246363636363636</v>
      </c>
      <c r="P1308" s="9">
        <f t="shared" si="202"/>
        <v>201.60393258426967</v>
      </c>
      <c r="Q1308" t="str">
        <f t="shared" si="203"/>
        <v>technology</v>
      </c>
      <c r="R1308" t="str">
        <f t="shared" si="204"/>
        <v>wearables</v>
      </c>
      <c r="S1308" t="str">
        <f t="shared" si="209"/>
        <v>11/4/2014</v>
      </c>
      <c r="T1308" t="str">
        <f t="shared" si="205"/>
        <v>2014</v>
      </c>
      <c r="U1308" t="str">
        <f t="shared" si="206"/>
        <v>November</v>
      </c>
      <c r="V1308" t="str">
        <f t="shared" si="200"/>
        <v>12/4/2014</v>
      </c>
      <c r="W1308" t="str">
        <f t="shared" si="207"/>
        <v>2014</v>
      </c>
      <c r="X1308" t="str">
        <f t="shared" si="208"/>
        <v>December</v>
      </c>
    </row>
    <row r="1309" spans="1:24" ht="28.8" x14ac:dyDescent="0.55000000000000004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201"/>
        <v>0.11514000000000001</v>
      </c>
      <c r="P1309" s="9">
        <f t="shared" si="202"/>
        <v>127.93333333333334</v>
      </c>
      <c r="Q1309" t="str">
        <f t="shared" si="203"/>
        <v>technology</v>
      </c>
      <c r="R1309" t="str">
        <f t="shared" si="204"/>
        <v>wearables</v>
      </c>
      <c r="S1309" t="str">
        <f t="shared" si="209"/>
        <v>1/18/2016</v>
      </c>
      <c r="T1309" t="str">
        <f t="shared" si="205"/>
        <v>2016</v>
      </c>
      <c r="U1309" t="str">
        <f t="shared" si="206"/>
        <v>January</v>
      </c>
      <c r="V1309" t="str">
        <f t="shared" si="200"/>
        <v>2/17/2016</v>
      </c>
      <c r="W1309" t="str">
        <f t="shared" si="207"/>
        <v>2016</v>
      </c>
      <c r="X1309" t="str">
        <f t="shared" si="208"/>
        <v>February</v>
      </c>
    </row>
    <row r="1310" spans="1:24" ht="28.8" x14ac:dyDescent="0.55000000000000004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201"/>
        <v>0.11360000000000001</v>
      </c>
      <c r="P1310" s="9">
        <f t="shared" si="202"/>
        <v>29.894736842105264</v>
      </c>
      <c r="Q1310" t="str">
        <f t="shared" si="203"/>
        <v>technology</v>
      </c>
      <c r="R1310" t="str">
        <f t="shared" si="204"/>
        <v>wearables</v>
      </c>
      <c r="S1310" t="str">
        <f t="shared" si="209"/>
        <v>8/29/2016</v>
      </c>
      <c r="T1310" t="str">
        <f t="shared" si="205"/>
        <v>2016</v>
      </c>
      <c r="U1310" t="str">
        <f t="shared" si="206"/>
        <v>August</v>
      </c>
      <c r="V1310" t="str">
        <f t="shared" si="200"/>
        <v>10/8/2016</v>
      </c>
      <c r="W1310" t="str">
        <f t="shared" si="207"/>
        <v>2016</v>
      </c>
      <c r="X1310" t="str">
        <f t="shared" si="208"/>
        <v>October</v>
      </c>
    </row>
    <row r="1311" spans="1:24" ht="43.2" x14ac:dyDescent="0.55000000000000004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201"/>
        <v>1.1199130434782609</v>
      </c>
      <c r="P1311" s="9">
        <f t="shared" si="202"/>
        <v>367.97142857142859</v>
      </c>
      <c r="Q1311" t="str">
        <f t="shared" si="203"/>
        <v>technology</v>
      </c>
      <c r="R1311" t="str">
        <f t="shared" si="204"/>
        <v>wearables</v>
      </c>
      <c r="S1311" t="str">
        <f t="shared" si="209"/>
        <v>9/10/2015</v>
      </c>
      <c r="T1311" t="str">
        <f t="shared" si="205"/>
        <v>2015</v>
      </c>
      <c r="U1311" t="str">
        <f t="shared" si="206"/>
        <v>September</v>
      </c>
      <c r="V1311" t="str">
        <f t="shared" si="200"/>
        <v>10/15/2015</v>
      </c>
      <c r="W1311" t="str">
        <f t="shared" si="207"/>
        <v>2015</v>
      </c>
      <c r="X1311" t="str">
        <f t="shared" si="208"/>
        <v>October</v>
      </c>
    </row>
    <row r="1312" spans="1:24" ht="43.2" x14ac:dyDescent="0.55000000000000004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201"/>
        <v>0.155</v>
      </c>
      <c r="P1312" s="9">
        <f t="shared" si="202"/>
        <v>129.16666666666666</v>
      </c>
      <c r="Q1312" t="str">
        <f t="shared" si="203"/>
        <v>technology</v>
      </c>
      <c r="R1312" t="str">
        <f t="shared" si="204"/>
        <v>wearables</v>
      </c>
      <c r="S1312" t="str">
        <f t="shared" si="209"/>
        <v>7/5/2016</v>
      </c>
      <c r="T1312" t="str">
        <f t="shared" si="205"/>
        <v>2016</v>
      </c>
      <c r="U1312" t="str">
        <f t="shared" si="206"/>
        <v>July</v>
      </c>
      <c r="V1312" t="str">
        <f t="shared" si="200"/>
        <v>8/19/2016</v>
      </c>
      <c r="W1312" t="str">
        <f t="shared" si="207"/>
        <v>2016</v>
      </c>
      <c r="X1312" t="str">
        <f t="shared" si="208"/>
        <v>August</v>
      </c>
    </row>
    <row r="1313" spans="1:24" ht="43.2" x14ac:dyDescent="0.55000000000000004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201"/>
        <v>0.32028000000000001</v>
      </c>
      <c r="P1313" s="9">
        <f t="shared" si="202"/>
        <v>800.7</v>
      </c>
      <c r="Q1313" t="str">
        <f t="shared" si="203"/>
        <v>technology</v>
      </c>
      <c r="R1313" t="str">
        <f t="shared" si="204"/>
        <v>wearables</v>
      </c>
      <c r="S1313" t="str">
        <f t="shared" si="209"/>
        <v>10/26/2016</v>
      </c>
      <c r="T1313" t="str">
        <f t="shared" si="205"/>
        <v>2016</v>
      </c>
      <c r="U1313" t="str">
        <f t="shared" si="206"/>
        <v>October</v>
      </c>
      <c r="V1313" t="str">
        <f t="shared" si="200"/>
        <v>11/30/2016</v>
      </c>
      <c r="W1313" t="str">
        <f t="shared" si="207"/>
        <v>2016</v>
      </c>
      <c r="X1313" t="str">
        <f t="shared" si="208"/>
        <v>November</v>
      </c>
    </row>
    <row r="1314" spans="1:24" ht="43.2" x14ac:dyDescent="0.55000000000000004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201"/>
        <v>6.0869565217391303E-3</v>
      </c>
      <c r="P1314" s="9">
        <f t="shared" si="202"/>
        <v>28</v>
      </c>
      <c r="Q1314" t="str">
        <f t="shared" si="203"/>
        <v>technology</v>
      </c>
      <c r="R1314" t="str">
        <f t="shared" si="204"/>
        <v>wearables</v>
      </c>
      <c r="S1314" t="str">
        <f t="shared" si="209"/>
        <v>3/19/2015</v>
      </c>
      <c r="T1314" t="str">
        <f t="shared" si="205"/>
        <v>2015</v>
      </c>
      <c r="U1314" t="str">
        <f t="shared" si="206"/>
        <v>March</v>
      </c>
      <c r="V1314" t="str">
        <f t="shared" si="200"/>
        <v>4/18/2015</v>
      </c>
      <c r="W1314" t="str">
        <f t="shared" si="207"/>
        <v>2015</v>
      </c>
      <c r="X1314" t="str">
        <f t="shared" si="208"/>
        <v>April</v>
      </c>
    </row>
    <row r="1315" spans="1:24" ht="43.2" x14ac:dyDescent="0.55000000000000004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201"/>
        <v>0.31114999999999998</v>
      </c>
      <c r="P1315" s="9">
        <f t="shared" si="202"/>
        <v>102.01639344262296</v>
      </c>
      <c r="Q1315" t="str">
        <f t="shared" si="203"/>
        <v>technology</v>
      </c>
      <c r="R1315" t="str">
        <f t="shared" si="204"/>
        <v>wearables</v>
      </c>
      <c r="S1315" t="str">
        <f t="shared" si="209"/>
        <v>2/2/2016</v>
      </c>
      <c r="T1315" t="str">
        <f t="shared" si="205"/>
        <v>2016</v>
      </c>
      <c r="U1315" t="str">
        <f t="shared" si="206"/>
        <v>February</v>
      </c>
      <c r="V1315" t="str">
        <f t="shared" si="200"/>
        <v>3/3/2016</v>
      </c>
      <c r="W1315" t="str">
        <f t="shared" si="207"/>
        <v>2016</v>
      </c>
      <c r="X1315" t="str">
        <f t="shared" si="208"/>
        <v>March</v>
      </c>
    </row>
    <row r="1316" spans="1:24" ht="43.2" x14ac:dyDescent="0.55000000000000004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201"/>
        <v>1.1266666666666666E-2</v>
      </c>
      <c r="P1316" s="9">
        <f t="shared" si="202"/>
        <v>184.36363636363637</v>
      </c>
      <c r="Q1316" t="str">
        <f t="shared" si="203"/>
        <v>technology</v>
      </c>
      <c r="R1316" t="str">
        <f t="shared" si="204"/>
        <v>wearables</v>
      </c>
      <c r="S1316" t="str">
        <f t="shared" si="209"/>
        <v>8/22/2016</v>
      </c>
      <c r="T1316" t="str">
        <f t="shared" si="205"/>
        <v>2016</v>
      </c>
      <c r="U1316" t="str">
        <f t="shared" si="206"/>
        <v>August</v>
      </c>
      <c r="V1316" t="str">
        <f t="shared" si="200"/>
        <v>10/21/2016</v>
      </c>
      <c r="W1316" t="str">
        <f t="shared" si="207"/>
        <v>2016</v>
      </c>
      <c r="X1316" t="str">
        <f t="shared" si="208"/>
        <v>October</v>
      </c>
    </row>
    <row r="1317" spans="1:24" ht="28.8" x14ac:dyDescent="0.55000000000000004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201"/>
        <v>0.40404000000000001</v>
      </c>
      <c r="P1317" s="9">
        <f t="shared" si="202"/>
        <v>162.91935483870967</v>
      </c>
      <c r="Q1317" t="str">
        <f t="shared" si="203"/>
        <v>technology</v>
      </c>
      <c r="R1317" t="str">
        <f t="shared" si="204"/>
        <v>wearables</v>
      </c>
      <c r="S1317" t="str">
        <f t="shared" si="209"/>
        <v>10/1/2015</v>
      </c>
      <c r="T1317" t="str">
        <f t="shared" si="205"/>
        <v>2015</v>
      </c>
      <c r="U1317" t="str">
        <f t="shared" si="206"/>
        <v>October</v>
      </c>
      <c r="V1317" t="str">
        <f t="shared" si="200"/>
        <v>11/5/2015</v>
      </c>
      <c r="W1317" t="str">
        <f t="shared" si="207"/>
        <v>2015</v>
      </c>
      <c r="X1317" t="str">
        <f t="shared" si="208"/>
        <v>November</v>
      </c>
    </row>
    <row r="1318" spans="1:24" ht="43.2" x14ac:dyDescent="0.55000000000000004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201"/>
        <v>1.3333333333333333E-5</v>
      </c>
      <c r="P1318" s="9">
        <f t="shared" si="202"/>
        <v>1</v>
      </c>
      <c r="Q1318" t="str">
        <f t="shared" si="203"/>
        <v>technology</v>
      </c>
      <c r="R1318" t="str">
        <f t="shared" si="204"/>
        <v>wearables</v>
      </c>
      <c r="S1318" t="str">
        <f t="shared" si="209"/>
        <v>1/24/2016</v>
      </c>
      <c r="T1318" t="str">
        <f t="shared" si="205"/>
        <v>2016</v>
      </c>
      <c r="U1318" t="str">
        <f t="shared" si="206"/>
        <v>January</v>
      </c>
      <c r="V1318" t="str">
        <f t="shared" si="200"/>
        <v>2/28/2016</v>
      </c>
      <c r="W1318" t="str">
        <f t="shared" si="207"/>
        <v>2016</v>
      </c>
      <c r="X1318" t="str">
        <f t="shared" si="208"/>
        <v>February</v>
      </c>
    </row>
    <row r="1319" spans="1:24" ht="57.6" x14ac:dyDescent="0.55000000000000004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201"/>
        <v>5.7334999999999997E-2</v>
      </c>
      <c r="P1319" s="9">
        <f t="shared" si="202"/>
        <v>603.52631578947364</v>
      </c>
      <c r="Q1319" t="str">
        <f t="shared" si="203"/>
        <v>technology</v>
      </c>
      <c r="R1319" t="str">
        <f t="shared" si="204"/>
        <v>wearables</v>
      </c>
      <c r="S1319" t="str">
        <f t="shared" si="209"/>
        <v>5/30/2016</v>
      </c>
      <c r="T1319" t="str">
        <f t="shared" si="205"/>
        <v>2016</v>
      </c>
      <c r="U1319" t="str">
        <f t="shared" si="206"/>
        <v>May</v>
      </c>
      <c r="V1319" t="str">
        <f t="shared" si="200"/>
        <v>7/21/2016</v>
      </c>
      <c r="W1319" t="str">
        <f t="shared" si="207"/>
        <v>2016</v>
      </c>
      <c r="X1319" t="str">
        <f t="shared" si="208"/>
        <v>July</v>
      </c>
    </row>
    <row r="1320" spans="1:24" ht="43.2" x14ac:dyDescent="0.55000000000000004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201"/>
        <v>0.15325</v>
      </c>
      <c r="P1320" s="9">
        <f t="shared" si="202"/>
        <v>45.407407407407405</v>
      </c>
      <c r="Q1320" t="str">
        <f t="shared" si="203"/>
        <v>technology</v>
      </c>
      <c r="R1320" t="str">
        <f t="shared" si="204"/>
        <v>wearables</v>
      </c>
      <c r="S1320" t="str">
        <f t="shared" si="209"/>
        <v>12/11/2014</v>
      </c>
      <c r="T1320" t="str">
        <f t="shared" si="205"/>
        <v>2014</v>
      </c>
      <c r="U1320" t="str">
        <f t="shared" si="206"/>
        <v>December</v>
      </c>
      <c r="V1320" t="str">
        <f t="shared" si="200"/>
        <v>1/10/2015</v>
      </c>
      <c r="W1320" t="str">
        <f t="shared" si="207"/>
        <v>2015</v>
      </c>
      <c r="X1320" t="str">
        <f t="shared" si="208"/>
        <v>January</v>
      </c>
    </row>
    <row r="1321" spans="1:24" ht="43.2" x14ac:dyDescent="0.55000000000000004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201"/>
        <v>0.15103448275862069</v>
      </c>
      <c r="P1321" s="9">
        <f t="shared" si="202"/>
        <v>97.333333333333329</v>
      </c>
      <c r="Q1321" t="str">
        <f t="shared" si="203"/>
        <v>technology</v>
      </c>
      <c r="R1321" t="str">
        <f t="shared" si="204"/>
        <v>wearables</v>
      </c>
      <c r="S1321" t="str">
        <f t="shared" si="209"/>
        <v>6/26/2014</v>
      </c>
      <c r="T1321" t="str">
        <f t="shared" si="205"/>
        <v>2014</v>
      </c>
      <c r="U1321" t="str">
        <f t="shared" si="206"/>
        <v>June</v>
      </c>
      <c r="V1321" t="str">
        <f t="shared" si="200"/>
        <v>7/11/2014</v>
      </c>
      <c r="W1321" t="str">
        <f t="shared" si="207"/>
        <v>2014</v>
      </c>
      <c r="X1321" t="str">
        <f t="shared" si="208"/>
        <v>July</v>
      </c>
    </row>
    <row r="1322" spans="1:24" ht="43.2" x14ac:dyDescent="0.55000000000000004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201"/>
        <v>5.0299999999999997E-3</v>
      </c>
      <c r="P1322" s="9">
        <f t="shared" si="202"/>
        <v>167.66666666666666</v>
      </c>
      <c r="Q1322" t="str">
        <f t="shared" si="203"/>
        <v>technology</v>
      </c>
      <c r="R1322" t="str">
        <f t="shared" si="204"/>
        <v>wearables</v>
      </c>
      <c r="S1322" t="str">
        <f t="shared" si="209"/>
        <v>12/1/2016</v>
      </c>
      <c r="T1322" t="str">
        <f t="shared" si="205"/>
        <v>2016</v>
      </c>
      <c r="U1322" t="str">
        <f t="shared" si="206"/>
        <v>December</v>
      </c>
      <c r="V1322" t="str">
        <f t="shared" si="200"/>
        <v>12/30/2016</v>
      </c>
      <c r="W1322" t="str">
        <f t="shared" si="207"/>
        <v>2016</v>
      </c>
      <c r="X1322" t="str">
        <f t="shared" si="208"/>
        <v>December</v>
      </c>
    </row>
    <row r="1323" spans="1:24" ht="43.2" x14ac:dyDescent="0.55000000000000004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201"/>
        <v>1.3028138528138528E-2</v>
      </c>
      <c r="P1323" s="9">
        <f t="shared" si="202"/>
        <v>859.85714285714289</v>
      </c>
      <c r="Q1323" t="str">
        <f t="shared" si="203"/>
        <v>technology</v>
      </c>
      <c r="R1323" t="str">
        <f t="shared" si="204"/>
        <v>wearables</v>
      </c>
      <c r="S1323" t="str">
        <f t="shared" si="209"/>
        <v>11/23/2016</v>
      </c>
      <c r="T1323" t="str">
        <f t="shared" si="205"/>
        <v>2016</v>
      </c>
      <c r="U1323" t="str">
        <f t="shared" si="206"/>
        <v>November</v>
      </c>
      <c r="V1323" t="str">
        <f t="shared" si="200"/>
        <v>12/23/2016</v>
      </c>
      <c r="W1323" t="str">
        <f t="shared" si="207"/>
        <v>2016</v>
      </c>
      <c r="X1323" t="str">
        <f t="shared" si="208"/>
        <v>December</v>
      </c>
    </row>
    <row r="1324" spans="1:24" ht="43.2" x14ac:dyDescent="0.55000000000000004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201"/>
        <v>3.0285714285714286E-3</v>
      </c>
      <c r="P1324" s="9">
        <f t="shared" si="202"/>
        <v>26.5</v>
      </c>
      <c r="Q1324" t="str">
        <f t="shared" si="203"/>
        <v>technology</v>
      </c>
      <c r="R1324" t="str">
        <f t="shared" si="204"/>
        <v>wearables</v>
      </c>
      <c r="S1324" t="str">
        <f t="shared" si="209"/>
        <v>4/21/2015</v>
      </c>
      <c r="T1324" t="str">
        <f t="shared" si="205"/>
        <v>2015</v>
      </c>
      <c r="U1324" t="str">
        <f t="shared" si="206"/>
        <v>April</v>
      </c>
      <c r="V1324" t="str">
        <f t="shared" si="200"/>
        <v>5/21/2015</v>
      </c>
      <c r="W1324" t="str">
        <f t="shared" si="207"/>
        <v>2015</v>
      </c>
      <c r="X1324" t="str">
        <f t="shared" si="208"/>
        <v>May</v>
      </c>
    </row>
    <row r="1325" spans="1:24" ht="43.2" x14ac:dyDescent="0.55000000000000004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201"/>
        <v>8.8800000000000004E-2</v>
      </c>
      <c r="P1325" s="9">
        <f t="shared" si="202"/>
        <v>30.272727272727273</v>
      </c>
      <c r="Q1325" t="str">
        <f t="shared" si="203"/>
        <v>technology</v>
      </c>
      <c r="R1325" t="str">
        <f t="shared" si="204"/>
        <v>wearables</v>
      </c>
      <c r="S1325" t="str">
        <f t="shared" si="209"/>
        <v>3/22/2016</v>
      </c>
      <c r="T1325" t="str">
        <f t="shared" si="205"/>
        <v>2016</v>
      </c>
      <c r="U1325" t="str">
        <f t="shared" si="206"/>
        <v>March</v>
      </c>
      <c r="V1325" t="str">
        <f t="shared" si="200"/>
        <v>4/26/2016</v>
      </c>
      <c r="W1325" t="str">
        <f t="shared" si="207"/>
        <v>2016</v>
      </c>
      <c r="X1325" t="str">
        <f t="shared" si="208"/>
        <v>April</v>
      </c>
    </row>
    <row r="1326" spans="1:24" ht="43.2" x14ac:dyDescent="0.55000000000000004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201"/>
        <v>9.8400000000000001E-2</v>
      </c>
      <c r="P1326" s="9">
        <f t="shared" si="202"/>
        <v>54.666666666666664</v>
      </c>
      <c r="Q1326" t="str">
        <f t="shared" si="203"/>
        <v>technology</v>
      </c>
      <c r="R1326" t="str">
        <f t="shared" si="204"/>
        <v>wearables</v>
      </c>
      <c r="S1326" t="str">
        <f t="shared" si="209"/>
        <v>9/13/2016</v>
      </c>
      <c r="T1326" t="str">
        <f t="shared" si="205"/>
        <v>2016</v>
      </c>
      <c r="U1326" t="str">
        <f t="shared" si="206"/>
        <v>September</v>
      </c>
      <c r="V1326" t="str">
        <f t="shared" si="200"/>
        <v>10/13/2016</v>
      </c>
      <c r="W1326" t="str">
        <f t="shared" si="207"/>
        <v>2016</v>
      </c>
      <c r="X1326" t="str">
        <f t="shared" si="208"/>
        <v>October</v>
      </c>
    </row>
    <row r="1327" spans="1:24" ht="43.2" x14ac:dyDescent="0.55000000000000004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201"/>
        <v>2.4299999999999999E-2</v>
      </c>
      <c r="P1327" s="9">
        <f t="shared" si="202"/>
        <v>60.75</v>
      </c>
      <c r="Q1327" t="str">
        <f t="shared" si="203"/>
        <v>technology</v>
      </c>
      <c r="R1327" t="str">
        <f t="shared" si="204"/>
        <v>wearables</v>
      </c>
      <c r="S1327" t="str">
        <f t="shared" si="209"/>
        <v>11/29/2016</v>
      </c>
      <c r="T1327" t="str">
        <f t="shared" si="205"/>
        <v>2016</v>
      </c>
      <c r="U1327" t="str">
        <f t="shared" si="206"/>
        <v>November</v>
      </c>
      <c r="V1327" t="str">
        <f t="shared" si="200"/>
        <v>12/29/2016</v>
      </c>
      <c r="W1327" t="str">
        <f t="shared" si="207"/>
        <v>2016</v>
      </c>
      <c r="X1327" t="str">
        <f t="shared" si="208"/>
        <v>December</v>
      </c>
    </row>
    <row r="1328" spans="1:24" ht="43.2" x14ac:dyDescent="0.55000000000000004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201"/>
        <v>1.1299999999999999E-2</v>
      </c>
      <c r="P1328" s="9">
        <f t="shared" si="202"/>
        <v>102.72727272727273</v>
      </c>
      <c r="Q1328" t="str">
        <f t="shared" si="203"/>
        <v>technology</v>
      </c>
      <c r="R1328" t="str">
        <f t="shared" si="204"/>
        <v>wearables</v>
      </c>
      <c r="S1328" t="str">
        <f t="shared" si="209"/>
        <v>12/1/2014</v>
      </c>
      <c r="T1328" t="str">
        <f t="shared" si="205"/>
        <v>2014</v>
      </c>
      <c r="U1328" t="str">
        <f t="shared" si="206"/>
        <v>December</v>
      </c>
      <c r="V1328" t="str">
        <f t="shared" si="200"/>
        <v>1/15/2015</v>
      </c>
      <c r="W1328" t="str">
        <f t="shared" si="207"/>
        <v>2015</v>
      </c>
      <c r="X1328" t="str">
        <f t="shared" si="208"/>
        <v>January</v>
      </c>
    </row>
    <row r="1329" spans="1:24" ht="43.2" x14ac:dyDescent="0.55000000000000004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201"/>
        <v>3.5520833333333335E-2</v>
      </c>
      <c r="P1329" s="9">
        <f t="shared" si="202"/>
        <v>41.585365853658537</v>
      </c>
      <c r="Q1329" t="str">
        <f t="shared" si="203"/>
        <v>technology</v>
      </c>
      <c r="R1329" t="str">
        <f t="shared" si="204"/>
        <v>wearables</v>
      </c>
      <c r="S1329" t="str">
        <f t="shared" si="209"/>
        <v>4/29/2015</v>
      </c>
      <c r="T1329" t="str">
        <f t="shared" si="205"/>
        <v>2015</v>
      </c>
      <c r="U1329" t="str">
        <f t="shared" si="206"/>
        <v>April</v>
      </c>
      <c r="V1329" t="str">
        <f t="shared" si="200"/>
        <v>5/29/2015</v>
      </c>
      <c r="W1329" t="str">
        <f t="shared" si="207"/>
        <v>2015</v>
      </c>
      <c r="X1329" t="str">
        <f t="shared" si="208"/>
        <v>May</v>
      </c>
    </row>
    <row r="1330" spans="1:24" ht="43.2" x14ac:dyDescent="0.55000000000000004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201"/>
        <v>2.3306666666666667E-2</v>
      </c>
      <c r="P1330" s="9">
        <f t="shared" si="202"/>
        <v>116.53333333333333</v>
      </c>
      <c r="Q1330" t="str">
        <f t="shared" si="203"/>
        <v>technology</v>
      </c>
      <c r="R1330" t="str">
        <f t="shared" si="204"/>
        <v>wearables</v>
      </c>
      <c r="S1330" t="str">
        <f t="shared" si="209"/>
        <v>8/30/2016</v>
      </c>
      <c r="T1330" t="str">
        <f t="shared" si="205"/>
        <v>2016</v>
      </c>
      <c r="U1330" t="str">
        <f t="shared" si="206"/>
        <v>August</v>
      </c>
      <c r="V1330" t="str">
        <f t="shared" si="200"/>
        <v>10/14/2016</v>
      </c>
      <c r="W1330" t="str">
        <f t="shared" si="207"/>
        <v>2016</v>
      </c>
      <c r="X1330" t="str">
        <f t="shared" si="208"/>
        <v>October</v>
      </c>
    </row>
    <row r="1331" spans="1:24" ht="43.2" x14ac:dyDescent="0.55000000000000004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201"/>
        <v>8.1600000000000006E-3</v>
      </c>
      <c r="P1331" s="9">
        <f t="shared" si="202"/>
        <v>45.333333333333336</v>
      </c>
      <c r="Q1331" t="str">
        <f t="shared" si="203"/>
        <v>technology</v>
      </c>
      <c r="R1331" t="str">
        <f t="shared" si="204"/>
        <v>wearables</v>
      </c>
      <c r="S1331" t="str">
        <f t="shared" si="209"/>
        <v>10/23/2014</v>
      </c>
      <c r="T1331" t="str">
        <f t="shared" si="205"/>
        <v>2014</v>
      </c>
      <c r="U1331" t="str">
        <f t="shared" si="206"/>
        <v>October</v>
      </c>
      <c r="V1331" t="str">
        <f t="shared" si="200"/>
        <v>12/2/2014</v>
      </c>
      <c r="W1331" t="str">
        <f t="shared" si="207"/>
        <v>2014</v>
      </c>
      <c r="X1331" t="str">
        <f t="shared" si="208"/>
        <v>December</v>
      </c>
    </row>
    <row r="1332" spans="1:24" ht="43.2" x14ac:dyDescent="0.55000000000000004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201"/>
        <v>0.22494285714285714</v>
      </c>
      <c r="P1332" s="9">
        <f t="shared" si="202"/>
        <v>157.46</v>
      </c>
      <c r="Q1332" t="str">
        <f t="shared" si="203"/>
        <v>technology</v>
      </c>
      <c r="R1332" t="str">
        <f t="shared" si="204"/>
        <v>wearables</v>
      </c>
      <c r="S1332" t="str">
        <f t="shared" si="209"/>
        <v>6/1/2016</v>
      </c>
      <c r="T1332" t="str">
        <f t="shared" si="205"/>
        <v>2016</v>
      </c>
      <c r="U1332" t="str">
        <f t="shared" si="206"/>
        <v>June</v>
      </c>
      <c r="V1332" t="str">
        <f t="shared" si="200"/>
        <v>7/1/2016</v>
      </c>
      <c r="W1332" t="str">
        <f t="shared" si="207"/>
        <v>2016</v>
      </c>
      <c r="X1332" t="str">
        <f t="shared" si="208"/>
        <v>July</v>
      </c>
    </row>
    <row r="1333" spans="1:24" ht="43.2" x14ac:dyDescent="0.55000000000000004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201"/>
        <v>1.3668E-2</v>
      </c>
      <c r="P1333" s="9">
        <f t="shared" si="202"/>
        <v>100.5</v>
      </c>
      <c r="Q1333" t="str">
        <f t="shared" si="203"/>
        <v>technology</v>
      </c>
      <c r="R1333" t="str">
        <f t="shared" si="204"/>
        <v>wearables</v>
      </c>
      <c r="S1333" t="str">
        <f t="shared" si="209"/>
        <v>7/18/2016</v>
      </c>
      <c r="T1333" t="str">
        <f t="shared" si="205"/>
        <v>2016</v>
      </c>
      <c r="U1333" t="str">
        <f t="shared" si="206"/>
        <v>July</v>
      </c>
      <c r="V1333" t="str">
        <f t="shared" si="200"/>
        <v>8/17/2016</v>
      </c>
      <c r="W1333" t="str">
        <f t="shared" si="207"/>
        <v>2016</v>
      </c>
      <c r="X1333" t="str">
        <f t="shared" si="208"/>
        <v>August</v>
      </c>
    </row>
    <row r="1334" spans="1:24" ht="43.2" x14ac:dyDescent="0.55000000000000004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201"/>
        <v>0</v>
      </c>
      <c r="P1334" s="9">
        <f t="shared" si="202"/>
        <v>0</v>
      </c>
      <c r="Q1334" t="str">
        <f t="shared" si="203"/>
        <v>technology</v>
      </c>
      <c r="R1334" t="str">
        <f t="shared" si="204"/>
        <v>wearables</v>
      </c>
      <c r="S1334" t="str">
        <f t="shared" si="209"/>
        <v>12/27/2016</v>
      </c>
      <c r="T1334" t="str">
        <f t="shared" si="205"/>
        <v>2016</v>
      </c>
      <c r="U1334" t="str">
        <f t="shared" si="206"/>
        <v>December</v>
      </c>
      <c r="V1334" t="str">
        <f t="shared" si="200"/>
        <v>1/26/2017</v>
      </c>
      <c r="W1334" t="str">
        <f t="shared" si="207"/>
        <v>2017</v>
      </c>
      <c r="X1334" t="str">
        <f t="shared" si="208"/>
        <v>January</v>
      </c>
    </row>
    <row r="1335" spans="1:24" ht="43.2" x14ac:dyDescent="0.55000000000000004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201"/>
        <v>0</v>
      </c>
      <c r="P1335" s="9">
        <f t="shared" si="202"/>
        <v>0</v>
      </c>
      <c r="Q1335" t="str">
        <f t="shared" si="203"/>
        <v>technology</v>
      </c>
      <c r="R1335" t="str">
        <f t="shared" si="204"/>
        <v>wearables</v>
      </c>
      <c r="S1335" t="str">
        <f t="shared" si="209"/>
        <v>6/15/2014</v>
      </c>
      <c r="T1335" t="str">
        <f t="shared" si="205"/>
        <v>2014</v>
      </c>
      <c r="U1335" t="str">
        <f t="shared" si="206"/>
        <v>June</v>
      </c>
      <c r="V1335" t="str">
        <f t="shared" si="200"/>
        <v>7/15/2014</v>
      </c>
      <c r="W1335" t="str">
        <f t="shared" si="207"/>
        <v>2014</v>
      </c>
      <c r="X1335" t="str">
        <f t="shared" si="208"/>
        <v>July</v>
      </c>
    </row>
    <row r="1336" spans="1:24" ht="43.2" x14ac:dyDescent="0.55000000000000004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201"/>
        <v>0.10754135338345865</v>
      </c>
      <c r="P1336" s="9">
        <f t="shared" si="202"/>
        <v>51.822463768115945</v>
      </c>
      <c r="Q1336" t="str">
        <f t="shared" si="203"/>
        <v>technology</v>
      </c>
      <c r="R1336" t="str">
        <f t="shared" si="204"/>
        <v>wearables</v>
      </c>
      <c r="S1336" t="str">
        <f t="shared" si="209"/>
        <v>2/10/2016</v>
      </c>
      <c r="T1336" t="str">
        <f t="shared" si="205"/>
        <v>2016</v>
      </c>
      <c r="U1336" t="str">
        <f t="shared" si="206"/>
        <v>February</v>
      </c>
      <c r="V1336" t="str">
        <f t="shared" si="200"/>
        <v>3/11/2016</v>
      </c>
      <c r="W1336" t="str">
        <f t="shared" si="207"/>
        <v>2016</v>
      </c>
      <c r="X1336" t="str">
        <f t="shared" si="208"/>
        <v>March</v>
      </c>
    </row>
    <row r="1337" spans="1:24" ht="43.2" x14ac:dyDescent="0.55000000000000004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201"/>
        <v>0.1976</v>
      </c>
      <c r="P1337" s="9">
        <f t="shared" si="202"/>
        <v>308.75</v>
      </c>
      <c r="Q1337" t="str">
        <f t="shared" si="203"/>
        <v>technology</v>
      </c>
      <c r="R1337" t="str">
        <f t="shared" si="204"/>
        <v>wearables</v>
      </c>
      <c r="S1337" t="str">
        <f t="shared" si="209"/>
        <v>11/5/2015</v>
      </c>
      <c r="T1337" t="str">
        <f t="shared" si="205"/>
        <v>2015</v>
      </c>
      <c r="U1337" t="str">
        <f t="shared" si="206"/>
        <v>November</v>
      </c>
      <c r="V1337" t="str">
        <f t="shared" si="200"/>
        <v>12/5/2015</v>
      </c>
      <c r="W1337" t="str">
        <f t="shared" si="207"/>
        <v>2015</v>
      </c>
      <c r="X1337" t="str">
        <f t="shared" si="208"/>
        <v>December</v>
      </c>
    </row>
    <row r="1338" spans="1:24" ht="43.2" x14ac:dyDescent="0.55000000000000004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201"/>
        <v>0.84946999999999995</v>
      </c>
      <c r="P1338" s="9">
        <f t="shared" si="202"/>
        <v>379.22767857142856</v>
      </c>
      <c r="Q1338" t="str">
        <f t="shared" si="203"/>
        <v>technology</v>
      </c>
      <c r="R1338" t="str">
        <f t="shared" si="204"/>
        <v>wearables</v>
      </c>
      <c r="S1338" t="str">
        <f t="shared" si="209"/>
        <v>11/12/2014</v>
      </c>
      <c r="T1338" t="str">
        <f t="shared" si="205"/>
        <v>2014</v>
      </c>
      <c r="U1338" t="str">
        <f t="shared" si="206"/>
        <v>November</v>
      </c>
      <c r="V1338" t="str">
        <f t="shared" si="200"/>
        <v>12/17/2014</v>
      </c>
      <c r="W1338" t="str">
        <f t="shared" si="207"/>
        <v>2014</v>
      </c>
      <c r="X1338" t="str">
        <f t="shared" si="208"/>
        <v>December</v>
      </c>
    </row>
    <row r="1339" spans="1:24" ht="43.2" x14ac:dyDescent="0.55000000000000004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201"/>
        <v>0.49381999999999998</v>
      </c>
      <c r="P1339" s="9">
        <f t="shared" si="202"/>
        <v>176.36428571428573</v>
      </c>
      <c r="Q1339" t="str">
        <f t="shared" si="203"/>
        <v>technology</v>
      </c>
      <c r="R1339" t="str">
        <f t="shared" si="204"/>
        <v>wearables</v>
      </c>
      <c r="S1339" t="str">
        <f t="shared" si="209"/>
        <v>2/1/2017</v>
      </c>
      <c r="T1339" t="str">
        <f t="shared" si="205"/>
        <v>2017</v>
      </c>
      <c r="U1339" t="str">
        <f t="shared" si="206"/>
        <v>February</v>
      </c>
      <c r="V1339" t="str">
        <f t="shared" si="200"/>
        <v>3/3/2017</v>
      </c>
      <c r="W1339" t="str">
        <f t="shared" si="207"/>
        <v>2017</v>
      </c>
      <c r="X1339" t="str">
        <f t="shared" si="208"/>
        <v>March</v>
      </c>
    </row>
    <row r="1340" spans="1:24" ht="43.2" x14ac:dyDescent="0.55000000000000004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201"/>
        <v>3.3033333333333331E-2</v>
      </c>
      <c r="P1340" s="9">
        <f t="shared" si="202"/>
        <v>66.066666666666663</v>
      </c>
      <c r="Q1340" t="str">
        <f t="shared" si="203"/>
        <v>technology</v>
      </c>
      <c r="R1340" t="str">
        <f t="shared" si="204"/>
        <v>wearables</v>
      </c>
      <c r="S1340" t="str">
        <f t="shared" si="209"/>
        <v>7/3/2015</v>
      </c>
      <c r="T1340" t="str">
        <f t="shared" si="205"/>
        <v>2015</v>
      </c>
      <c r="U1340" t="str">
        <f t="shared" si="206"/>
        <v>July</v>
      </c>
      <c r="V1340" t="str">
        <f t="shared" si="200"/>
        <v>8/2/2015</v>
      </c>
      <c r="W1340" t="str">
        <f t="shared" si="207"/>
        <v>2015</v>
      </c>
      <c r="X1340" t="str">
        <f t="shared" si="208"/>
        <v>August</v>
      </c>
    </row>
    <row r="1341" spans="1:24" ht="28.8" x14ac:dyDescent="0.55000000000000004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201"/>
        <v>6.6339999999999996E-2</v>
      </c>
      <c r="P1341" s="9">
        <f t="shared" si="202"/>
        <v>89.648648648648646</v>
      </c>
      <c r="Q1341" t="str">
        <f t="shared" si="203"/>
        <v>technology</v>
      </c>
      <c r="R1341" t="str">
        <f t="shared" si="204"/>
        <v>wearables</v>
      </c>
      <c r="S1341" t="str">
        <f t="shared" si="209"/>
        <v>10/24/2014</v>
      </c>
      <c r="T1341" t="str">
        <f t="shared" si="205"/>
        <v>2014</v>
      </c>
      <c r="U1341" t="str">
        <f t="shared" si="206"/>
        <v>October</v>
      </c>
      <c r="V1341" t="str">
        <f t="shared" si="200"/>
        <v>12/8/2014</v>
      </c>
      <c r="W1341" t="str">
        <f t="shared" si="207"/>
        <v>2014</v>
      </c>
      <c r="X1341" t="str">
        <f t="shared" si="208"/>
        <v>December</v>
      </c>
    </row>
    <row r="1342" spans="1:24" ht="43.2" x14ac:dyDescent="0.55000000000000004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 t="shared" si="201"/>
        <v>0</v>
      </c>
      <c r="P1342" s="9">
        <f t="shared" si="202"/>
        <v>0</v>
      </c>
      <c r="Q1342" t="str">
        <f t="shared" si="203"/>
        <v>technology</v>
      </c>
      <c r="R1342" t="str">
        <f t="shared" si="204"/>
        <v>wearables</v>
      </c>
      <c r="S1342" t="str">
        <f t="shared" si="209"/>
        <v>7/16/2014</v>
      </c>
      <c r="T1342" t="str">
        <f t="shared" si="205"/>
        <v>2014</v>
      </c>
      <c r="U1342" t="str">
        <f t="shared" si="206"/>
        <v>July</v>
      </c>
      <c r="V1342" t="str">
        <f t="shared" si="200"/>
        <v>8/15/2014</v>
      </c>
      <c r="W1342" t="str">
        <f t="shared" si="207"/>
        <v>2014</v>
      </c>
      <c r="X1342" t="str">
        <f t="shared" si="208"/>
        <v>August</v>
      </c>
    </row>
    <row r="1343" spans="1:24" ht="43.2" x14ac:dyDescent="0.55000000000000004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201"/>
        <v>0.7036</v>
      </c>
      <c r="P1343" s="9">
        <f t="shared" si="202"/>
        <v>382.39130434782606</v>
      </c>
      <c r="Q1343" t="str">
        <f t="shared" si="203"/>
        <v>technology</v>
      </c>
      <c r="R1343" t="str">
        <f t="shared" si="204"/>
        <v>wearables</v>
      </c>
      <c r="S1343" t="str">
        <f t="shared" si="209"/>
        <v>8/30/2016</v>
      </c>
      <c r="T1343" t="str">
        <f t="shared" si="205"/>
        <v>2016</v>
      </c>
      <c r="U1343" t="str">
        <f t="shared" si="206"/>
        <v>August</v>
      </c>
      <c r="V1343" t="str">
        <f t="shared" si="200"/>
        <v>10/1/2016</v>
      </c>
      <c r="W1343" t="str">
        <f t="shared" si="207"/>
        <v>2016</v>
      </c>
      <c r="X1343" t="str">
        <f t="shared" si="208"/>
        <v>October</v>
      </c>
    </row>
    <row r="1344" spans="1:24" ht="43.2" x14ac:dyDescent="0.55000000000000004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201"/>
        <v>2E-3</v>
      </c>
      <c r="P1344" s="9">
        <f t="shared" si="202"/>
        <v>100</v>
      </c>
      <c r="Q1344" t="str">
        <f t="shared" si="203"/>
        <v>technology</v>
      </c>
      <c r="R1344" t="str">
        <f t="shared" si="204"/>
        <v>wearables</v>
      </c>
      <c r="S1344" t="str">
        <f t="shared" si="209"/>
        <v>6/17/2015</v>
      </c>
      <c r="T1344" t="str">
        <f t="shared" si="205"/>
        <v>2015</v>
      </c>
      <c r="U1344" t="str">
        <f t="shared" si="206"/>
        <v>June</v>
      </c>
      <c r="V1344" t="str">
        <f t="shared" si="200"/>
        <v>7/17/2015</v>
      </c>
      <c r="W1344" t="str">
        <f t="shared" si="207"/>
        <v>2015</v>
      </c>
      <c r="X1344" t="str">
        <f t="shared" si="208"/>
        <v>July</v>
      </c>
    </row>
    <row r="1345" spans="1:24" ht="43.2" x14ac:dyDescent="0.55000000000000004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201"/>
        <v>1.02298</v>
      </c>
      <c r="P1345" s="9">
        <f t="shared" si="202"/>
        <v>158.35603715170279</v>
      </c>
      <c r="Q1345" t="str">
        <f t="shared" si="203"/>
        <v>technology</v>
      </c>
      <c r="R1345" t="str">
        <f t="shared" si="204"/>
        <v>wearables</v>
      </c>
      <c r="S1345" t="str">
        <f t="shared" si="209"/>
        <v>6/21/2016</v>
      </c>
      <c r="T1345" t="str">
        <f t="shared" si="205"/>
        <v>2016</v>
      </c>
      <c r="U1345" t="str">
        <f t="shared" si="206"/>
        <v>June</v>
      </c>
      <c r="V1345" t="str">
        <f t="shared" si="200"/>
        <v>8/18/2016</v>
      </c>
      <c r="W1345" t="str">
        <f t="shared" si="207"/>
        <v>2016</v>
      </c>
      <c r="X1345" t="str">
        <f t="shared" si="208"/>
        <v>August</v>
      </c>
    </row>
    <row r="1346" spans="1:24" ht="43.2" x14ac:dyDescent="0.55000000000000004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si="201"/>
        <v>3.7773333333333334</v>
      </c>
      <c r="P1346" s="9">
        <f t="shared" si="202"/>
        <v>40.762589928057551</v>
      </c>
      <c r="Q1346" t="str">
        <f t="shared" si="203"/>
        <v>publishing</v>
      </c>
      <c r="R1346" t="str">
        <f t="shared" si="204"/>
        <v>nonfiction</v>
      </c>
      <c r="S1346" t="str">
        <f t="shared" si="209"/>
        <v>6/1/2016</v>
      </c>
      <c r="T1346" t="str">
        <f t="shared" si="205"/>
        <v>2016</v>
      </c>
      <c r="U1346" t="str">
        <f t="shared" si="206"/>
        <v>June</v>
      </c>
      <c r="V1346" t="str">
        <f t="shared" ref="V1346:V1409" si="210">TEXT((I1346/86400)+25569+(-5/24),"m/d/yyyy")</f>
        <v>6/30/2016</v>
      </c>
      <c r="W1346" t="str">
        <f t="shared" si="207"/>
        <v>2016</v>
      </c>
      <c r="X1346" t="str">
        <f t="shared" si="208"/>
        <v>June</v>
      </c>
    </row>
    <row r="1347" spans="1:24" ht="43.2" x14ac:dyDescent="0.55000000000000004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ref="O1347:O1410" si="211">E1347/D1347</f>
        <v>1.25</v>
      </c>
      <c r="P1347" s="9">
        <f t="shared" ref="P1347:P1410" si="212">IF(L1347&lt;&gt;0, E1347/L1347, 0)</f>
        <v>53.571428571428569</v>
      </c>
      <c r="Q1347" t="str">
        <f t="shared" ref="Q1347:Q1410" si="213">LEFT(N1347, SEARCH("/",N1347,1)-1)</f>
        <v>publishing</v>
      </c>
      <c r="R1347" t="str">
        <f t="shared" ref="R1347:R1410" si="214">RIGHT(N1347,LEN(N1347)-FIND("/",N1347))</f>
        <v>nonfiction</v>
      </c>
      <c r="S1347" t="str">
        <f t="shared" si="209"/>
        <v>6/9/2014</v>
      </c>
      <c r="T1347" t="str">
        <f t="shared" ref="T1347:T1410" si="215">TEXT((J1347/86400)+25569+(-5/24),"yyyy")</f>
        <v>2014</v>
      </c>
      <c r="U1347" t="str">
        <f t="shared" ref="U1347:U1410" si="216">TEXT((J1347/86400)+25569+(-5/24),"mmmm")</f>
        <v>June</v>
      </c>
      <c r="V1347" t="str">
        <f t="shared" si="210"/>
        <v>7/14/2014</v>
      </c>
      <c r="W1347" t="str">
        <f t="shared" ref="W1347:W1410" si="217">TEXT((I1347/86400)+25569+(-5/24),"yyyy")</f>
        <v>2014</v>
      </c>
      <c r="X1347" t="str">
        <f t="shared" ref="X1347:X1410" si="218">TEXT((I1347/86400)+25569+(-5/24),"mmmm")</f>
        <v>July</v>
      </c>
    </row>
    <row r="1348" spans="1:24" ht="43.2" x14ac:dyDescent="0.55000000000000004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si="211"/>
        <v>1.473265306122449</v>
      </c>
      <c r="P1348" s="9">
        <f t="shared" si="212"/>
        <v>48.449664429530202</v>
      </c>
      <c r="Q1348" t="str">
        <f t="shared" si="213"/>
        <v>publishing</v>
      </c>
      <c r="R1348" t="str">
        <f t="shared" si="214"/>
        <v>nonfiction</v>
      </c>
      <c r="S1348" t="str">
        <f t="shared" ref="S1348:S1411" si="219">TEXT((J1348/86400)+25569+(-5/24),"m/d/yyyy")</f>
        <v>5/27/2013</v>
      </c>
      <c r="T1348" t="str">
        <f t="shared" si="215"/>
        <v>2013</v>
      </c>
      <c r="U1348" t="str">
        <f t="shared" si="216"/>
        <v>May</v>
      </c>
      <c r="V1348" t="str">
        <f t="shared" si="210"/>
        <v>6/26/2013</v>
      </c>
      <c r="W1348" t="str">
        <f t="shared" si="217"/>
        <v>2013</v>
      </c>
      <c r="X1348" t="str">
        <f t="shared" si="218"/>
        <v>June</v>
      </c>
    </row>
    <row r="1349" spans="1:24" ht="43.2" x14ac:dyDescent="0.55000000000000004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si="211"/>
        <v>1.022</v>
      </c>
      <c r="P1349" s="9">
        <f t="shared" si="212"/>
        <v>82.41935483870968</v>
      </c>
      <c r="Q1349" t="str">
        <f t="shared" si="213"/>
        <v>publishing</v>
      </c>
      <c r="R1349" t="str">
        <f t="shared" si="214"/>
        <v>nonfiction</v>
      </c>
      <c r="S1349" t="str">
        <f t="shared" si="219"/>
        <v>2/5/2015</v>
      </c>
      <c r="T1349" t="str">
        <f t="shared" si="215"/>
        <v>2015</v>
      </c>
      <c r="U1349" t="str">
        <f t="shared" si="216"/>
        <v>February</v>
      </c>
      <c r="V1349" t="str">
        <f t="shared" si="210"/>
        <v>3/7/2015</v>
      </c>
      <c r="W1349" t="str">
        <f t="shared" si="217"/>
        <v>2015</v>
      </c>
      <c r="X1349" t="str">
        <f t="shared" si="218"/>
        <v>March</v>
      </c>
    </row>
    <row r="1350" spans="1:24" ht="43.2" x14ac:dyDescent="0.55000000000000004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211"/>
        <v>1.018723404255319</v>
      </c>
      <c r="P1350" s="9">
        <f t="shared" si="212"/>
        <v>230.19230769230768</v>
      </c>
      <c r="Q1350" t="str">
        <f t="shared" si="213"/>
        <v>publishing</v>
      </c>
      <c r="R1350" t="str">
        <f t="shared" si="214"/>
        <v>nonfiction</v>
      </c>
      <c r="S1350" t="str">
        <f t="shared" si="219"/>
        <v>11/20/2014</v>
      </c>
      <c r="T1350" t="str">
        <f t="shared" si="215"/>
        <v>2014</v>
      </c>
      <c r="U1350" t="str">
        <f t="shared" si="216"/>
        <v>November</v>
      </c>
      <c r="V1350" t="str">
        <f t="shared" si="210"/>
        <v>12/18/2014</v>
      </c>
      <c r="W1350" t="str">
        <f t="shared" si="217"/>
        <v>2014</v>
      </c>
      <c r="X1350" t="str">
        <f t="shared" si="218"/>
        <v>December</v>
      </c>
    </row>
    <row r="1351" spans="1:24" ht="43.2" x14ac:dyDescent="0.55000000000000004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211"/>
        <v>2.0419999999999998</v>
      </c>
      <c r="P1351" s="9">
        <f t="shared" si="212"/>
        <v>59.360465116279073</v>
      </c>
      <c r="Q1351" t="str">
        <f t="shared" si="213"/>
        <v>publishing</v>
      </c>
      <c r="R1351" t="str">
        <f t="shared" si="214"/>
        <v>nonfiction</v>
      </c>
      <c r="S1351" t="str">
        <f t="shared" si="219"/>
        <v>11/9/2015</v>
      </c>
      <c r="T1351" t="str">
        <f t="shared" si="215"/>
        <v>2015</v>
      </c>
      <c r="U1351" t="str">
        <f t="shared" si="216"/>
        <v>November</v>
      </c>
      <c r="V1351" t="str">
        <f t="shared" si="210"/>
        <v>12/16/2015</v>
      </c>
      <c r="W1351" t="str">
        <f t="shared" si="217"/>
        <v>2015</v>
      </c>
      <c r="X1351" t="str">
        <f t="shared" si="218"/>
        <v>December</v>
      </c>
    </row>
    <row r="1352" spans="1:24" ht="43.2" x14ac:dyDescent="0.55000000000000004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211"/>
        <v>1.0405</v>
      </c>
      <c r="P1352" s="9">
        <f t="shared" si="212"/>
        <v>66.698717948717942</v>
      </c>
      <c r="Q1352" t="str">
        <f t="shared" si="213"/>
        <v>publishing</v>
      </c>
      <c r="R1352" t="str">
        <f t="shared" si="214"/>
        <v>nonfiction</v>
      </c>
      <c r="S1352" t="str">
        <f t="shared" si="219"/>
        <v>11/25/2015</v>
      </c>
      <c r="T1352" t="str">
        <f t="shared" si="215"/>
        <v>2015</v>
      </c>
      <c r="U1352" t="str">
        <f t="shared" si="216"/>
        <v>November</v>
      </c>
      <c r="V1352" t="str">
        <f t="shared" si="210"/>
        <v>12/25/2015</v>
      </c>
      <c r="W1352" t="str">
        <f t="shared" si="217"/>
        <v>2015</v>
      </c>
      <c r="X1352" t="str">
        <f t="shared" si="218"/>
        <v>December</v>
      </c>
    </row>
    <row r="1353" spans="1:24" ht="28.8" x14ac:dyDescent="0.55000000000000004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211"/>
        <v>1.0126500000000001</v>
      </c>
      <c r="P1353" s="9">
        <f t="shared" si="212"/>
        <v>168.77500000000001</v>
      </c>
      <c r="Q1353" t="str">
        <f t="shared" si="213"/>
        <v>publishing</v>
      </c>
      <c r="R1353" t="str">
        <f t="shared" si="214"/>
        <v>nonfiction</v>
      </c>
      <c r="S1353" t="str">
        <f t="shared" si="219"/>
        <v>1/13/2016</v>
      </c>
      <c r="T1353" t="str">
        <f t="shared" si="215"/>
        <v>2016</v>
      </c>
      <c r="U1353" t="str">
        <f t="shared" si="216"/>
        <v>January</v>
      </c>
      <c r="V1353" t="str">
        <f t="shared" si="210"/>
        <v>2/12/2016</v>
      </c>
      <c r="W1353" t="str">
        <f t="shared" si="217"/>
        <v>2016</v>
      </c>
      <c r="X1353" t="str">
        <f t="shared" si="218"/>
        <v>February</v>
      </c>
    </row>
    <row r="1354" spans="1:24" ht="43.2" x14ac:dyDescent="0.55000000000000004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211"/>
        <v>1.3613999999999999</v>
      </c>
      <c r="P1354" s="9">
        <f t="shared" si="212"/>
        <v>59.973568281938327</v>
      </c>
      <c r="Q1354" t="str">
        <f t="shared" si="213"/>
        <v>publishing</v>
      </c>
      <c r="R1354" t="str">
        <f t="shared" si="214"/>
        <v>nonfiction</v>
      </c>
      <c r="S1354" t="str">
        <f t="shared" si="219"/>
        <v>7/15/2015</v>
      </c>
      <c r="T1354" t="str">
        <f t="shared" si="215"/>
        <v>2015</v>
      </c>
      <c r="U1354" t="str">
        <f t="shared" si="216"/>
        <v>July</v>
      </c>
      <c r="V1354" t="str">
        <f t="shared" si="210"/>
        <v>9/4/2015</v>
      </c>
      <c r="W1354" t="str">
        <f t="shared" si="217"/>
        <v>2015</v>
      </c>
      <c r="X1354" t="str">
        <f t="shared" si="218"/>
        <v>September</v>
      </c>
    </row>
    <row r="1355" spans="1:24" ht="28.8" x14ac:dyDescent="0.55000000000000004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211"/>
        <v>1.3360000000000001</v>
      </c>
      <c r="P1355" s="9">
        <f t="shared" si="212"/>
        <v>31.80952380952381</v>
      </c>
      <c r="Q1355" t="str">
        <f t="shared" si="213"/>
        <v>publishing</v>
      </c>
      <c r="R1355" t="str">
        <f t="shared" si="214"/>
        <v>nonfiction</v>
      </c>
      <c r="S1355" t="str">
        <f t="shared" si="219"/>
        <v>2/3/2013</v>
      </c>
      <c r="T1355" t="str">
        <f t="shared" si="215"/>
        <v>2013</v>
      </c>
      <c r="U1355" t="str">
        <f t="shared" si="216"/>
        <v>February</v>
      </c>
      <c r="V1355" t="str">
        <f t="shared" si="210"/>
        <v>3/10/2013</v>
      </c>
      <c r="W1355" t="str">
        <f t="shared" si="217"/>
        <v>2013</v>
      </c>
      <c r="X1355" t="str">
        <f t="shared" si="218"/>
        <v>March</v>
      </c>
    </row>
    <row r="1356" spans="1:24" ht="43.2" x14ac:dyDescent="0.55000000000000004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211"/>
        <v>1.3025</v>
      </c>
      <c r="P1356" s="9">
        <f t="shared" si="212"/>
        <v>24.421875</v>
      </c>
      <c r="Q1356" t="str">
        <f t="shared" si="213"/>
        <v>publishing</v>
      </c>
      <c r="R1356" t="str">
        <f t="shared" si="214"/>
        <v>nonfiction</v>
      </c>
      <c r="S1356" t="str">
        <f t="shared" si="219"/>
        <v>5/12/2016</v>
      </c>
      <c r="T1356" t="str">
        <f t="shared" si="215"/>
        <v>2016</v>
      </c>
      <c r="U1356" t="str">
        <f t="shared" si="216"/>
        <v>May</v>
      </c>
      <c r="V1356" t="str">
        <f t="shared" si="210"/>
        <v>6/11/2016</v>
      </c>
      <c r="W1356" t="str">
        <f t="shared" si="217"/>
        <v>2016</v>
      </c>
      <c r="X1356" t="str">
        <f t="shared" si="218"/>
        <v>June</v>
      </c>
    </row>
    <row r="1357" spans="1:24" ht="57.6" x14ac:dyDescent="0.55000000000000004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211"/>
        <v>1.2267999999999999</v>
      </c>
      <c r="P1357" s="9">
        <f t="shared" si="212"/>
        <v>25.347107438016529</v>
      </c>
      <c r="Q1357" t="str">
        <f t="shared" si="213"/>
        <v>publishing</v>
      </c>
      <c r="R1357" t="str">
        <f t="shared" si="214"/>
        <v>nonfiction</v>
      </c>
      <c r="S1357" t="str">
        <f t="shared" si="219"/>
        <v>10/31/2012</v>
      </c>
      <c r="T1357" t="str">
        <f t="shared" si="215"/>
        <v>2012</v>
      </c>
      <c r="U1357" t="str">
        <f t="shared" si="216"/>
        <v>October</v>
      </c>
      <c r="V1357" t="str">
        <f t="shared" si="210"/>
        <v>11/30/2012</v>
      </c>
      <c r="W1357" t="str">
        <f t="shared" si="217"/>
        <v>2012</v>
      </c>
      <c r="X1357" t="str">
        <f t="shared" si="218"/>
        <v>November</v>
      </c>
    </row>
    <row r="1358" spans="1:24" ht="43.2" x14ac:dyDescent="0.55000000000000004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211"/>
        <v>1.8281058823529412</v>
      </c>
      <c r="P1358" s="9">
        <f t="shared" si="212"/>
        <v>71.443218390804603</v>
      </c>
      <c r="Q1358" t="str">
        <f t="shared" si="213"/>
        <v>publishing</v>
      </c>
      <c r="R1358" t="str">
        <f t="shared" si="214"/>
        <v>nonfiction</v>
      </c>
      <c r="S1358" t="str">
        <f t="shared" si="219"/>
        <v>6/4/2013</v>
      </c>
      <c r="T1358" t="str">
        <f t="shared" si="215"/>
        <v>2013</v>
      </c>
      <c r="U1358" t="str">
        <f t="shared" si="216"/>
        <v>June</v>
      </c>
      <c r="V1358" t="str">
        <f t="shared" si="210"/>
        <v>7/4/2013</v>
      </c>
      <c r="W1358" t="str">
        <f t="shared" si="217"/>
        <v>2013</v>
      </c>
      <c r="X1358" t="str">
        <f t="shared" si="218"/>
        <v>July</v>
      </c>
    </row>
    <row r="1359" spans="1:24" ht="43.2" x14ac:dyDescent="0.55000000000000004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211"/>
        <v>1.2529999999999999</v>
      </c>
      <c r="P1359" s="9">
        <f t="shared" si="212"/>
        <v>38.553846153846152</v>
      </c>
      <c r="Q1359" t="str">
        <f t="shared" si="213"/>
        <v>publishing</v>
      </c>
      <c r="R1359" t="str">
        <f t="shared" si="214"/>
        <v>nonfiction</v>
      </c>
      <c r="S1359" t="str">
        <f t="shared" si="219"/>
        <v>1/30/2013</v>
      </c>
      <c r="T1359" t="str">
        <f t="shared" si="215"/>
        <v>2013</v>
      </c>
      <c r="U1359" t="str">
        <f t="shared" si="216"/>
        <v>January</v>
      </c>
      <c r="V1359" t="str">
        <f t="shared" si="210"/>
        <v>3/1/2013</v>
      </c>
      <c r="W1359" t="str">
        <f t="shared" si="217"/>
        <v>2013</v>
      </c>
      <c r="X1359" t="str">
        <f t="shared" si="218"/>
        <v>March</v>
      </c>
    </row>
    <row r="1360" spans="1:24" ht="43.2" x14ac:dyDescent="0.55000000000000004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211"/>
        <v>1.1166666666666667</v>
      </c>
      <c r="P1360" s="9">
        <f t="shared" si="212"/>
        <v>68.367346938775512</v>
      </c>
      <c r="Q1360" t="str">
        <f t="shared" si="213"/>
        <v>publishing</v>
      </c>
      <c r="R1360" t="str">
        <f t="shared" si="214"/>
        <v>nonfiction</v>
      </c>
      <c r="S1360" t="str">
        <f t="shared" si="219"/>
        <v>5/26/2011</v>
      </c>
      <c r="T1360" t="str">
        <f t="shared" si="215"/>
        <v>2011</v>
      </c>
      <c r="U1360" t="str">
        <f t="shared" si="216"/>
        <v>May</v>
      </c>
      <c r="V1360" t="str">
        <f t="shared" si="210"/>
        <v>6/25/2011</v>
      </c>
      <c r="W1360" t="str">
        <f t="shared" si="217"/>
        <v>2011</v>
      </c>
      <c r="X1360" t="str">
        <f t="shared" si="218"/>
        <v>June</v>
      </c>
    </row>
    <row r="1361" spans="1:24" ht="43.2" x14ac:dyDescent="0.55000000000000004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211"/>
        <v>1.1575757575757575</v>
      </c>
      <c r="P1361" s="9">
        <f t="shared" si="212"/>
        <v>40.210526315789473</v>
      </c>
      <c r="Q1361" t="str">
        <f t="shared" si="213"/>
        <v>publishing</v>
      </c>
      <c r="R1361" t="str">
        <f t="shared" si="214"/>
        <v>nonfiction</v>
      </c>
      <c r="S1361" t="str">
        <f t="shared" si="219"/>
        <v>5/5/2011</v>
      </c>
      <c r="T1361" t="str">
        <f t="shared" si="215"/>
        <v>2011</v>
      </c>
      <c r="U1361" t="str">
        <f t="shared" si="216"/>
        <v>May</v>
      </c>
      <c r="V1361" t="str">
        <f t="shared" si="210"/>
        <v>7/6/2011</v>
      </c>
      <c r="W1361" t="str">
        <f t="shared" si="217"/>
        <v>2011</v>
      </c>
      <c r="X1361" t="str">
        <f t="shared" si="218"/>
        <v>July</v>
      </c>
    </row>
    <row r="1362" spans="1:24" ht="28.8" x14ac:dyDescent="0.55000000000000004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211"/>
        <v>1.732</v>
      </c>
      <c r="P1362" s="9">
        <f t="shared" si="212"/>
        <v>32.074074074074076</v>
      </c>
      <c r="Q1362" t="str">
        <f t="shared" si="213"/>
        <v>publishing</v>
      </c>
      <c r="R1362" t="str">
        <f t="shared" si="214"/>
        <v>nonfiction</v>
      </c>
      <c r="S1362" t="str">
        <f t="shared" si="219"/>
        <v>7/5/2012</v>
      </c>
      <c r="T1362" t="str">
        <f t="shared" si="215"/>
        <v>2012</v>
      </c>
      <c r="U1362" t="str">
        <f t="shared" si="216"/>
        <v>July</v>
      </c>
      <c r="V1362" t="str">
        <f t="shared" si="210"/>
        <v>8/2/2012</v>
      </c>
      <c r="W1362" t="str">
        <f t="shared" si="217"/>
        <v>2012</v>
      </c>
      <c r="X1362" t="str">
        <f t="shared" si="218"/>
        <v>August</v>
      </c>
    </row>
    <row r="1363" spans="1:24" ht="43.2" x14ac:dyDescent="0.55000000000000004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211"/>
        <v>1.2598333333333334</v>
      </c>
      <c r="P1363" s="9">
        <f t="shared" si="212"/>
        <v>28.632575757575758</v>
      </c>
      <c r="Q1363" t="str">
        <f t="shared" si="213"/>
        <v>publishing</v>
      </c>
      <c r="R1363" t="str">
        <f t="shared" si="214"/>
        <v>nonfiction</v>
      </c>
      <c r="S1363" t="str">
        <f t="shared" si="219"/>
        <v>5/22/2014</v>
      </c>
      <c r="T1363" t="str">
        <f t="shared" si="215"/>
        <v>2014</v>
      </c>
      <c r="U1363" t="str">
        <f t="shared" si="216"/>
        <v>May</v>
      </c>
      <c r="V1363" t="str">
        <f t="shared" si="210"/>
        <v>6/21/2014</v>
      </c>
      <c r="W1363" t="str">
        <f t="shared" si="217"/>
        <v>2014</v>
      </c>
      <c r="X1363" t="str">
        <f t="shared" si="218"/>
        <v>June</v>
      </c>
    </row>
    <row r="1364" spans="1:24" ht="28.8" x14ac:dyDescent="0.55000000000000004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211"/>
        <v>1.091</v>
      </c>
      <c r="P1364" s="9">
        <f t="shared" si="212"/>
        <v>43.64</v>
      </c>
      <c r="Q1364" t="str">
        <f t="shared" si="213"/>
        <v>publishing</v>
      </c>
      <c r="R1364" t="str">
        <f t="shared" si="214"/>
        <v>nonfiction</v>
      </c>
      <c r="S1364" t="str">
        <f t="shared" si="219"/>
        <v>7/9/2013</v>
      </c>
      <c r="T1364" t="str">
        <f t="shared" si="215"/>
        <v>2013</v>
      </c>
      <c r="U1364" t="str">
        <f t="shared" si="216"/>
        <v>July</v>
      </c>
      <c r="V1364" t="str">
        <f t="shared" si="210"/>
        <v>9/7/2013</v>
      </c>
      <c r="W1364" t="str">
        <f t="shared" si="217"/>
        <v>2013</v>
      </c>
      <c r="X1364" t="str">
        <f t="shared" si="218"/>
        <v>September</v>
      </c>
    </row>
    <row r="1365" spans="1:24" ht="43.2" x14ac:dyDescent="0.55000000000000004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211"/>
        <v>1</v>
      </c>
      <c r="P1365" s="9">
        <f t="shared" si="212"/>
        <v>40</v>
      </c>
      <c r="Q1365" t="str">
        <f t="shared" si="213"/>
        <v>publishing</v>
      </c>
      <c r="R1365" t="str">
        <f t="shared" si="214"/>
        <v>nonfiction</v>
      </c>
      <c r="S1365" t="str">
        <f t="shared" si="219"/>
        <v>1/27/2016</v>
      </c>
      <c r="T1365" t="str">
        <f t="shared" si="215"/>
        <v>2016</v>
      </c>
      <c r="U1365" t="str">
        <f t="shared" si="216"/>
        <v>January</v>
      </c>
      <c r="V1365" t="str">
        <f t="shared" si="210"/>
        <v>2/15/2016</v>
      </c>
      <c r="W1365" t="str">
        <f t="shared" si="217"/>
        <v>2016</v>
      </c>
      <c r="X1365" t="str">
        <f t="shared" si="218"/>
        <v>February</v>
      </c>
    </row>
    <row r="1366" spans="1:24" ht="43.2" x14ac:dyDescent="0.55000000000000004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211"/>
        <v>1.1864285714285714</v>
      </c>
      <c r="P1366" s="9">
        <f t="shared" si="212"/>
        <v>346.04166666666669</v>
      </c>
      <c r="Q1366" t="str">
        <f t="shared" si="213"/>
        <v>music</v>
      </c>
      <c r="R1366" t="str">
        <f t="shared" si="214"/>
        <v>rock</v>
      </c>
      <c r="S1366" t="str">
        <f t="shared" si="219"/>
        <v>11/8/2014</v>
      </c>
      <c r="T1366" t="str">
        <f t="shared" si="215"/>
        <v>2014</v>
      </c>
      <c r="U1366" t="str">
        <f t="shared" si="216"/>
        <v>November</v>
      </c>
      <c r="V1366" t="str">
        <f t="shared" si="210"/>
        <v>1/7/2015</v>
      </c>
      <c r="W1366" t="str">
        <f t="shared" si="217"/>
        <v>2015</v>
      </c>
      <c r="X1366" t="str">
        <f t="shared" si="218"/>
        <v>January</v>
      </c>
    </row>
    <row r="1367" spans="1:24" ht="43.2" x14ac:dyDescent="0.55000000000000004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211"/>
        <v>1.0026666666666666</v>
      </c>
      <c r="P1367" s="9">
        <f t="shared" si="212"/>
        <v>81.739130434782609</v>
      </c>
      <c r="Q1367" t="str">
        <f t="shared" si="213"/>
        <v>music</v>
      </c>
      <c r="R1367" t="str">
        <f t="shared" si="214"/>
        <v>rock</v>
      </c>
      <c r="S1367" t="str">
        <f t="shared" si="219"/>
        <v>2/14/2015</v>
      </c>
      <c r="T1367" t="str">
        <f t="shared" si="215"/>
        <v>2015</v>
      </c>
      <c r="U1367" t="str">
        <f t="shared" si="216"/>
        <v>February</v>
      </c>
      <c r="V1367" t="str">
        <f t="shared" si="210"/>
        <v>3/16/2015</v>
      </c>
      <c r="W1367" t="str">
        <f t="shared" si="217"/>
        <v>2015</v>
      </c>
      <c r="X1367" t="str">
        <f t="shared" si="218"/>
        <v>March</v>
      </c>
    </row>
    <row r="1368" spans="1:24" x14ac:dyDescent="0.55000000000000004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211"/>
        <v>1.2648920000000001</v>
      </c>
      <c r="P1368" s="9">
        <f t="shared" si="212"/>
        <v>64.535306122448986</v>
      </c>
      <c r="Q1368" t="str">
        <f t="shared" si="213"/>
        <v>music</v>
      </c>
      <c r="R1368" t="str">
        <f t="shared" si="214"/>
        <v>rock</v>
      </c>
      <c r="S1368" t="str">
        <f t="shared" si="219"/>
        <v>10/12/2014</v>
      </c>
      <c r="T1368" t="str">
        <f t="shared" si="215"/>
        <v>2014</v>
      </c>
      <c r="U1368" t="str">
        <f t="shared" si="216"/>
        <v>October</v>
      </c>
      <c r="V1368" t="str">
        <f t="shared" si="210"/>
        <v>11/26/2014</v>
      </c>
      <c r="W1368" t="str">
        <f t="shared" si="217"/>
        <v>2014</v>
      </c>
      <c r="X1368" t="str">
        <f t="shared" si="218"/>
        <v>November</v>
      </c>
    </row>
    <row r="1369" spans="1:24" ht="43.2" x14ac:dyDescent="0.55000000000000004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211"/>
        <v>1.1426000000000001</v>
      </c>
      <c r="P1369" s="9">
        <f t="shared" si="212"/>
        <v>63.477777777777774</v>
      </c>
      <c r="Q1369" t="str">
        <f t="shared" si="213"/>
        <v>music</v>
      </c>
      <c r="R1369" t="str">
        <f t="shared" si="214"/>
        <v>rock</v>
      </c>
      <c r="S1369" t="str">
        <f t="shared" si="219"/>
        <v>10/14/2015</v>
      </c>
      <c r="T1369" t="str">
        <f t="shared" si="215"/>
        <v>2015</v>
      </c>
      <c r="U1369" t="str">
        <f t="shared" si="216"/>
        <v>October</v>
      </c>
      <c r="V1369" t="str">
        <f t="shared" si="210"/>
        <v>11/13/2015</v>
      </c>
      <c r="W1369" t="str">
        <f t="shared" si="217"/>
        <v>2015</v>
      </c>
      <c r="X1369" t="str">
        <f t="shared" si="218"/>
        <v>November</v>
      </c>
    </row>
    <row r="1370" spans="1:24" ht="43.2" x14ac:dyDescent="0.55000000000000004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211"/>
        <v>1.107</v>
      </c>
      <c r="P1370" s="9">
        <f t="shared" si="212"/>
        <v>63.620689655172413</v>
      </c>
      <c r="Q1370" t="str">
        <f t="shared" si="213"/>
        <v>music</v>
      </c>
      <c r="R1370" t="str">
        <f t="shared" si="214"/>
        <v>rock</v>
      </c>
      <c r="S1370" t="str">
        <f t="shared" si="219"/>
        <v>5/21/2015</v>
      </c>
      <c r="T1370" t="str">
        <f t="shared" si="215"/>
        <v>2015</v>
      </c>
      <c r="U1370" t="str">
        <f t="shared" si="216"/>
        <v>May</v>
      </c>
      <c r="V1370" t="str">
        <f t="shared" si="210"/>
        <v>6/14/2015</v>
      </c>
      <c r="W1370" t="str">
        <f t="shared" si="217"/>
        <v>2015</v>
      </c>
      <c r="X1370" t="str">
        <f t="shared" si="218"/>
        <v>June</v>
      </c>
    </row>
    <row r="1371" spans="1:24" ht="43.2" x14ac:dyDescent="0.55000000000000004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211"/>
        <v>1.0534805315203954</v>
      </c>
      <c r="P1371" s="9">
        <f t="shared" si="212"/>
        <v>83.967068965517228</v>
      </c>
      <c r="Q1371" t="str">
        <f t="shared" si="213"/>
        <v>music</v>
      </c>
      <c r="R1371" t="str">
        <f t="shared" si="214"/>
        <v>rock</v>
      </c>
      <c r="S1371" t="str">
        <f t="shared" si="219"/>
        <v>3/12/2014</v>
      </c>
      <c r="T1371" t="str">
        <f t="shared" si="215"/>
        <v>2014</v>
      </c>
      <c r="U1371" t="str">
        <f t="shared" si="216"/>
        <v>March</v>
      </c>
      <c r="V1371" t="str">
        <f t="shared" si="210"/>
        <v>4/11/2014</v>
      </c>
      <c r="W1371" t="str">
        <f t="shared" si="217"/>
        <v>2014</v>
      </c>
      <c r="X1371" t="str">
        <f t="shared" si="218"/>
        <v>April</v>
      </c>
    </row>
    <row r="1372" spans="1:24" ht="28.8" x14ac:dyDescent="0.55000000000000004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211"/>
        <v>1.0366666666666666</v>
      </c>
      <c r="P1372" s="9">
        <f t="shared" si="212"/>
        <v>77.75</v>
      </c>
      <c r="Q1372" t="str">
        <f t="shared" si="213"/>
        <v>music</v>
      </c>
      <c r="R1372" t="str">
        <f t="shared" si="214"/>
        <v>rock</v>
      </c>
      <c r="S1372" t="str">
        <f t="shared" si="219"/>
        <v>9/30/2013</v>
      </c>
      <c r="T1372" t="str">
        <f t="shared" si="215"/>
        <v>2013</v>
      </c>
      <c r="U1372" t="str">
        <f t="shared" si="216"/>
        <v>September</v>
      </c>
      <c r="V1372" t="str">
        <f t="shared" si="210"/>
        <v>10/15/2013</v>
      </c>
      <c r="W1372" t="str">
        <f t="shared" si="217"/>
        <v>2013</v>
      </c>
      <c r="X1372" t="str">
        <f t="shared" si="218"/>
        <v>October</v>
      </c>
    </row>
    <row r="1373" spans="1:24" ht="43.2" x14ac:dyDescent="0.55000000000000004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211"/>
        <v>1.0708672667523933</v>
      </c>
      <c r="P1373" s="9">
        <f t="shared" si="212"/>
        <v>107.07142857142857</v>
      </c>
      <c r="Q1373" t="str">
        <f t="shared" si="213"/>
        <v>music</v>
      </c>
      <c r="R1373" t="str">
        <f t="shared" si="214"/>
        <v>rock</v>
      </c>
      <c r="S1373" t="str">
        <f t="shared" si="219"/>
        <v>4/7/2015</v>
      </c>
      <c r="T1373" t="str">
        <f t="shared" si="215"/>
        <v>2015</v>
      </c>
      <c r="U1373" t="str">
        <f t="shared" si="216"/>
        <v>April</v>
      </c>
      <c r="V1373" t="str">
        <f t="shared" si="210"/>
        <v>5/7/2015</v>
      </c>
      <c r="W1373" t="str">
        <f t="shared" si="217"/>
        <v>2015</v>
      </c>
      <c r="X1373" t="str">
        <f t="shared" si="218"/>
        <v>May</v>
      </c>
    </row>
    <row r="1374" spans="1:24" x14ac:dyDescent="0.55000000000000004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211"/>
        <v>1.24</v>
      </c>
      <c r="P1374" s="9">
        <f t="shared" si="212"/>
        <v>38.75</v>
      </c>
      <c r="Q1374" t="str">
        <f t="shared" si="213"/>
        <v>music</v>
      </c>
      <c r="R1374" t="str">
        <f t="shared" si="214"/>
        <v>rock</v>
      </c>
      <c r="S1374" t="str">
        <f t="shared" si="219"/>
        <v>6/12/2012</v>
      </c>
      <c r="T1374" t="str">
        <f t="shared" si="215"/>
        <v>2012</v>
      </c>
      <c r="U1374" t="str">
        <f t="shared" si="216"/>
        <v>June</v>
      </c>
      <c r="V1374" t="str">
        <f t="shared" si="210"/>
        <v>7/12/2012</v>
      </c>
      <c r="W1374" t="str">
        <f t="shared" si="217"/>
        <v>2012</v>
      </c>
      <c r="X1374" t="str">
        <f t="shared" si="218"/>
        <v>July</v>
      </c>
    </row>
    <row r="1375" spans="1:24" ht="28.8" x14ac:dyDescent="0.55000000000000004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211"/>
        <v>1.0501</v>
      </c>
      <c r="P1375" s="9">
        <f t="shared" si="212"/>
        <v>201.94230769230768</v>
      </c>
      <c r="Q1375" t="str">
        <f t="shared" si="213"/>
        <v>music</v>
      </c>
      <c r="R1375" t="str">
        <f t="shared" si="214"/>
        <v>rock</v>
      </c>
      <c r="S1375" t="str">
        <f t="shared" si="219"/>
        <v>11/30/2016</v>
      </c>
      <c r="T1375" t="str">
        <f t="shared" si="215"/>
        <v>2016</v>
      </c>
      <c r="U1375" t="str">
        <f t="shared" si="216"/>
        <v>November</v>
      </c>
      <c r="V1375" t="str">
        <f t="shared" si="210"/>
        <v>12/30/2016</v>
      </c>
      <c r="W1375" t="str">
        <f t="shared" si="217"/>
        <v>2016</v>
      </c>
      <c r="X1375" t="str">
        <f t="shared" si="218"/>
        <v>December</v>
      </c>
    </row>
    <row r="1376" spans="1:24" ht="43.2" x14ac:dyDescent="0.55000000000000004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211"/>
        <v>1.8946666666666667</v>
      </c>
      <c r="P1376" s="9">
        <f t="shared" si="212"/>
        <v>43.060606060606062</v>
      </c>
      <c r="Q1376" t="str">
        <f t="shared" si="213"/>
        <v>music</v>
      </c>
      <c r="R1376" t="str">
        <f t="shared" si="214"/>
        <v>rock</v>
      </c>
      <c r="S1376" t="str">
        <f t="shared" si="219"/>
        <v>2/23/2016</v>
      </c>
      <c r="T1376" t="str">
        <f t="shared" si="215"/>
        <v>2016</v>
      </c>
      <c r="U1376" t="str">
        <f t="shared" si="216"/>
        <v>February</v>
      </c>
      <c r="V1376" t="str">
        <f t="shared" si="210"/>
        <v>3/24/2016</v>
      </c>
      <c r="W1376" t="str">
        <f t="shared" si="217"/>
        <v>2016</v>
      </c>
      <c r="X1376" t="str">
        <f t="shared" si="218"/>
        <v>March</v>
      </c>
    </row>
    <row r="1377" spans="1:24" ht="43.2" x14ac:dyDescent="0.55000000000000004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211"/>
        <v>1.7132499999999999</v>
      </c>
      <c r="P1377" s="9">
        <f t="shared" si="212"/>
        <v>62.871559633027523</v>
      </c>
      <c r="Q1377" t="str">
        <f t="shared" si="213"/>
        <v>music</v>
      </c>
      <c r="R1377" t="str">
        <f t="shared" si="214"/>
        <v>rock</v>
      </c>
      <c r="S1377" t="str">
        <f t="shared" si="219"/>
        <v>12/15/2016</v>
      </c>
      <c r="T1377" t="str">
        <f t="shared" si="215"/>
        <v>2016</v>
      </c>
      <c r="U1377" t="str">
        <f t="shared" si="216"/>
        <v>December</v>
      </c>
      <c r="V1377" t="str">
        <f t="shared" si="210"/>
        <v>1/14/2017</v>
      </c>
      <c r="W1377" t="str">
        <f t="shared" si="217"/>
        <v>2017</v>
      </c>
      <c r="X1377" t="str">
        <f t="shared" si="218"/>
        <v>January</v>
      </c>
    </row>
    <row r="1378" spans="1:24" ht="28.8" x14ac:dyDescent="0.55000000000000004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211"/>
        <v>2.5248648648648651</v>
      </c>
      <c r="P1378" s="9">
        <f t="shared" si="212"/>
        <v>55.607142857142854</v>
      </c>
      <c r="Q1378" t="str">
        <f t="shared" si="213"/>
        <v>music</v>
      </c>
      <c r="R1378" t="str">
        <f t="shared" si="214"/>
        <v>rock</v>
      </c>
      <c r="S1378" t="str">
        <f t="shared" si="219"/>
        <v>11/3/2016</v>
      </c>
      <c r="T1378" t="str">
        <f t="shared" si="215"/>
        <v>2016</v>
      </c>
      <c r="U1378" t="str">
        <f t="shared" si="216"/>
        <v>November</v>
      </c>
      <c r="V1378" t="str">
        <f t="shared" si="210"/>
        <v>12/3/2016</v>
      </c>
      <c r="W1378" t="str">
        <f t="shared" si="217"/>
        <v>2016</v>
      </c>
      <c r="X1378" t="str">
        <f t="shared" si="218"/>
        <v>December</v>
      </c>
    </row>
    <row r="1379" spans="1:24" ht="43.2" x14ac:dyDescent="0.55000000000000004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211"/>
        <v>1.1615384615384616</v>
      </c>
      <c r="P1379" s="9">
        <f t="shared" si="212"/>
        <v>48.70967741935484</v>
      </c>
      <c r="Q1379" t="str">
        <f t="shared" si="213"/>
        <v>music</v>
      </c>
      <c r="R1379" t="str">
        <f t="shared" si="214"/>
        <v>rock</v>
      </c>
      <c r="S1379" t="str">
        <f t="shared" si="219"/>
        <v>1/12/2017</v>
      </c>
      <c r="T1379" t="str">
        <f t="shared" si="215"/>
        <v>2017</v>
      </c>
      <c r="U1379" t="str">
        <f t="shared" si="216"/>
        <v>January</v>
      </c>
      <c r="V1379" t="str">
        <f t="shared" si="210"/>
        <v>2/2/2017</v>
      </c>
      <c r="W1379" t="str">
        <f t="shared" si="217"/>
        <v>2017</v>
      </c>
      <c r="X1379" t="str">
        <f t="shared" si="218"/>
        <v>February</v>
      </c>
    </row>
    <row r="1380" spans="1:24" x14ac:dyDescent="0.55000000000000004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211"/>
        <v>2.0335000000000001</v>
      </c>
      <c r="P1380" s="9">
        <f t="shared" si="212"/>
        <v>30.578947368421051</v>
      </c>
      <c r="Q1380" t="str">
        <f t="shared" si="213"/>
        <v>music</v>
      </c>
      <c r="R1380" t="str">
        <f t="shared" si="214"/>
        <v>rock</v>
      </c>
      <c r="S1380" t="str">
        <f t="shared" si="219"/>
        <v>7/17/2016</v>
      </c>
      <c r="T1380" t="str">
        <f t="shared" si="215"/>
        <v>2016</v>
      </c>
      <c r="U1380" t="str">
        <f t="shared" si="216"/>
        <v>July</v>
      </c>
      <c r="V1380" t="str">
        <f t="shared" si="210"/>
        <v>8/1/2016</v>
      </c>
      <c r="W1380" t="str">
        <f t="shared" si="217"/>
        <v>2016</v>
      </c>
      <c r="X1380" t="str">
        <f t="shared" si="218"/>
        <v>August</v>
      </c>
    </row>
    <row r="1381" spans="1:24" ht="28.8" x14ac:dyDescent="0.55000000000000004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211"/>
        <v>1.1160000000000001</v>
      </c>
      <c r="P1381" s="9">
        <f t="shared" si="212"/>
        <v>73.907284768211923</v>
      </c>
      <c r="Q1381" t="str">
        <f t="shared" si="213"/>
        <v>music</v>
      </c>
      <c r="R1381" t="str">
        <f t="shared" si="214"/>
        <v>rock</v>
      </c>
      <c r="S1381" t="str">
        <f t="shared" si="219"/>
        <v>5/6/2015</v>
      </c>
      <c r="T1381" t="str">
        <f t="shared" si="215"/>
        <v>2015</v>
      </c>
      <c r="U1381" t="str">
        <f t="shared" si="216"/>
        <v>May</v>
      </c>
      <c r="V1381" t="str">
        <f t="shared" si="210"/>
        <v>6/5/2015</v>
      </c>
      <c r="W1381" t="str">
        <f t="shared" si="217"/>
        <v>2015</v>
      </c>
      <c r="X1381" t="str">
        <f t="shared" si="218"/>
        <v>June</v>
      </c>
    </row>
    <row r="1382" spans="1:24" ht="28.8" x14ac:dyDescent="0.55000000000000004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211"/>
        <v>4.24</v>
      </c>
      <c r="P1382" s="9">
        <f t="shared" si="212"/>
        <v>21.2</v>
      </c>
      <c r="Q1382" t="str">
        <f t="shared" si="213"/>
        <v>music</v>
      </c>
      <c r="R1382" t="str">
        <f t="shared" si="214"/>
        <v>rock</v>
      </c>
      <c r="S1382" t="str">
        <f t="shared" si="219"/>
        <v>5/17/2015</v>
      </c>
      <c r="T1382" t="str">
        <f t="shared" si="215"/>
        <v>2015</v>
      </c>
      <c r="U1382" t="str">
        <f t="shared" si="216"/>
        <v>May</v>
      </c>
      <c r="V1382" t="str">
        <f t="shared" si="210"/>
        <v>6/8/2015</v>
      </c>
      <c r="W1382" t="str">
        <f t="shared" si="217"/>
        <v>2015</v>
      </c>
      <c r="X1382" t="str">
        <f t="shared" si="218"/>
        <v>June</v>
      </c>
    </row>
    <row r="1383" spans="1:24" ht="43.2" x14ac:dyDescent="0.55000000000000004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211"/>
        <v>1.071</v>
      </c>
      <c r="P1383" s="9">
        <f t="shared" si="212"/>
        <v>73.356164383561648</v>
      </c>
      <c r="Q1383" t="str">
        <f t="shared" si="213"/>
        <v>music</v>
      </c>
      <c r="R1383" t="str">
        <f t="shared" si="214"/>
        <v>rock</v>
      </c>
      <c r="S1383" t="str">
        <f t="shared" si="219"/>
        <v>11/29/2016</v>
      </c>
      <c r="T1383" t="str">
        <f t="shared" si="215"/>
        <v>2016</v>
      </c>
      <c r="U1383" t="str">
        <f t="shared" si="216"/>
        <v>November</v>
      </c>
      <c r="V1383" t="str">
        <f t="shared" si="210"/>
        <v>12/29/2016</v>
      </c>
      <c r="W1383" t="str">
        <f t="shared" si="217"/>
        <v>2016</v>
      </c>
      <c r="X1383" t="str">
        <f t="shared" si="218"/>
        <v>December</v>
      </c>
    </row>
    <row r="1384" spans="1:24" ht="43.2" x14ac:dyDescent="0.55000000000000004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211"/>
        <v>1.043625</v>
      </c>
      <c r="P1384" s="9">
        <f t="shared" si="212"/>
        <v>56.412162162162161</v>
      </c>
      <c r="Q1384" t="str">
        <f t="shared" si="213"/>
        <v>music</v>
      </c>
      <c r="R1384" t="str">
        <f t="shared" si="214"/>
        <v>rock</v>
      </c>
      <c r="S1384" t="str">
        <f t="shared" si="219"/>
        <v>4/6/2013</v>
      </c>
      <c r="T1384" t="str">
        <f t="shared" si="215"/>
        <v>2013</v>
      </c>
      <c r="U1384" t="str">
        <f t="shared" si="216"/>
        <v>April</v>
      </c>
      <c r="V1384" t="str">
        <f t="shared" si="210"/>
        <v>5/6/2013</v>
      </c>
      <c r="W1384" t="str">
        <f t="shared" si="217"/>
        <v>2013</v>
      </c>
      <c r="X1384" t="str">
        <f t="shared" si="218"/>
        <v>May</v>
      </c>
    </row>
    <row r="1385" spans="1:24" ht="43.2" x14ac:dyDescent="0.55000000000000004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211"/>
        <v>2.124090909090909</v>
      </c>
      <c r="P1385" s="9">
        <f t="shared" si="212"/>
        <v>50.247311827956992</v>
      </c>
      <c r="Q1385" t="str">
        <f t="shared" si="213"/>
        <v>music</v>
      </c>
      <c r="R1385" t="str">
        <f t="shared" si="214"/>
        <v>rock</v>
      </c>
      <c r="S1385" t="str">
        <f t="shared" si="219"/>
        <v>12/2/2016</v>
      </c>
      <c r="T1385" t="str">
        <f t="shared" si="215"/>
        <v>2016</v>
      </c>
      <c r="U1385" t="str">
        <f t="shared" si="216"/>
        <v>December</v>
      </c>
      <c r="V1385" t="str">
        <f t="shared" si="210"/>
        <v>12/22/2016</v>
      </c>
      <c r="W1385" t="str">
        <f t="shared" si="217"/>
        <v>2016</v>
      </c>
      <c r="X1385" t="str">
        <f t="shared" si="218"/>
        <v>December</v>
      </c>
    </row>
    <row r="1386" spans="1:24" ht="43.2" x14ac:dyDescent="0.55000000000000004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211"/>
        <v>1.2408571428571429</v>
      </c>
      <c r="P1386" s="9">
        <f t="shared" si="212"/>
        <v>68.936507936507937</v>
      </c>
      <c r="Q1386" t="str">
        <f t="shared" si="213"/>
        <v>music</v>
      </c>
      <c r="R1386" t="str">
        <f t="shared" si="214"/>
        <v>rock</v>
      </c>
      <c r="S1386" t="str">
        <f t="shared" si="219"/>
        <v>6/5/2015</v>
      </c>
      <c r="T1386" t="str">
        <f t="shared" si="215"/>
        <v>2015</v>
      </c>
      <c r="U1386" t="str">
        <f t="shared" si="216"/>
        <v>June</v>
      </c>
      <c r="V1386" t="str">
        <f t="shared" si="210"/>
        <v>7/5/2015</v>
      </c>
      <c r="W1386" t="str">
        <f t="shared" si="217"/>
        <v>2015</v>
      </c>
      <c r="X1386" t="str">
        <f t="shared" si="218"/>
        <v>July</v>
      </c>
    </row>
    <row r="1387" spans="1:24" ht="43.2" x14ac:dyDescent="0.55000000000000004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211"/>
        <v>1.10406125</v>
      </c>
      <c r="P1387" s="9">
        <f t="shared" si="212"/>
        <v>65.914104477611943</v>
      </c>
      <c r="Q1387" t="str">
        <f t="shared" si="213"/>
        <v>music</v>
      </c>
      <c r="R1387" t="str">
        <f t="shared" si="214"/>
        <v>rock</v>
      </c>
      <c r="S1387" t="str">
        <f t="shared" si="219"/>
        <v>3/4/2016</v>
      </c>
      <c r="T1387" t="str">
        <f t="shared" si="215"/>
        <v>2016</v>
      </c>
      <c r="U1387" t="str">
        <f t="shared" si="216"/>
        <v>March</v>
      </c>
      <c r="V1387" t="str">
        <f t="shared" si="210"/>
        <v>4/29/2016</v>
      </c>
      <c r="W1387" t="str">
        <f t="shared" si="217"/>
        <v>2016</v>
      </c>
      <c r="X1387" t="str">
        <f t="shared" si="218"/>
        <v>April</v>
      </c>
    </row>
    <row r="1388" spans="1:24" ht="28.8" x14ac:dyDescent="0.55000000000000004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211"/>
        <v>2.1875</v>
      </c>
      <c r="P1388" s="9">
        <f t="shared" si="212"/>
        <v>62.5</v>
      </c>
      <c r="Q1388" t="str">
        <f t="shared" si="213"/>
        <v>music</v>
      </c>
      <c r="R1388" t="str">
        <f t="shared" si="214"/>
        <v>rock</v>
      </c>
      <c r="S1388" t="str">
        <f t="shared" si="219"/>
        <v>6/29/2015</v>
      </c>
      <c r="T1388" t="str">
        <f t="shared" si="215"/>
        <v>2015</v>
      </c>
      <c r="U1388" t="str">
        <f t="shared" si="216"/>
        <v>June</v>
      </c>
      <c r="V1388" t="str">
        <f t="shared" si="210"/>
        <v>7/29/2015</v>
      </c>
      <c r="W1388" t="str">
        <f t="shared" si="217"/>
        <v>2015</v>
      </c>
      <c r="X1388" t="str">
        <f t="shared" si="218"/>
        <v>July</v>
      </c>
    </row>
    <row r="1389" spans="1:24" ht="43.2" x14ac:dyDescent="0.55000000000000004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211"/>
        <v>1.36625</v>
      </c>
      <c r="P1389" s="9">
        <f t="shared" si="212"/>
        <v>70.064102564102569</v>
      </c>
      <c r="Q1389" t="str">
        <f t="shared" si="213"/>
        <v>music</v>
      </c>
      <c r="R1389" t="str">
        <f t="shared" si="214"/>
        <v>rock</v>
      </c>
      <c r="S1389" t="str">
        <f t="shared" si="219"/>
        <v>5/2/2015</v>
      </c>
      <c r="T1389" t="str">
        <f t="shared" si="215"/>
        <v>2015</v>
      </c>
      <c r="U1389" t="str">
        <f t="shared" si="216"/>
        <v>May</v>
      </c>
      <c r="V1389" t="str">
        <f t="shared" si="210"/>
        <v>6/2/2015</v>
      </c>
      <c r="W1389" t="str">
        <f t="shared" si="217"/>
        <v>2015</v>
      </c>
      <c r="X1389" t="str">
        <f t="shared" si="218"/>
        <v>June</v>
      </c>
    </row>
    <row r="1390" spans="1:24" ht="43.2" x14ac:dyDescent="0.55000000000000004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211"/>
        <v>1.348074</v>
      </c>
      <c r="P1390" s="9">
        <f t="shared" si="212"/>
        <v>60.181874999999998</v>
      </c>
      <c r="Q1390" t="str">
        <f t="shared" si="213"/>
        <v>music</v>
      </c>
      <c r="R1390" t="str">
        <f t="shared" si="214"/>
        <v>rock</v>
      </c>
      <c r="S1390" t="str">
        <f t="shared" si="219"/>
        <v>9/21/2016</v>
      </c>
      <c r="T1390" t="str">
        <f t="shared" si="215"/>
        <v>2016</v>
      </c>
      <c r="U1390" t="str">
        <f t="shared" si="216"/>
        <v>September</v>
      </c>
      <c r="V1390" t="str">
        <f t="shared" si="210"/>
        <v>10/17/2016</v>
      </c>
      <c r="W1390" t="str">
        <f t="shared" si="217"/>
        <v>2016</v>
      </c>
      <c r="X1390" t="str">
        <f t="shared" si="218"/>
        <v>October</v>
      </c>
    </row>
    <row r="1391" spans="1:24" ht="28.8" x14ac:dyDescent="0.55000000000000004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211"/>
        <v>1.454</v>
      </c>
      <c r="P1391" s="9">
        <f t="shared" si="212"/>
        <v>21.382352941176471</v>
      </c>
      <c r="Q1391" t="str">
        <f t="shared" si="213"/>
        <v>music</v>
      </c>
      <c r="R1391" t="str">
        <f t="shared" si="214"/>
        <v>rock</v>
      </c>
      <c r="S1391" t="str">
        <f t="shared" si="219"/>
        <v>7/14/2016</v>
      </c>
      <c r="T1391" t="str">
        <f t="shared" si="215"/>
        <v>2016</v>
      </c>
      <c r="U1391" t="str">
        <f t="shared" si="216"/>
        <v>July</v>
      </c>
      <c r="V1391" t="str">
        <f t="shared" si="210"/>
        <v>8/13/2016</v>
      </c>
      <c r="W1391" t="str">
        <f t="shared" si="217"/>
        <v>2016</v>
      </c>
      <c r="X1391" t="str">
        <f t="shared" si="218"/>
        <v>August</v>
      </c>
    </row>
    <row r="1392" spans="1:24" ht="43.2" x14ac:dyDescent="0.55000000000000004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211"/>
        <v>1.0910714285714285</v>
      </c>
      <c r="P1392" s="9">
        <f t="shared" si="212"/>
        <v>160.78947368421052</v>
      </c>
      <c r="Q1392" t="str">
        <f t="shared" si="213"/>
        <v>music</v>
      </c>
      <c r="R1392" t="str">
        <f t="shared" si="214"/>
        <v>rock</v>
      </c>
      <c r="S1392" t="str">
        <f t="shared" si="219"/>
        <v>3/24/2015</v>
      </c>
      <c r="T1392" t="str">
        <f t="shared" si="215"/>
        <v>2015</v>
      </c>
      <c r="U1392" t="str">
        <f t="shared" si="216"/>
        <v>March</v>
      </c>
      <c r="V1392" t="str">
        <f t="shared" si="210"/>
        <v>4/27/2015</v>
      </c>
      <c r="W1392" t="str">
        <f t="shared" si="217"/>
        <v>2015</v>
      </c>
      <c r="X1392" t="str">
        <f t="shared" si="218"/>
        <v>April</v>
      </c>
    </row>
    <row r="1393" spans="1:24" ht="43.2" x14ac:dyDescent="0.55000000000000004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211"/>
        <v>1.1020000000000001</v>
      </c>
      <c r="P1393" s="9">
        <f t="shared" si="212"/>
        <v>42.384615384615387</v>
      </c>
      <c r="Q1393" t="str">
        <f t="shared" si="213"/>
        <v>music</v>
      </c>
      <c r="R1393" t="str">
        <f t="shared" si="214"/>
        <v>rock</v>
      </c>
      <c r="S1393" t="str">
        <f t="shared" si="219"/>
        <v>7/8/2015</v>
      </c>
      <c r="T1393" t="str">
        <f t="shared" si="215"/>
        <v>2015</v>
      </c>
      <c r="U1393" t="str">
        <f t="shared" si="216"/>
        <v>July</v>
      </c>
      <c r="V1393" t="str">
        <f t="shared" si="210"/>
        <v>8/21/2015</v>
      </c>
      <c r="W1393" t="str">
        <f t="shared" si="217"/>
        <v>2015</v>
      </c>
      <c r="X1393" t="str">
        <f t="shared" si="218"/>
        <v>August</v>
      </c>
    </row>
    <row r="1394" spans="1:24" ht="43.2" x14ac:dyDescent="0.55000000000000004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211"/>
        <v>1.1364000000000001</v>
      </c>
      <c r="P1394" s="9">
        <f t="shared" si="212"/>
        <v>27.317307692307693</v>
      </c>
      <c r="Q1394" t="str">
        <f t="shared" si="213"/>
        <v>music</v>
      </c>
      <c r="R1394" t="str">
        <f t="shared" si="214"/>
        <v>rock</v>
      </c>
      <c r="S1394" t="str">
        <f t="shared" si="219"/>
        <v>1/31/2016</v>
      </c>
      <c r="T1394" t="str">
        <f t="shared" si="215"/>
        <v>2016</v>
      </c>
      <c r="U1394" t="str">
        <f t="shared" si="216"/>
        <v>January</v>
      </c>
      <c r="V1394" t="str">
        <f t="shared" si="210"/>
        <v>3/2/2016</v>
      </c>
      <c r="W1394" t="str">
        <f t="shared" si="217"/>
        <v>2016</v>
      </c>
      <c r="X1394" t="str">
        <f t="shared" si="218"/>
        <v>March</v>
      </c>
    </row>
    <row r="1395" spans="1:24" x14ac:dyDescent="0.55000000000000004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211"/>
        <v>1.0235000000000001</v>
      </c>
      <c r="P1395" s="9">
        <f t="shared" si="212"/>
        <v>196.82692307692307</v>
      </c>
      <c r="Q1395" t="str">
        <f t="shared" si="213"/>
        <v>music</v>
      </c>
      <c r="R1395" t="str">
        <f t="shared" si="214"/>
        <v>rock</v>
      </c>
      <c r="S1395" t="str">
        <f t="shared" si="219"/>
        <v>7/2/2016</v>
      </c>
      <c r="T1395" t="str">
        <f t="shared" si="215"/>
        <v>2016</v>
      </c>
      <c r="U1395" t="str">
        <f t="shared" si="216"/>
        <v>July</v>
      </c>
      <c r="V1395" t="str">
        <f t="shared" si="210"/>
        <v>8/1/2016</v>
      </c>
      <c r="W1395" t="str">
        <f t="shared" si="217"/>
        <v>2016</v>
      </c>
      <c r="X1395" t="str">
        <f t="shared" si="218"/>
        <v>August</v>
      </c>
    </row>
    <row r="1396" spans="1:24" ht="43.2" x14ac:dyDescent="0.55000000000000004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211"/>
        <v>1.2213333333333334</v>
      </c>
      <c r="P1396" s="9">
        <f t="shared" si="212"/>
        <v>53.882352941176471</v>
      </c>
      <c r="Q1396" t="str">
        <f t="shared" si="213"/>
        <v>music</v>
      </c>
      <c r="R1396" t="str">
        <f t="shared" si="214"/>
        <v>rock</v>
      </c>
      <c r="S1396" t="str">
        <f t="shared" si="219"/>
        <v>1/16/2017</v>
      </c>
      <c r="T1396" t="str">
        <f t="shared" si="215"/>
        <v>2017</v>
      </c>
      <c r="U1396" t="str">
        <f t="shared" si="216"/>
        <v>January</v>
      </c>
      <c r="V1396" t="str">
        <f t="shared" si="210"/>
        <v>2/28/2017</v>
      </c>
      <c r="W1396" t="str">
        <f t="shared" si="217"/>
        <v>2017</v>
      </c>
      <c r="X1396" t="str">
        <f t="shared" si="218"/>
        <v>February</v>
      </c>
    </row>
    <row r="1397" spans="1:24" x14ac:dyDescent="0.55000000000000004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211"/>
        <v>1.1188571428571428</v>
      </c>
      <c r="P1397" s="9">
        <f t="shared" si="212"/>
        <v>47.756097560975611</v>
      </c>
      <c r="Q1397" t="str">
        <f t="shared" si="213"/>
        <v>music</v>
      </c>
      <c r="R1397" t="str">
        <f t="shared" si="214"/>
        <v>rock</v>
      </c>
      <c r="S1397" t="str">
        <f t="shared" si="219"/>
        <v>12/15/2016</v>
      </c>
      <c r="T1397" t="str">
        <f t="shared" si="215"/>
        <v>2016</v>
      </c>
      <c r="U1397" t="str">
        <f t="shared" si="216"/>
        <v>December</v>
      </c>
      <c r="V1397" t="str">
        <f t="shared" si="210"/>
        <v>1/14/2017</v>
      </c>
      <c r="W1397" t="str">
        <f t="shared" si="217"/>
        <v>2017</v>
      </c>
      <c r="X1397" t="str">
        <f t="shared" si="218"/>
        <v>January</v>
      </c>
    </row>
    <row r="1398" spans="1:24" ht="43.2" x14ac:dyDescent="0.55000000000000004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211"/>
        <v>1.073</v>
      </c>
      <c r="P1398" s="9">
        <f t="shared" si="212"/>
        <v>88.191780821917803</v>
      </c>
      <c r="Q1398" t="str">
        <f t="shared" si="213"/>
        <v>music</v>
      </c>
      <c r="R1398" t="str">
        <f t="shared" si="214"/>
        <v>rock</v>
      </c>
      <c r="S1398" t="str">
        <f t="shared" si="219"/>
        <v>1/14/2015</v>
      </c>
      <c r="T1398" t="str">
        <f t="shared" si="215"/>
        <v>2015</v>
      </c>
      <c r="U1398" t="str">
        <f t="shared" si="216"/>
        <v>January</v>
      </c>
      <c r="V1398" t="str">
        <f t="shared" si="210"/>
        <v>2/13/2015</v>
      </c>
      <c r="W1398" t="str">
        <f t="shared" si="217"/>
        <v>2015</v>
      </c>
      <c r="X1398" t="str">
        <f t="shared" si="218"/>
        <v>February</v>
      </c>
    </row>
    <row r="1399" spans="1:24" ht="43.2" x14ac:dyDescent="0.55000000000000004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211"/>
        <v>1.1385000000000001</v>
      </c>
      <c r="P1399" s="9">
        <f t="shared" si="212"/>
        <v>72.056962025316452</v>
      </c>
      <c r="Q1399" t="str">
        <f t="shared" si="213"/>
        <v>music</v>
      </c>
      <c r="R1399" t="str">
        <f t="shared" si="214"/>
        <v>rock</v>
      </c>
      <c r="S1399" t="str">
        <f t="shared" si="219"/>
        <v>9/27/2016</v>
      </c>
      <c r="T1399" t="str">
        <f t="shared" si="215"/>
        <v>2016</v>
      </c>
      <c r="U1399" t="str">
        <f t="shared" si="216"/>
        <v>September</v>
      </c>
      <c r="V1399" t="str">
        <f t="shared" si="210"/>
        <v>10/27/2016</v>
      </c>
      <c r="W1399" t="str">
        <f t="shared" si="217"/>
        <v>2016</v>
      </c>
      <c r="X1399" t="str">
        <f t="shared" si="218"/>
        <v>October</v>
      </c>
    </row>
    <row r="1400" spans="1:24" ht="43.2" x14ac:dyDescent="0.55000000000000004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211"/>
        <v>1.0968181818181819</v>
      </c>
      <c r="P1400" s="9">
        <f t="shared" si="212"/>
        <v>74.246153846153845</v>
      </c>
      <c r="Q1400" t="str">
        <f t="shared" si="213"/>
        <v>music</v>
      </c>
      <c r="R1400" t="str">
        <f t="shared" si="214"/>
        <v>rock</v>
      </c>
      <c r="S1400" t="str">
        <f t="shared" si="219"/>
        <v>6/5/2016</v>
      </c>
      <c r="T1400" t="str">
        <f t="shared" si="215"/>
        <v>2016</v>
      </c>
      <c r="U1400" t="str">
        <f t="shared" si="216"/>
        <v>June</v>
      </c>
      <c r="V1400" t="str">
        <f t="shared" si="210"/>
        <v>7/5/2016</v>
      </c>
      <c r="W1400" t="str">
        <f t="shared" si="217"/>
        <v>2016</v>
      </c>
      <c r="X1400" t="str">
        <f t="shared" si="218"/>
        <v>July</v>
      </c>
    </row>
    <row r="1401" spans="1:24" ht="43.2" x14ac:dyDescent="0.55000000000000004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211"/>
        <v>1.2614444444444444</v>
      </c>
      <c r="P1401" s="9">
        <f t="shared" si="212"/>
        <v>61.701086956521742</v>
      </c>
      <c r="Q1401" t="str">
        <f t="shared" si="213"/>
        <v>music</v>
      </c>
      <c r="R1401" t="str">
        <f t="shared" si="214"/>
        <v>rock</v>
      </c>
      <c r="S1401" t="str">
        <f t="shared" si="219"/>
        <v>9/6/2014</v>
      </c>
      <c r="T1401" t="str">
        <f t="shared" si="215"/>
        <v>2014</v>
      </c>
      <c r="U1401" t="str">
        <f t="shared" si="216"/>
        <v>September</v>
      </c>
      <c r="V1401" t="str">
        <f t="shared" si="210"/>
        <v>10/6/2014</v>
      </c>
      <c r="W1401" t="str">
        <f t="shared" si="217"/>
        <v>2014</v>
      </c>
      <c r="X1401" t="str">
        <f t="shared" si="218"/>
        <v>October</v>
      </c>
    </row>
    <row r="1402" spans="1:24" ht="43.2" x14ac:dyDescent="0.55000000000000004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211"/>
        <v>1.6742857142857144</v>
      </c>
      <c r="P1402" s="9">
        <f t="shared" si="212"/>
        <v>17.235294117647058</v>
      </c>
      <c r="Q1402" t="str">
        <f t="shared" si="213"/>
        <v>music</v>
      </c>
      <c r="R1402" t="str">
        <f t="shared" si="214"/>
        <v>rock</v>
      </c>
      <c r="S1402" t="str">
        <f t="shared" si="219"/>
        <v>5/8/2016</v>
      </c>
      <c r="T1402" t="str">
        <f t="shared" si="215"/>
        <v>2016</v>
      </c>
      <c r="U1402" t="str">
        <f t="shared" si="216"/>
        <v>May</v>
      </c>
      <c r="V1402" t="str">
        <f t="shared" si="210"/>
        <v>6/12/2016</v>
      </c>
      <c r="W1402" t="str">
        <f t="shared" si="217"/>
        <v>2016</v>
      </c>
      <c r="X1402" t="str">
        <f t="shared" si="218"/>
        <v>June</v>
      </c>
    </row>
    <row r="1403" spans="1:24" ht="43.2" x14ac:dyDescent="0.55000000000000004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211"/>
        <v>4.9652000000000003</v>
      </c>
      <c r="P1403" s="9">
        <f t="shared" si="212"/>
        <v>51.720833333333331</v>
      </c>
      <c r="Q1403" t="str">
        <f t="shared" si="213"/>
        <v>music</v>
      </c>
      <c r="R1403" t="str">
        <f t="shared" si="214"/>
        <v>rock</v>
      </c>
      <c r="S1403" t="str">
        <f t="shared" si="219"/>
        <v>5/5/2013</v>
      </c>
      <c r="T1403" t="str">
        <f t="shared" si="215"/>
        <v>2013</v>
      </c>
      <c r="U1403" t="str">
        <f t="shared" si="216"/>
        <v>May</v>
      </c>
      <c r="V1403" t="str">
        <f t="shared" si="210"/>
        <v>5/26/2013</v>
      </c>
      <c r="W1403" t="str">
        <f t="shared" si="217"/>
        <v>2013</v>
      </c>
      <c r="X1403" t="str">
        <f t="shared" si="218"/>
        <v>May</v>
      </c>
    </row>
    <row r="1404" spans="1:24" ht="43.2" x14ac:dyDescent="0.55000000000000004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211"/>
        <v>1.0915999999999999</v>
      </c>
      <c r="P1404" s="9">
        <f t="shared" si="212"/>
        <v>24.150442477876105</v>
      </c>
      <c r="Q1404" t="str">
        <f t="shared" si="213"/>
        <v>music</v>
      </c>
      <c r="R1404" t="str">
        <f t="shared" si="214"/>
        <v>rock</v>
      </c>
      <c r="S1404" t="str">
        <f t="shared" si="219"/>
        <v>3/1/2015</v>
      </c>
      <c r="T1404" t="str">
        <f t="shared" si="215"/>
        <v>2015</v>
      </c>
      <c r="U1404" t="str">
        <f t="shared" si="216"/>
        <v>March</v>
      </c>
      <c r="V1404" t="str">
        <f t="shared" si="210"/>
        <v>4/30/2015</v>
      </c>
      <c r="W1404" t="str">
        <f t="shared" si="217"/>
        <v>2015</v>
      </c>
      <c r="X1404" t="str">
        <f t="shared" si="218"/>
        <v>April</v>
      </c>
    </row>
    <row r="1405" spans="1:24" ht="43.2" x14ac:dyDescent="0.55000000000000004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211"/>
        <v>1.0257499999999999</v>
      </c>
      <c r="P1405" s="9">
        <f t="shared" si="212"/>
        <v>62.166666666666664</v>
      </c>
      <c r="Q1405" t="str">
        <f t="shared" si="213"/>
        <v>music</v>
      </c>
      <c r="R1405" t="str">
        <f t="shared" si="214"/>
        <v>rock</v>
      </c>
      <c r="S1405" t="str">
        <f t="shared" si="219"/>
        <v>6/25/2013</v>
      </c>
      <c r="T1405" t="str">
        <f t="shared" si="215"/>
        <v>2013</v>
      </c>
      <c r="U1405" t="str">
        <f t="shared" si="216"/>
        <v>June</v>
      </c>
      <c r="V1405" t="str">
        <f t="shared" si="210"/>
        <v>7/25/2013</v>
      </c>
      <c r="W1405" t="str">
        <f t="shared" si="217"/>
        <v>2013</v>
      </c>
      <c r="X1405" t="str">
        <f t="shared" si="218"/>
        <v>July</v>
      </c>
    </row>
    <row r="1406" spans="1:24" ht="43.2" x14ac:dyDescent="0.55000000000000004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211"/>
        <v>1.6620689655172414E-2</v>
      </c>
      <c r="P1406" s="9">
        <f t="shared" si="212"/>
        <v>48.2</v>
      </c>
      <c r="Q1406" t="str">
        <f t="shared" si="213"/>
        <v>publishing</v>
      </c>
      <c r="R1406" t="str">
        <f t="shared" si="214"/>
        <v>translations</v>
      </c>
      <c r="S1406" t="str">
        <f t="shared" si="219"/>
        <v>1/28/2015</v>
      </c>
      <c r="T1406" t="str">
        <f t="shared" si="215"/>
        <v>2015</v>
      </c>
      <c r="U1406" t="str">
        <f t="shared" si="216"/>
        <v>January</v>
      </c>
      <c r="V1406" t="str">
        <f t="shared" si="210"/>
        <v>2/22/2015</v>
      </c>
      <c r="W1406" t="str">
        <f t="shared" si="217"/>
        <v>2015</v>
      </c>
      <c r="X1406" t="str">
        <f t="shared" si="218"/>
        <v>February</v>
      </c>
    </row>
    <row r="1407" spans="1:24" ht="28.8" x14ac:dyDescent="0.55000000000000004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211"/>
        <v>4.1999999999999997E-3</v>
      </c>
      <c r="P1407" s="9">
        <f t="shared" si="212"/>
        <v>6.1764705882352944</v>
      </c>
      <c r="Q1407" t="str">
        <f t="shared" si="213"/>
        <v>publishing</v>
      </c>
      <c r="R1407" t="str">
        <f t="shared" si="214"/>
        <v>translations</v>
      </c>
      <c r="S1407" t="str">
        <f t="shared" si="219"/>
        <v>10/29/2014</v>
      </c>
      <c r="T1407" t="str">
        <f t="shared" si="215"/>
        <v>2014</v>
      </c>
      <c r="U1407" t="str">
        <f t="shared" si="216"/>
        <v>October</v>
      </c>
      <c r="V1407" t="str">
        <f t="shared" si="210"/>
        <v>11/28/2014</v>
      </c>
      <c r="W1407" t="str">
        <f t="shared" si="217"/>
        <v>2014</v>
      </c>
      <c r="X1407" t="str">
        <f t="shared" si="218"/>
        <v>November</v>
      </c>
    </row>
    <row r="1408" spans="1:24" x14ac:dyDescent="0.55000000000000004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211"/>
        <v>1.25E-3</v>
      </c>
      <c r="P1408" s="9">
        <f t="shared" si="212"/>
        <v>5</v>
      </c>
      <c r="Q1408" t="str">
        <f t="shared" si="213"/>
        <v>publishing</v>
      </c>
      <c r="R1408" t="str">
        <f t="shared" si="214"/>
        <v>translations</v>
      </c>
      <c r="S1408" t="str">
        <f t="shared" si="219"/>
        <v>10/20/2015</v>
      </c>
      <c r="T1408" t="str">
        <f t="shared" si="215"/>
        <v>2015</v>
      </c>
      <c r="U1408" t="str">
        <f t="shared" si="216"/>
        <v>October</v>
      </c>
      <c r="V1408" t="str">
        <f t="shared" si="210"/>
        <v>12/12/2015</v>
      </c>
      <c r="W1408" t="str">
        <f t="shared" si="217"/>
        <v>2015</v>
      </c>
      <c r="X1408" t="str">
        <f t="shared" si="218"/>
        <v>December</v>
      </c>
    </row>
    <row r="1409" spans="1:24" ht="43.2" x14ac:dyDescent="0.55000000000000004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211"/>
        <v>5.0000000000000001E-3</v>
      </c>
      <c r="P1409" s="9">
        <f t="shared" si="212"/>
        <v>7.5</v>
      </c>
      <c r="Q1409" t="str">
        <f t="shared" si="213"/>
        <v>publishing</v>
      </c>
      <c r="R1409" t="str">
        <f t="shared" si="214"/>
        <v>translations</v>
      </c>
      <c r="S1409" t="str">
        <f t="shared" si="219"/>
        <v>7/18/2014</v>
      </c>
      <c r="T1409" t="str">
        <f t="shared" si="215"/>
        <v>2014</v>
      </c>
      <c r="U1409" t="str">
        <f t="shared" si="216"/>
        <v>July</v>
      </c>
      <c r="V1409" t="str">
        <f t="shared" si="210"/>
        <v>8/12/2014</v>
      </c>
      <c r="W1409" t="str">
        <f t="shared" si="217"/>
        <v>2014</v>
      </c>
      <c r="X1409" t="str">
        <f t="shared" si="218"/>
        <v>August</v>
      </c>
    </row>
    <row r="1410" spans="1:24" ht="43.2" x14ac:dyDescent="0.55000000000000004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si="211"/>
        <v>7.1999999999999995E-2</v>
      </c>
      <c r="P1410" s="9">
        <f t="shared" si="212"/>
        <v>12</v>
      </c>
      <c r="Q1410" t="str">
        <f t="shared" si="213"/>
        <v>publishing</v>
      </c>
      <c r="R1410" t="str">
        <f t="shared" si="214"/>
        <v>translations</v>
      </c>
      <c r="S1410" t="str">
        <f t="shared" si="219"/>
        <v>10/14/2015</v>
      </c>
      <c r="T1410" t="str">
        <f t="shared" si="215"/>
        <v>2015</v>
      </c>
      <c r="U1410" t="str">
        <f t="shared" si="216"/>
        <v>October</v>
      </c>
      <c r="V1410" t="str">
        <f t="shared" ref="V1410:V1473" si="220">TEXT((I1410/86400)+25569+(-5/24),"m/d/yyyy")</f>
        <v>11/13/2015</v>
      </c>
      <c r="W1410" t="str">
        <f t="shared" si="217"/>
        <v>2015</v>
      </c>
      <c r="X1410" t="str">
        <f t="shared" si="218"/>
        <v>November</v>
      </c>
    </row>
    <row r="1411" spans="1:24" ht="43.2" x14ac:dyDescent="0.55000000000000004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 t="shared" ref="O1411:O1474" si="221">E1411/D1411</f>
        <v>0</v>
      </c>
      <c r="P1411" s="9">
        <f t="shared" ref="P1411:P1474" si="222">IF(L1411&lt;&gt;0, E1411/L1411, 0)</f>
        <v>0</v>
      </c>
      <c r="Q1411" t="str">
        <f t="shared" ref="Q1411:Q1474" si="223">LEFT(N1411, SEARCH("/",N1411,1)-1)</f>
        <v>publishing</v>
      </c>
      <c r="R1411" t="str">
        <f t="shared" ref="R1411:R1474" si="224">RIGHT(N1411,LEN(N1411)-FIND("/",N1411))</f>
        <v>translations</v>
      </c>
      <c r="S1411" t="str">
        <f t="shared" si="219"/>
        <v>11/1/2014</v>
      </c>
      <c r="T1411" t="str">
        <f t="shared" ref="T1411:T1474" si="225">TEXT((J1411/86400)+25569+(-5/24),"yyyy")</f>
        <v>2014</v>
      </c>
      <c r="U1411" t="str">
        <f t="shared" ref="U1411:U1474" si="226">TEXT((J1411/86400)+25569+(-5/24),"mmmm")</f>
        <v>November</v>
      </c>
      <c r="V1411" t="str">
        <f t="shared" si="220"/>
        <v>12/31/2014</v>
      </c>
      <c r="W1411" t="str">
        <f t="shared" ref="W1411:W1474" si="227">TEXT((I1411/86400)+25569+(-5/24),"yyyy")</f>
        <v>2014</v>
      </c>
      <c r="X1411" t="str">
        <f t="shared" ref="X1411:X1474" si="228">TEXT((I1411/86400)+25569+(-5/24),"mmmm")</f>
        <v>December</v>
      </c>
    </row>
    <row r="1412" spans="1:24" ht="43.2" x14ac:dyDescent="0.55000000000000004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si="221"/>
        <v>1.6666666666666666E-4</v>
      </c>
      <c r="P1412" s="9">
        <f t="shared" si="222"/>
        <v>1</v>
      </c>
      <c r="Q1412" t="str">
        <f t="shared" si="223"/>
        <v>publishing</v>
      </c>
      <c r="R1412" t="str">
        <f t="shared" si="224"/>
        <v>translations</v>
      </c>
      <c r="S1412" t="str">
        <f t="shared" ref="S1412:S1475" si="229">TEXT((J1412/86400)+25569+(-5/24),"m/d/yyyy")</f>
        <v>4/19/2016</v>
      </c>
      <c r="T1412" t="str">
        <f t="shared" si="225"/>
        <v>2016</v>
      </c>
      <c r="U1412" t="str">
        <f t="shared" si="226"/>
        <v>April</v>
      </c>
      <c r="V1412" t="str">
        <f t="shared" si="220"/>
        <v>6/3/2016</v>
      </c>
      <c r="W1412" t="str">
        <f t="shared" si="227"/>
        <v>2016</v>
      </c>
      <c r="X1412" t="str">
        <f t="shared" si="228"/>
        <v>June</v>
      </c>
    </row>
    <row r="1413" spans="1:24" ht="43.2" x14ac:dyDescent="0.55000000000000004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si="221"/>
        <v>2.3333333333333335E-3</v>
      </c>
      <c r="P1413" s="9">
        <f t="shared" si="222"/>
        <v>2.3333333333333335</v>
      </c>
      <c r="Q1413" t="str">
        <f t="shared" si="223"/>
        <v>publishing</v>
      </c>
      <c r="R1413" t="str">
        <f t="shared" si="224"/>
        <v>translations</v>
      </c>
      <c r="S1413" t="str">
        <f t="shared" si="229"/>
        <v>1/8/2015</v>
      </c>
      <c r="T1413" t="str">
        <f t="shared" si="225"/>
        <v>2015</v>
      </c>
      <c r="U1413" t="str">
        <f t="shared" si="226"/>
        <v>January</v>
      </c>
      <c r="V1413" t="str">
        <f t="shared" si="220"/>
        <v>2/5/2015</v>
      </c>
      <c r="W1413" t="str">
        <f t="shared" si="227"/>
        <v>2015</v>
      </c>
      <c r="X1413" t="str">
        <f t="shared" si="228"/>
        <v>February</v>
      </c>
    </row>
    <row r="1414" spans="1:24" ht="28.8" x14ac:dyDescent="0.55000000000000004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221"/>
        <v>4.5714285714285714E-2</v>
      </c>
      <c r="P1414" s="9">
        <f t="shared" si="222"/>
        <v>24.615384615384617</v>
      </c>
      <c r="Q1414" t="str">
        <f t="shared" si="223"/>
        <v>publishing</v>
      </c>
      <c r="R1414" t="str">
        <f t="shared" si="224"/>
        <v>translations</v>
      </c>
      <c r="S1414" t="str">
        <f t="shared" si="229"/>
        <v>11/3/2014</v>
      </c>
      <c r="T1414" t="str">
        <f t="shared" si="225"/>
        <v>2014</v>
      </c>
      <c r="U1414" t="str">
        <f t="shared" si="226"/>
        <v>November</v>
      </c>
      <c r="V1414" t="str">
        <f t="shared" si="220"/>
        <v>12/3/2014</v>
      </c>
      <c r="W1414" t="str">
        <f t="shared" si="227"/>
        <v>2014</v>
      </c>
      <c r="X1414" t="str">
        <f t="shared" si="228"/>
        <v>December</v>
      </c>
    </row>
    <row r="1415" spans="1:24" ht="57.6" x14ac:dyDescent="0.55000000000000004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221"/>
        <v>0.05</v>
      </c>
      <c r="P1415" s="9">
        <f t="shared" si="222"/>
        <v>100</v>
      </c>
      <c r="Q1415" t="str">
        <f t="shared" si="223"/>
        <v>publishing</v>
      </c>
      <c r="R1415" t="str">
        <f t="shared" si="224"/>
        <v>translations</v>
      </c>
      <c r="S1415" t="str">
        <f t="shared" si="229"/>
        <v>12/22/2015</v>
      </c>
      <c r="T1415" t="str">
        <f t="shared" si="225"/>
        <v>2015</v>
      </c>
      <c r="U1415" t="str">
        <f t="shared" si="226"/>
        <v>December</v>
      </c>
      <c r="V1415" t="str">
        <f t="shared" si="220"/>
        <v>2/20/2016</v>
      </c>
      <c r="W1415" t="str">
        <f t="shared" si="227"/>
        <v>2016</v>
      </c>
      <c r="X1415" t="str">
        <f t="shared" si="228"/>
        <v>February</v>
      </c>
    </row>
    <row r="1416" spans="1:24" ht="43.2" x14ac:dyDescent="0.55000000000000004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221"/>
        <v>2E-3</v>
      </c>
      <c r="P1416" s="9">
        <f t="shared" si="222"/>
        <v>1</v>
      </c>
      <c r="Q1416" t="str">
        <f t="shared" si="223"/>
        <v>publishing</v>
      </c>
      <c r="R1416" t="str">
        <f t="shared" si="224"/>
        <v>translations</v>
      </c>
      <c r="S1416" t="str">
        <f t="shared" si="229"/>
        <v>12/4/2016</v>
      </c>
      <c r="T1416" t="str">
        <f t="shared" si="225"/>
        <v>2016</v>
      </c>
      <c r="U1416" t="str">
        <f t="shared" si="226"/>
        <v>December</v>
      </c>
      <c r="V1416" t="str">
        <f t="shared" si="220"/>
        <v>1/3/2017</v>
      </c>
      <c r="W1416" t="str">
        <f t="shared" si="227"/>
        <v>2017</v>
      </c>
      <c r="X1416" t="str">
        <f t="shared" si="228"/>
        <v>January</v>
      </c>
    </row>
    <row r="1417" spans="1:24" ht="43.2" x14ac:dyDescent="0.55000000000000004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221"/>
        <v>0.18181818181818182</v>
      </c>
      <c r="P1417" s="9">
        <f t="shared" si="222"/>
        <v>88.888888888888886</v>
      </c>
      <c r="Q1417" t="str">
        <f t="shared" si="223"/>
        <v>publishing</v>
      </c>
      <c r="R1417" t="str">
        <f t="shared" si="224"/>
        <v>translations</v>
      </c>
      <c r="S1417" t="str">
        <f t="shared" si="229"/>
        <v>7/7/2015</v>
      </c>
      <c r="T1417" t="str">
        <f t="shared" si="225"/>
        <v>2015</v>
      </c>
      <c r="U1417" t="str">
        <f t="shared" si="226"/>
        <v>July</v>
      </c>
      <c r="V1417" t="str">
        <f t="shared" si="220"/>
        <v>8/16/2015</v>
      </c>
      <c r="W1417" t="str">
        <f t="shared" si="227"/>
        <v>2015</v>
      </c>
      <c r="X1417" t="str">
        <f t="shared" si="228"/>
        <v>August</v>
      </c>
    </row>
    <row r="1418" spans="1:24" ht="43.2" x14ac:dyDescent="0.55000000000000004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 t="shared" si="221"/>
        <v>0</v>
      </c>
      <c r="P1418" s="9">
        <f t="shared" si="222"/>
        <v>0</v>
      </c>
      <c r="Q1418" t="str">
        <f t="shared" si="223"/>
        <v>publishing</v>
      </c>
      <c r="R1418" t="str">
        <f t="shared" si="224"/>
        <v>translations</v>
      </c>
      <c r="S1418" t="str">
        <f t="shared" si="229"/>
        <v>10/22/2015</v>
      </c>
      <c r="T1418" t="str">
        <f t="shared" si="225"/>
        <v>2015</v>
      </c>
      <c r="U1418" t="str">
        <f t="shared" si="226"/>
        <v>October</v>
      </c>
      <c r="V1418" t="str">
        <f t="shared" si="220"/>
        <v>11/21/2015</v>
      </c>
      <c r="W1418" t="str">
        <f t="shared" si="227"/>
        <v>2015</v>
      </c>
      <c r="X1418" t="str">
        <f t="shared" si="228"/>
        <v>November</v>
      </c>
    </row>
    <row r="1419" spans="1:24" ht="43.2" x14ac:dyDescent="0.55000000000000004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221"/>
        <v>1.2222222222222223E-2</v>
      </c>
      <c r="P1419" s="9">
        <f t="shared" si="222"/>
        <v>27.5</v>
      </c>
      <c r="Q1419" t="str">
        <f t="shared" si="223"/>
        <v>publishing</v>
      </c>
      <c r="R1419" t="str">
        <f t="shared" si="224"/>
        <v>translations</v>
      </c>
      <c r="S1419" t="str">
        <f t="shared" si="229"/>
        <v>8/15/2015</v>
      </c>
      <c r="T1419" t="str">
        <f t="shared" si="225"/>
        <v>2015</v>
      </c>
      <c r="U1419" t="str">
        <f t="shared" si="226"/>
        <v>August</v>
      </c>
      <c r="V1419" t="str">
        <f t="shared" si="220"/>
        <v>9/15/2015</v>
      </c>
      <c r="W1419" t="str">
        <f t="shared" si="227"/>
        <v>2015</v>
      </c>
      <c r="X1419" t="str">
        <f t="shared" si="228"/>
        <v>September</v>
      </c>
    </row>
    <row r="1420" spans="1:24" ht="57.6" x14ac:dyDescent="0.55000000000000004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221"/>
        <v>2E-3</v>
      </c>
      <c r="P1420" s="9">
        <f t="shared" si="222"/>
        <v>6</v>
      </c>
      <c r="Q1420" t="str">
        <f t="shared" si="223"/>
        <v>publishing</v>
      </c>
      <c r="R1420" t="str">
        <f t="shared" si="224"/>
        <v>translations</v>
      </c>
      <c r="S1420" t="str">
        <f t="shared" si="229"/>
        <v>1/26/2016</v>
      </c>
      <c r="T1420" t="str">
        <f t="shared" si="225"/>
        <v>2016</v>
      </c>
      <c r="U1420" t="str">
        <f t="shared" si="226"/>
        <v>January</v>
      </c>
      <c r="V1420" t="str">
        <f t="shared" si="220"/>
        <v>2/25/2016</v>
      </c>
      <c r="W1420" t="str">
        <f t="shared" si="227"/>
        <v>2016</v>
      </c>
      <c r="X1420" t="str">
        <f t="shared" si="228"/>
        <v>February</v>
      </c>
    </row>
    <row r="1421" spans="1:24" ht="43.2" x14ac:dyDescent="0.55000000000000004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221"/>
        <v>7.0634920634920634E-2</v>
      </c>
      <c r="P1421" s="9">
        <f t="shared" si="222"/>
        <v>44.5</v>
      </c>
      <c r="Q1421" t="str">
        <f t="shared" si="223"/>
        <v>publishing</v>
      </c>
      <c r="R1421" t="str">
        <f t="shared" si="224"/>
        <v>translations</v>
      </c>
      <c r="S1421" t="str">
        <f t="shared" si="229"/>
        <v>9/9/2016</v>
      </c>
      <c r="T1421" t="str">
        <f t="shared" si="225"/>
        <v>2016</v>
      </c>
      <c r="U1421" t="str">
        <f t="shared" si="226"/>
        <v>September</v>
      </c>
      <c r="V1421" t="str">
        <f t="shared" si="220"/>
        <v>10/9/2016</v>
      </c>
      <c r="W1421" t="str">
        <f t="shared" si="227"/>
        <v>2016</v>
      </c>
      <c r="X1421" t="str">
        <f t="shared" si="228"/>
        <v>October</v>
      </c>
    </row>
    <row r="1422" spans="1:24" ht="28.8" x14ac:dyDescent="0.55000000000000004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221"/>
        <v>2.7272727272727271E-2</v>
      </c>
      <c r="P1422" s="9">
        <f t="shared" si="222"/>
        <v>1</v>
      </c>
      <c r="Q1422" t="str">
        <f t="shared" si="223"/>
        <v>publishing</v>
      </c>
      <c r="R1422" t="str">
        <f t="shared" si="224"/>
        <v>translations</v>
      </c>
      <c r="S1422" t="str">
        <f t="shared" si="229"/>
        <v>6/3/2016</v>
      </c>
      <c r="T1422" t="str">
        <f t="shared" si="225"/>
        <v>2016</v>
      </c>
      <c r="U1422" t="str">
        <f t="shared" si="226"/>
        <v>June</v>
      </c>
      <c r="V1422" t="str">
        <f t="shared" si="220"/>
        <v>6/28/2016</v>
      </c>
      <c r="W1422" t="str">
        <f t="shared" si="227"/>
        <v>2016</v>
      </c>
      <c r="X1422" t="str">
        <f t="shared" si="228"/>
        <v>June</v>
      </c>
    </row>
    <row r="1423" spans="1:24" ht="43.2" x14ac:dyDescent="0.55000000000000004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221"/>
        <v>1E-3</v>
      </c>
      <c r="P1423" s="9">
        <f t="shared" si="222"/>
        <v>100</v>
      </c>
      <c r="Q1423" t="str">
        <f t="shared" si="223"/>
        <v>publishing</v>
      </c>
      <c r="R1423" t="str">
        <f t="shared" si="224"/>
        <v>translations</v>
      </c>
      <c r="S1423" t="str">
        <f t="shared" si="229"/>
        <v>1/9/2015</v>
      </c>
      <c r="T1423" t="str">
        <f t="shared" si="225"/>
        <v>2015</v>
      </c>
      <c r="U1423" t="str">
        <f t="shared" si="226"/>
        <v>January</v>
      </c>
      <c r="V1423" t="str">
        <f t="shared" si="220"/>
        <v>2/8/2015</v>
      </c>
      <c r="W1423" t="str">
        <f t="shared" si="227"/>
        <v>2015</v>
      </c>
      <c r="X1423" t="str">
        <f t="shared" si="228"/>
        <v>February</v>
      </c>
    </row>
    <row r="1424" spans="1:24" ht="43.2" x14ac:dyDescent="0.55000000000000004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221"/>
        <v>1.0399999999999999E-3</v>
      </c>
      <c r="P1424" s="9">
        <f t="shared" si="222"/>
        <v>13</v>
      </c>
      <c r="Q1424" t="str">
        <f t="shared" si="223"/>
        <v>publishing</v>
      </c>
      <c r="R1424" t="str">
        <f t="shared" si="224"/>
        <v>translations</v>
      </c>
      <c r="S1424" t="str">
        <f t="shared" si="229"/>
        <v>8/22/2016</v>
      </c>
      <c r="T1424" t="str">
        <f t="shared" si="225"/>
        <v>2016</v>
      </c>
      <c r="U1424" t="str">
        <f t="shared" si="226"/>
        <v>August</v>
      </c>
      <c r="V1424" t="str">
        <f t="shared" si="220"/>
        <v>9/21/2016</v>
      </c>
      <c r="W1424" t="str">
        <f t="shared" si="227"/>
        <v>2016</v>
      </c>
      <c r="X1424" t="str">
        <f t="shared" si="228"/>
        <v>September</v>
      </c>
    </row>
    <row r="1425" spans="1:24" ht="43.2" x14ac:dyDescent="0.55000000000000004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221"/>
        <v>3.3333333333333335E-3</v>
      </c>
      <c r="P1425" s="9">
        <f t="shared" si="222"/>
        <v>100</v>
      </c>
      <c r="Q1425" t="str">
        <f t="shared" si="223"/>
        <v>publishing</v>
      </c>
      <c r="R1425" t="str">
        <f t="shared" si="224"/>
        <v>translations</v>
      </c>
      <c r="S1425" t="str">
        <f t="shared" si="229"/>
        <v>12/2/2015</v>
      </c>
      <c r="T1425" t="str">
        <f t="shared" si="225"/>
        <v>2015</v>
      </c>
      <c r="U1425" t="str">
        <f t="shared" si="226"/>
        <v>December</v>
      </c>
      <c r="V1425" t="str">
        <f t="shared" si="220"/>
        <v>1/1/2016</v>
      </c>
      <c r="W1425" t="str">
        <f t="shared" si="227"/>
        <v>2016</v>
      </c>
      <c r="X1425" t="str">
        <f t="shared" si="228"/>
        <v>January</v>
      </c>
    </row>
    <row r="1426" spans="1:24" ht="43.2" x14ac:dyDescent="0.55000000000000004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221"/>
        <v>0.2036</v>
      </c>
      <c r="P1426" s="9">
        <f t="shared" si="222"/>
        <v>109.07142857142857</v>
      </c>
      <c r="Q1426" t="str">
        <f t="shared" si="223"/>
        <v>publishing</v>
      </c>
      <c r="R1426" t="str">
        <f t="shared" si="224"/>
        <v>translations</v>
      </c>
      <c r="S1426" t="str">
        <f t="shared" si="229"/>
        <v>11/2/2016</v>
      </c>
      <c r="T1426" t="str">
        <f t="shared" si="225"/>
        <v>2016</v>
      </c>
      <c r="U1426" t="str">
        <f t="shared" si="226"/>
        <v>November</v>
      </c>
      <c r="V1426" t="str">
        <f t="shared" si="220"/>
        <v>11/15/2016</v>
      </c>
      <c r="W1426" t="str">
        <f t="shared" si="227"/>
        <v>2016</v>
      </c>
      <c r="X1426" t="str">
        <f t="shared" si="228"/>
        <v>November</v>
      </c>
    </row>
    <row r="1427" spans="1:24" ht="43.2" x14ac:dyDescent="0.55000000000000004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221"/>
        <v>0</v>
      </c>
      <c r="P1427" s="9">
        <f t="shared" si="222"/>
        <v>0</v>
      </c>
      <c r="Q1427" t="str">
        <f t="shared" si="223"/>
        <v>publishing</v>
      </c>
      <c r="R1427" t="str">
        <f t="shared" si="224"/>
        <v>translations</v>
      </c>
      <c r="S1427" t="str">
        <f t="shared" si="229"/>
        <v>3/29/2015</v>
      </c>
      <c r="T1427" t="str">
        <f t="shared" si="225"/>
        <v>2015</v>
      </c>
      <c r="U1427" t="str">
        <f t="shared" si="226"/>
        <v>March</v>
      </c>
      <c r="V1427" t="str">
        <f t="shared" si="220"/>
        <v>4/28/2015</v>
      </c>
      <c r="W1427" t="str">
        <f t="shared" si="227"/>
        <v>2015</v>
      </c>
      <c r="X1427" t="str">
        <f t="shared" si="228"/>
        <v>April</v>
      </c>
    </row>
    <row r="1428" spans="1:24" ht="43.2" x14ac:dyDescent="0.55000000000000004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si="221"/>
        <v>0</v>
      </c>
      <c r="P1428" s="9">
        <f t="shared" si="222"/>
        <v>0</v>
      </c>
      <c r="Q1428" t="str">
        <f t="shared" si="223"/>
        <v>publishing</v>
      </c>
      <c r="R1428" t="str">
        <f t="shared" si="224"/>
        <v>translations</v>
      </c>
      <c r="S1428" t="str">
        <f t="shared" si="229"/>
        <v>6/25/2015</v>
      </c>
      <c r="T1428" t="str">
        <f t="shared" si="225"/>
        <v>2015</v>
      </c>
      <c r="U1428" t="str">
        <f t="shared" si="226"/>
        <v>June</v>
      </c>
      <c r="V1428" t="str">
        <f t="shared" si="220"/>
        <v>8/24/2015</v>
      </c>
      <c r="W1428" t="str">
        <f t="shared" si="227"/>
        <v>2015</v>
      </c>
      <c r="X1428" t="str">
        <f t="shared" si="228"/>
        <v>August</v>
      </c>
    </row>
    <row r="1429" spans="1:24" ht="43.2" x14ac:dyDescent="0.55000000000000004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221"/>
        <v>8.3799999999999999E-2</v>
      </c>
      <c r="P1429" s="9">
        <f t="shared" si="222"/>
        <v>104.75</v>
      </c>
      <c r="Q1429" t="str">
        <f t="shared" si="223"/>
        <v>publishing</v>
      </c>
      <c r="R1429" t="str">
        <f t="shared" si="224"/>
        <v>translations</v>
      </c>
      <c r="S1429" t="str">
        <f t="shared" si="229"/>
        <v>8/19/2016</v>
      </c>
      <c r="T1429" t="str">
        <f t="shared" si="225"/>
        <v>2016</v>
      </c>
      <c r="U1429" t="str">
        <f t="shared" si="226"/>
        <v>August</v>
      </c>
      <c r="V1429" t="str">
        <f t="shared" si="220"/>
        <v>9/18/2016</v>
      </c>
      <c r="W1429" t="str">
        <f t="shared" si="227"/>
        <v>2016</v>
      </c>
      <c r="X1429" t="str">
        <f t="shared" si="228"/>
        <v>September</v>
      </c>
    </row>
    <row r="1430" spans="1:24" ht="43.2" x14ac:dyDescent="0.55000000000000004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221"/>
        <v>4.4999999999999998E-2</v>
      </c>
      <c r="P1430" s="9">
        <f t="shared" si="222"/>
        <v>15</v>
      </c>
      <c r="Q1430" t="str">
        <f t="shared" si="223"/>
        <v>publishing</v>
      </c>
      <c r="R1430" t="str">
        <f t="shared" si="224"/>
        <v>translations</v>
      </c>
      <c r="S1430" t="str">
        <f t="shared" si="229"/>
        <v>3/3/2016</v>
      </c>
      <c r="T1430" t="str">
        <f t="shared" si="225"/>
        <v>2016</v>
      </c>
      <c r="U1430" t="str">
        <f t="shared" si="226"/>
        <v>March</v>
      </c>
      <c r="V1430" t="str">
        <f t="shared" si="220"/>
        <v>4/2/2016</v>
      </c>
      <c r="W1430" t="str">
        <f t="shared" si="227"/>
        <v>2016</v>
      </c>
      <c r="X1430" t="str">
        <f t="shared" si="228"/>
        <v>April</v>
      </c>
    </row>
    <row r="1431" spans="1:24" ht="43.2" x14ac:dyDescent="0.55000000000000004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 t="shared" si="221"/>
        <v>0</v>
      </c>
      <c r="P1431" s="9">
        <f t="shared" si="222"/>
        <v>0</v>
      </c>
      <c r="Q1431" t="str">
        <f t="shared" si="223"/>
        <v>publishing</v>
      </c>
      <c r="R1431" t="str">
        <f t="shared" si="224"/>
        <v>translations</v>
      </c>
      <c r="S1431" t="str">
        <f t="shared" si="229"/>
        <v>3/10/2015</v>
      </c>
      <c r="T1431" t="str">
        <f t="shared" si="225"/>
        <v>2015</v>
      </c>
      <c r="U1431" t="str">
        <f t="shared" si="226"/>
        <v>March</v>
      </c>
      <c r="V1431" t="str">
        <f t="shared" si="220"/>
        <v>4/9/2015</v>
      </c>
      <c r="W1431" t="str">
        <f t="shared" si="227"/>
        <v>2015</v>
      </c>
      <c r="X1431" t="str">
        <f t="shared" si="228"/>
        <v>April</v>
      </c>
    </row>
    <row r="1432" spans="1:24" ht="43.2" x14ac:dyDescent="0.55000000000000004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221"/>
        <v>8.0600000000000005E-2</v>
      </c>
      <c r="P1432" s="9">
        <f t="shared" si="222"/>
        <v>80.599999999999994</v>
      </c>
      <c r="Q1432" t="str">
        <f t="shared" si="223"/>
        <v>publishing</v>
      </c>
      <c r="R1432" t="str">
        <f t="shared" si="224"/>
        <v>translations</v>
      </c>
      <c r="S1432" t="str">
        <f t="shared" si="229"/>
        <v>11/18/2014</v>
      </c>
      <c r="T1432" t="str">
        <f t="shared" si="225"/>
        <v>2014</v>
      </c>
      <c r="U1432" t="str">
        <f t="shared" si="226"/>
        <v>November</v>
      </c>
      <c r="V1432" t="str">
        <f t="shared" si="220"/>
        <v>12/19/2014</v>
      </c>
      <c r="W1432" t="str">
        <f t="shared" si="227"/>
        <v>2014</v>
      </c>
      <c r="X1432" t="str">
        <f t="shared" si="228"/>
        <v>December</v>
      </c>
    </row>
    <row r="1433" spans="1:24" ht="43.2" x14ac:dyDescent="0.55000000000000004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221"/>
        <v>0.31947058823529412</v>
      </c>
      <c r="P1433" s="9">
        <f t="shared" si="222"/>
        <v>115.55319148936171</v>
      </c>
      <c r="Q1433" t="str">
        <f t="shared" si="223"/>
        <v>publishing</v>
      </c>
      <c r="R1433" t="str">
        <f t="shared" si="224"/>
        <v>translations</v>
      </c>
      <c r="S1433" t="str">
        <f t="shared" si="229"/>
        <v>10/27/2015</v>
      </c>
      <c r="T1433" t="str">
        <f t="shared" si="225"/>
        <v>2015</v>
      </c>
      <c r="U1433" t="str">
        <f t="shared" si="226"/>
        <v>October</v>
      </c>
      <c r="V1433" t="str">
        <f t="shared" si="220"/>
        <v>11/26/2015</v>
      </c>
      <c r="W1433" t="str">
        <f t="shared" si="227"/>
        <v>2015</v>
      </c>
      <c r="X1433" t="str">
        <f t="shared" si="228"/>
        <v>November</v>
      </c>
    </row>
    <row r="1434" spans="1:24" ht="43.2" x14ac:dyDescent="0.55000000000000004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 t="shared" si="221"/>
        <v>0</v>
      </c>
      <c r="P1434" s="9">
        <f t="shared" si="222"/>
        <v>0</v>
      </c>
      <c r="Q1434" t="str">
        <f t="shared" si="223"/>
        <v>publishing</v>
      </c>
      <c r="R1434" t="str">
        <f t="shared" si="224"/>
        <v>translations</v>
      </c>
      <c r="S1434" t="str">
        <f t="shared" si="229"/>
        <v>6/20/2015</v>
      </c>
      <c r="T1434" t="str">
        <f t="shared" si="225"/>
        <v>2015</v>
      </c>
      <c r="U1434" t="str">
        <f t="shared" si="226"/>
        <v>June</v>
      </c>
      <c r="V1434" t="str">
        <f t="shared" si="220"/>
        <v>7/20/2015</v>
      </c>
      <c r="W1434" t="str">
        <f t="shared" si="227"/>
        <v>2015</v>
      </c>
      <c r="X1434" t="str">
        <f t="shared" si="228"/>
        <v>July</v>
      </c>
    </row>
    <row r="1435" spans="1:24" ht="43.2" x14ac:dyDescent="0.55000000000000004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221"/>
        <v>6.7083333333333328E-2</v>
      </c>
      <c r="P1435" s="9">
        <f t="shared" si="222"/>
        <v>80.5</v>
      </c>
      <c r="Q1435" t="str">
        <f t="shared" si="223"/>
        <v>publishing</v>
      </c>
      <c r="R1435" t="str">
        <f t="shared" si="224"/>
        <v>translations</v>
      </c>
      <c r="S1435" t="str">
        <f t="shared" si="229"/>
        <v>10/30/2016</v>
      </c>
      <c r="T1435" t="str">
        <f t="shared" si="225"/>
        <v>2016</v>
      </c>
      <c r="U1435" t="str">
        <f t="shared" si="226"/>
        <v>October</v>
      </c>
      <c r="V1435" t="str">
        <f t="shared" si="220"/>
        <v>12/10/2016</v>
      </c>
      <c r="W1435" t="str">
        <f t="shared" si="227"/>
        <v>2016</v>
      </c>
      <c r="X1435" t="str">
        <f t="shared" si="228"/>
        <v>December</v>
      </c>
    </row>
    <row r="1436" spans="1:24" ht="43.2" x14ac:dyDescent="0.55000000000000004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221"/>
        <v>9.987804878048781E-2</v>
      </c>
      <c r="P1436" s="9">
        <f t="shared" si="222"/>
        <v>744.5454545454545</v>
      </c>
      <c r="Q1436" t="str">
        <f t="shared" si="223"/>
        <v>publishing</v>
      </c>
      <c r="R1436" t="str">
        <f t="shared" si="224"/>
        <v>translations</v>
      </c>
      <c r="S1436" t="str">
        <f t="shared" si="229"/>
        <v>5/18/2015</v>
      </c>
      <c r="T1436" t="str">
        <f t="shared" si="225"/>
        <v>2015</v>
      </c>
      <c r="U1436" t="str">
        <f t="shared" si="226"/>
        <v>May</v>
      </c>
      <c r="V1436" t="str">
        <f t="shared" si="220"/>
        <v>6/8/2015</v>
      </c>
      <c r="W1436" t="str">
        <f t="shared" si="227"/>
        <v>2015</v>
      </c>
      <c r="X1436" t="str">
        <f t="shared" si="228"/>
        <v>June</v>
      </c>
    </row>
    <row r="1437" spans="1:24" ht="28.8" x14ac:dyDescent="0.55000000000000004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221"/>
        <v>1E-3</v>
      </c>
      <c r="P1437" s="9">
        <f t="shared" si="222"/>
        <v>7.5</v>
      </c>
      <c r="Q1437" t="str">
        <f t="shared" si="223"/>
        <v>publishing</v>
      </c>
      <c r="R1437" t="str">
        <f t="shared" si="224"/>
        <v>translations</v>
      </c>
      <c r="S1437" t="str">
        <f t="shared" si="229"/>
        <v>9/11/2015</v>
      </c>
      <c r="T1437" t="str">
        <f t="shared" si="225"/>
        <v>2015</v>
      </c>
      <c r="U1437" t="str">
        <f t="shared" si="226"/>
        <v>September</v>
      </c>
      <c r="V1437" t="str">
        <f t="shared" si="220"/>
        <v>10/11/2015</v>
      </c>
      <c r="W1437" t="str">
        <f t="shared" si="227"/>
        <v>2015</v>
      </c>
      <c r="X1437" t="str">
        <f t="shared" si="228"/>
        <v>October</v>
      </c>
    </row>
    <row r="1438" spans="1:24" ht="43.2" x14ac:dyDescent="0.55000000000000004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221"/>
        <v>7.7000000000000002E-3</v>
      </c>
      <c r="P1438" s="9">
        <f t="shared" si="222"/>
        <v>38.5</v>
      </c>
      <c r="Q1438" t="str">
        <f t="shared" si="223"/>
        <v>publishing</v>
      </c>
      <c r="R1438" t="str">
        <f t="shared" si="224"/>
        <v>translations</v>
      </c>
      <c r="S1438" t="str">
        <f t="shared" si="229"/>
        <v>1/22/2016</v>
      </c>
      <c r="T1438" t="str">
        <f t="shared" si="225"/>
        <v>2016</v>
      </c>
      <c r="U1438" t="str">
        <f t="shared" si="226"/>
        <v>January</v>
      </c>
      <c r="V1438" t="str">
        <f t="shared" si="220"/>
        <v>2/21/2016</v>
      </c>
      <c r="W1438" t="str">
        <f t="shared" si="227"/>
        <v>2016</v>
      </c>
      <c r="X1438" t="str">
        <f t="shared" si="228"/>
        <v>February</v>
      </c>
    </row>
    <row r="1439" spans="1:24" ht="57.6" x14ac:dyDescent="0.55000000000000004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221"/>
        <v>0.26900000000000002</v>
      </c>
      <c r="P1439" s="9">
        <f t="shared" si="222"/>
        <v>36.68181818181818</v>
      </c>
      <c r="Q1439" t="str">
        <f t="shared" si="223"/>
        <v>publishing</v>
      </c>
      <c r="R1439" t="str">
        <f t="shared" si="224"/>
        <v>translations</v>
      </c>
      <c r="S1439" t="str">
        <f t="shared" si="229"/>
        <v>6/6/2014</v>
      </c>
      <c r="T1439" t="str">
        <f t="shared" si="225"/>
        <v>2014</v>
      </c>
      <c r="U1439" t="str">
        <f t="shared" si="226"/>
        <v>June</v>
      </c>
      <c r="V1439" t="str">
        <f t="shared" si="220"/>
        <v>7/12/2014</v>
      </c>
      <c r="W1439" t="str">
        <f t="shared" si="227"/>
        <v>2014</v>
      </c>
      <c r="X1439" t="str">
        <f t="shared" si="228"/>
        <v>July</v>
      </c>
    </row>
    <row r="1440" spans="1:24" ht="43.2" x14ac:dyDescent="0.55000000000000004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221"/>
        <v>0.03</v>
      </c>
      <c r="P1440" s="9">
        <f t="shared" si="222"/>
        <v>75</v>
      </c>
      <c r="Q1440" t="str">
        <f t="shared" si="223"/>
        <v>publishing</v>
      </c>
      <c r="R1440" t="str">
        <f t="shared" si="224"/>
        <v>translations</v>
      </c>
      <c r="S1440" t="str">
        <f t="shared" si="229"/>
        <v>3/28/2016</v>
      </c>
      <c r="T1440" t="str">
        <f t="shared" si="225"/>
        <v>2016</v>
      </c>
      <c r="U1440" t="str">
        <f t="shared" si="226"/>
        <v>March</v>
      </c>
      <c r="V1440" t="str">
        <f t="shared" si="220"/>
        <v>4/27/2016</v>
      </c>
      <c r="W1440" t="str">
        <f t="shared" si="227"/>
        <v>2016</v>
      </c>
      <c r="X1440" t="str">
        <f t="shared" si="228"/>
        <v>April</v>
      </c>
    </row>
    <row r="1441" spans="1:24" ht="43.2" x14ac:dyDescent="0.55000000000000004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221"/>
        <v>6.6055045871559637E-2</v>
      </c>
      <c r="P1441" s="9">
        <f t="shared" si="222"/>
        <v>30</v>
      </c>
      <c r="Q1441" t="str">
        <f t="shared" si="223"/>
        <v>publishing</v>
      </c>
      <c r="R1441" t="str">
        <f t="shared" si="224"/>
        <v>translations</v>
      </c>
      <c r="S1441" t="str">
        <f t="shared" si="229"/>
        <v>2/5/2015</v>
      </c>
      <c r="T1441" t="str">
        <f t="shared" si="225"/>
        <v>2015</v>
      </c>
      <c r="U1441" t="str">
        <f t="shared" si="226"/>
        <v>February</v>
      </c>
      <c r="V1441" t="str">
        <f t="shared" si="220"/>
        <v>3/7/2015</v>
      </c>
      <c r="W1441" t="str">
        <f t="shared" si="227"/>
        <v>2015</v>
      </c>
      <c r="X1441" t="str">
        <f t="shared" si="228"/>
        <v>March</v>
      </c>
    </row>
    <row r="1442" spans="1:24" ht="43.2" x14ac:dyDescent="0.55000000000000004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221"/>
        <v>7.6923076923076926E-5</v>
      </c>
      <c r="P1442" s="9">
        <f t="shared" si="222"/>
        <v>1</v>
      </c>
      <c r="Q1442" t="str">
        <f t="shared" si="223"/>
        <v>publishing</v>
      </c>
      <c r="R1442" t="str">
        <f t="shared" si="224"/>
        <v>translations</v>
      </c>
      <c r="S1442" t="str">
        <f t="shared" si="229"/>
        <v>4/26/2016</v>
      </c>
      <c r="T1442" t="str">
        <f t="shared" si="225"/>
        <v>2016</v>
      </c>
      <c r="U1442" t="str">
        <f t="shared" si="226"/>
        <v>April</v>
      </c>
      <c r="V1442" t="str">
        <f t="shared" si="220"/>
        <v>5/26/2016</v>
      </c>
      <c r="W1442" t="str">
        <f t="shared" si="227"/>
        <v>2016</v>
      </c>
      <c r="X1442" t="str">
        <f t="shared" si="228"/>
        <v>May</v>
      </c>
    </row>
    <row r="1443" spans="1:24" ht="43.2" x14ac:dyDescent="0.55000000000000004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221"/>
        <v>1.1222222222222222E-2</v>
      </c>
      <c r="P1443" s="9">
        <f t="shared" si="222"/>
        <v>673.33333333333337</v>
      </c>
      <c r="Q1443" t="str">
        <f t="shared" si="223"/>
        <v>publishing</v>
      </c>
      <c r="R1443" t="str">
        <f t="shared" si="224"/>
        <v>translations</v>
      </c>
      <c r="S1443" t="str">
        <f t="shared" si="229"/>
        <v>7/13/2015</v>
      </c>
      <c r="T1443" t="str">
        <f t="shared" si="225"/>
        <v>2015</v>
      </c>
      <c r="U1443" t="str">
        <f t="shared" si="226"/>
        <v>July</v>
      </c>
      <c r="V1443" t="str">
        <f t="shared" si="220"/>
        <v>9/11/2015</v>
      </c>
      <c r="W1443" t="str">
        <f t="shared" si="227"/>
        <v>2015</v>
      </c>
      <c r="X1443" t="str">
        <f t="shared" si="228"/>
        <v>September</v>
      </c>
    </row>
    <row r="1444" spans="1:24" ht="43.2" x14ac:dyDescent="0.55000000000000004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221"/>
        <v>0</v>
      </c>
      <c r="P1444" s="9">
        <f t="shared" si="222"/>
        <v>0</v>
      </c>
      <c r="Q1444" t="str">
        <f t="shared" si="223"/>
        <v>publishing</v>
      </c>
      <c r="R1444" t="str">
        <f t="shared" si="224"/>
        <v>translations</v>
      </c>
      <c r="S1444" t="str">
        <f t="shared" si="229"/>
        <v>4/25/2016</v>
      </c>
      <c r="T1444" t="str">
        <f t="shared" si="225"/>
        <v>2016</v>
      </c>
      <c r="U1444" t="str">
        <f t="shared" si="226"/>
        <v>April</v>
      </c>
      <c r="V1444" t="str">
        <f t="shared" si="220"/>
        <v>5/25/2016</v>
      </c>
      <c r="W1444" t="str">
        <f t="shared" si="227"/>
        <v>2016</v>
      </c>
      <c r="X1444" t="str">
        <f t="shared" si="228"/>
        <v>May</v>
      </c>
    </row>
    <row r="1445" spans="1:24" ht="43.2" x14ac:dyDescent="0.55000000000000004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221"/>
        <v>0</v>
      </c>
      <c r="P1445" s="9">
        <f t="shared" si="222"/>
        <v>0</v>
      </c>
      <c r="Q1445" t="str">
        <f t="shared" si="223"/>
        <v>publishing</v>
      </c>
      <c r="R1445" t="str">
        <f t="shared" si="224"/>
        <v>translations</v>
      </c>
      <c r="S1445" t="str">
        <f t="shared" si="229"/>
        <v>12/3/2016</v>
      </c>
      <c r="T1445" t="str">
        <f t="shared" si="225"/>
        <v>2016</v>
      </c>
      <c r="U1445" t="str">
        <f t="shared" si="226"/>
        <v>December</v>
      </c>
      <c r="V1445" t="str">
        <f t="shared" si="220"/>
        <v>1/2/2017</v>
      </c>
      <c r="W1445" t="str">
        <f t="shared" si="227"/>
        <v>2017</v>
      </c>
      <c r="X1445" t="str">
        <f t="shared" si="228"/>
        <v>January</v>
      </c>
    </row>
    <row r="1446" spans="1:24" ht="43.2" x14ac:dyDescent="0.55000000000000004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221"/>
        <v>0</v>
      </c>
      <c r="P1446" s="9">
        <f t="shared" si="222"/>
        <v>0</v>
      </c>
      <c r="Q1446" t="str">
        <f t="shared" si="223"/>
        <v>publishing</v>
      </c>
      <c r="R1446" t="str">
        <f t="shared" si="224"/>
        <v>translations</v>
      </c>
      <c r="S1446" t="str">
        <f t="shared" si="229"/>
        <v>7/14/2015</v>
      </c>
      <c r="T1446" t="str">
        <f t="shared" si="225"/>
        <v>2015</v>
      </c>
      <c r="U1446" t="str">
        <f t="shared" si="226"/>
        <v>July</v>
      </c>
      <c r="V1446" t="str">
        <f t="shared" si="220"/>
        <v>9/12/2015</v>
      </c>
      <c r="W1446" t="str">
        <f t="shared" si="227"/>
        <v>2015</v>
      </c>
      <c r="X1446" t="str">
        <f t="shared" si="228"/>
        <v>September</v>
      </c>
    </row>
    <row r="1447" spans="1:24" ht="43.2" x14ac:dyDescent="0.55000000000000004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221"/>
        <v>0</v>
      </c>
      <c r="P1447" s="9">
        <f t="shared" si="222"/>
        <v>0</v>
      </c>
      <c r="Q1447" t="str">
        <f t="shared" si="223"/>
        <v>publishing</v>
      </c>
      <c r="R1447" t="str">
        <f t="shared" si="224"/>
        <v>translations</v>
      </c>
      <c r="S1447" t="str">
        <f t="shared" si="229"/>
        <v>5/15/2015</v>
      </c>
      <c r="T1447" t="str">
        <f t="shared" si="225"/>
        <v>2015</v>
      </c>
      <c r="U1447" t="str">
        <f t="shared" si="226"/>
        <v>May</v>
      </c>
      <c r="V1447" t="str">
        <f t="shared" si="220"/>
        <v>6/14/2015</v>
      </c>
      <c r="W1447" t="str">
        <f t="shared" si="227"/>
        <v>2015</v>
      </c>
      <c r="X1447" t="str">
        <f t="shared" si="228"/>
        <v>June</v>
      </c>
    </row>
    <row r="1448" spans="1:24" ht="43.2" x14ac:dyDescent="0.55000000000000004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221"/>
        <v>0</v>
      </c>
      <c r="P1448" s="9">
        <f t="shared" si="222"/>
        <v>0</v>
      </c>
      <c r="Q1448" t="str">
        <f t="shared" si="223"/>
        <v>publishing</v>
      </c>
      <c r="R1448" t="str">
        <f t="shared" si="224"/>
        <v>translations</v>
      </c>
      <c r="S1448" t="str">
        <f t="shared" si="229"/>
        <v>4/1/2016</v>
      </c>
      <c r="T1448" t="str">
        <f t="shared" si="225"/>
        <v>2016</v>
      </c>
      <c r="U1448" t="str">
        <f t="shared" si="226"/>
        <v>April</v>
      </c>
      <c r="V1448" t="str">
        <f t="shared" si="220"/>
        <v>4/21/2016</v>
      </c>
      <c r="W1448" t="str">
        <f t="shared" si="227"/>
        <v>2016</v>
      </c>
      <c r="X1448" t="str">
        <f t="shared" si="228"/>
        <v>April</v>
      </c>
    </row>
    <row r="1449" spans="1:24" ht="28.8" x14ac:dyDescent="0.55000000000000004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221"/>
        <v>1.4999999999999999E-4</v>
      </c>
      <c r="P1449" s="9">
        <f t="shared" si="222"/>
        <v>25</v>
      </c>
      <c r="Q1449" t="str">
        <f t="shared" si="223"/>
        <v>publishing</v>
      </c>
      <c r="R1449" t="str">
        <f t="shared" si="224"/>
        <v>translations</v>
      </c>
      <c r="S1449" t="str">
        <f t="shared" si="229"/>
        <v>6/8/2016</v>
      </c>
      <c r="T1449" t="str">
        <f t="shared" si="225"/>
        <v>2016</v>
      </c>
      <c r="U1449" t="str">
        <f t="shared" si="226"/>
        <v>June</v>
      </c>
      <c r="V1449" t="str">
        <f t="shared" si="220"/>
        <v>7/8/2016</v>
      </c>
      <c r="W1449" t="str">
        <f t="shared" si="227"/>
        <v>2016</v>
      </c>
      <c r="X1449" t="str">
        <f t="shared" si="228"/>
        <v>July</v>
      </c>
    </row>
    <row r="1450" spans="1:24" ht="43.2" x14ac:dyDescent="0.55000000000000004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si="221"/>
        <v>0</v>
      </c>
      <c r="P1450" s="9">
        <f t="shared" si="222"/>
        <v>0</v>
      </c>
      <c r="Q1450" t="str">
        <f t="shared" si="223"/>
        <v>publishing</v>
      </c>
      <c r="R1450" t="str">
        <f t="shared" si="224"/>
        <v>translations</v>
      </c>
      <c r="S1450" t="str">
        <f t="shared" si="229"/>
        <v>4/21/2015</v>
      </c>
      <c r="T1450" t="str">
        <f t="shared" si="225"/>
        <v>2015</v>
      </c>
      <c r="U1450" t="str">
        <f t="shared" si="226"/>
        <v>April</v>
      </c>
      <c r="V1450" t="str">
        <f t="shared" si="220"/>
        <v>5/22/2015</v>
      </c>
      <c r="W1450" t="str">
        <f t="shared" si="227"/>
        <v>2015</v>
      </c>
      <c r="X1450" t="str">
        <f t="shared" si="228"/>
        <v>May</v>
      </c>
    </row>
    <row r="1451" spans="1:24" ht="43.2" x14ac:dyDescent="0.55000000000000004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221"/>
        <v>0</v>
      </c>
      <c r="P1451" s="9">
        <f t="shared" si="222"/>
        <v>0</v>
      </c>
      <c r="Q1451" t="str">
        <f t="shared" si="223"/>
        <v>publishing</v>
      </c>
      <c r="R1451" t="str">
        <f t="shared" si="224"/>
        <v>translations</v>
      </c>
      <c r="S1451" t="str">
        <f t="shared" si="229"/>
        <v>3/23/2015</v>
      </c>
      <c r="T1451" t="str">
        <f t="shared" si="225"/>
        <v>2015</v>
      </c>
      <c r="U1451" t="str">
        <f t="shared" si="226"/>
        <v>March</v>
      </c>
      <c r="V1451" t="str">
        <f t="shared" si="220"/>
        <v>5/10/2015</v>
      </c>
      <c r="W1451" t="str">
        <f t="shared" si="227"/>
        <v>2015</v>
      </c>
      <c r="X1451" t="str">
        <f t="shared" si="228"/>
        <v>May</v>
      </c>
    </row>
    <row r="1452" spans="1:24" ht="43.2" x14ac:dyDescent="0.55000000000000004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221"/>
        <v>1.0000000000000001E-5</v>
      </c>
      <c r="P1452" s="9">
        <f t="shared" si="222"/>
        <v>1</v>
      </c>
      <c r="Q1452" t="str">
        <f t="shared" si="223"/>
        <v>publishing</v>
      </c>
      <c r="R1452" t="str">
        <f t="shared" si="224"/>
        <v>translations</v>
      </c>
      <c r="S1452" t="str">
        <f t="shared" si="229"/>
        <v>1/20/2016</v>
      </c>
      <c r="T1452" t="str">
        <f t="shared" si="225"/>
        <v>2016</v>
      </c>
      <c r="U1452" t="str">
        <f t="shared" si="226"/>
        <v>January</v>
      </c>
      <c r="V1452" t="str">
        <f t="shared" si="220"/>
        <v>2/19/2016</v>
      </c>
      <c r="W1452" t="str">
        <f t="shared" si="227"/>
        <v>2016</v>
      </c>
      <c r="X1452" t="str">
        <f t="shared" si="228"/>
        <v>February</v>
      </c>
    </row>
    <row r="1453" spans="1:24" ht="28.8" x14ac:dyDescent="0.55000000000000004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221"/>
        <v>1.0554089709762533E-4</v>
      </c>
      <c r="P1453" s="9">
        <f t="shared" si="222"/>
        <v>1</v>
      </c>
      <c r="Q1453" t="str">
        <f t="shared" si="223"/>
        <v>publishing</v>
      </c>
      <c r="R1453" t="str">
        <f t="shared" si="224"/>
        <v>translations</v>
      </c>
      <c r="S1453" t="str">
        <f t="shared" si="229"/>
        <v>10/19/2014</v>
      </c>
      <c r="T1453" t="str">
        <f t="shared" si="225"/>
        <v>2014</v>
      </c>
      <c r="U1453" t="str">
        <f t="shared" si="226"/>
        <v>October</v>
      </c>
      <c r="V1453" t="str">
        <f t="shared" si="220"/>
        <v>11/18/2014</v>
      </c>
      <c r="W1453" t="str">
        <f t="shared" si="227"/>
        <v>2014</v>
      </c>
      <c r="X1453" t="str">
        <f t="shared" si="228"/>
        <v>November</v>
      </c>
    </row>
    <row r="1454" spans="1:24" ht="28.8" x14ac:dyDescent="0.55000000000000004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221"/>
        <v>0</v>
      </c>
      <c r="P1454" s="9">
        <f t="shared" si="222"/>
        <v>0</v>
      </c>
      <c r="Q1454" t="str">
        <f t="shared" si="223"/>
        <v>publishing</v>
      </c>
      <c r="R1454" t="str">
        <f t="shared" si="224"/>
        <v>translations</v>
      </c>
      <c r="S1454" t="str">
        <f t="shared" si="229"/>
        <v>6/28/2014</v>
      </c>
      <c r="T1454" t="str">
        <f t="shared" si="225"/>
        <v>2014</v>
      </c>
      <c r="U1454" t="str">
        <f t="shared" si="226"/>
        <v>June</v>
      </c>
      <c r="V1454" t="str">
        <f t="shared" si="220"/>
        <v>7/28/2014</v>
      </c>
      <c r="W1454" t="str">
        <f t="shared" si="227"/>
        <v>2014</v>
      </c>
      <c r="X1454" t="str">
        <f t="shared" si="228"/>
        <v>July</v>
      </c>
    </row>
    <row r="1455" spans="1:24" ht="43.2" x14ac:dyDescent="0.55000000000000004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221"/>
        <v>0</v>
      </c>
      <c r="P1455" s="9">
        <f t="shared" si="222"/>
        <v>0</v>
      </c>
      <c r="Q1455" t="str">
        <f t="shared" si="223"/>
        <v>publishing</v>
      </c>
      <c r="R1455" t="str">
        <f t="shared" si="224"/>
        <v>translations</v>
      </c>
      <c r="S1455" t="str">
        <f t="shared" si="229"/>
        <v>3/1/2017</v>
      </c>
      <c r="T1455" t="str">
        <f t="shared" si="225"/>
        <v>2017</v>
      </c>
      <c r="U1455" t="str">
        <f t="shared" si="226"/>
        <v>March</v>
      </c>
      <c r="V1455" t="str">
        <f t="shared" si="220"/>
        <v>4/15/2017</v>
      </c>
      <c r="W1455" t="str">
        <f t="shared" si="227"/>
        <v>2017</v>
      </c>
      <c r="X1455" t="str">
        <f t="shared" si="228"/>
        <v>April</v>
      </c>
    </row>
    <row r="1456" spans="1:24" ht="43.2" x14ac:dyDescent="0.55000000000000004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221"/>
        <v>8.5714285714285719E-3</v>
      </c>
      <c r="P1456" s="9">
        <f t="shared" si="222"/>
        <v>15</v>
      </c>
      <c r="Q1456" t="str">
        <f t="shared" si="223"/>
        <v>publishing</v>
      </c>
      <c r="R1456" t="str">
        <f t="shared" si="224"/>
        <v>translations</v>
      </c>
      <c r="S1456" t="str">
        <f t="shared" si="229"/>
        <v>4/3/2016</v>
      </c>
      <c r="T1456" t="str">
        <f t="shared" si="225"/>
        <v>2016</v>
      </c>
      <c r="U1456" t="str">
        <f t="shared" si="226"/>
        <v>April</v>
      </c>
      <c r="V1456" t="str">
        <f t="shared" si="220"/>
        <v>4/24/2016</v>
      </c>
      <c r="W1456" t="str">
        <f t="shared" si="227"/>
        <v>2016</v>
      </c>
      <c r="X1456" t="str">
        <f t="shared" si="228"/>
        <v>April</v>
      </c>
    </row>
    <row r="1457" spans="1:24" ht="43.2" x14ac:dyDescent="0.55000000000000004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221"/>
        <v>0.105</v>
      </c>
      <c r="P1457" s="9">
        <f t="shared" si="222"/>
        <v>225</v>
      </c>
      <c r="Q1457" t="str">
        <f t="shared" si="223"/>
        <v>publishing</v>
      </c>
      <c r="R1457" t="str">
        <f t="shared" si="224"/>
        <v>translations</v>
      </c>
      <c r="S1457" t="str">
        <f t="shared" si="229"/>
        <v>7/12/2014</v>
      </c>
      <c r="T1457" t="str">
        <f t="shared" si="225"/>
        <v>2014</v>
      </c>
      <c r="U1457" t="str">
        <f t="shared" si="226"/>
        <v>July</v>
      </c>
      <c r="V1457" t="str">
        <f t="shared" si="220"/>
        <v>9/5/2014</v>
      </c>
      <c r="W1457" t="str">
        <f t="shared" si="227"/>
        <v>2014</v>
      </c>
      <c r="X1457" t="str">
        <f t="shared" si="228"/>
        <v>September</v>
      </c>
    </row>
    <row r="1458" spans="1:24" x14ac:dyDescent="0.55000000000000004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221"/>
        <v>2.9000000000000001E-2</v>
      </c>
      <c r="P1458" s="9">
        <f t="shared" si="222"/>
        <v>48.333333333333336</v>
      </c>
      <c r="Q1458" t="str">
        <f t="shared" si="223"/>
        <v>publishing</v>
      </c>
      <c r="R1458" t="str">
        <f t="shared" si="224"/>
        <v>translations</v>
      </c>
      <c r="S1458" t="str">
        <f t="shared" si="229"/>
        <v>12/4/2016</v>
      </c>
      <c r="T1458" t="str">
        <f t="shared" si="225"/>
        <v>2016</v>
      </c>
      <c r="U1458" t="str">
        <f t="shared" si="226"/>
        <v>December</v>
      </c>
      <c r="V1458" t="str">
        <f t="shared" si="220"/>
        <v>1/3/2017</v>
      </c>
      <c r="W1458" t="str">
        <f t="shared" si="227"/>
        <v>2017</v>
      </c>
      <c r="X1458" t="str">
        <f t="shared" si="228"/>
        <v>January</v>
      </c>
    </row>
    <row r="1459" spans="1:24" ht="28.8" x14ac:dyDescent="0.55000000000000004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221"/>
        <v>0</v>
      </c>
      <c r="P1459" s="9">
        <f t="shared" si="222"/>
        <v>0</v>
      </c>
      <c r="Q1459" t="str">
        <f t="shared" si="223"/>
        <v>publishing</v>
      </c>
      <c r="R1459" t="str">
        <f t="shared" si="224"/>
        <v>translations</v>
      </c>
      <c r="S1459" t="str">
        <f t="shared" si="229"/>
        <v>10/12/2015</v>
      </c>
      <c r="T1459" t="str">
        <f t="shared" si="225"/>
        <v>2015</v>
      </c>
      <c r="U1459" t="str">
        <f t="shared" si="226"/>
        <v>October</v>
      </c>
      <c r="V1459" t="str">
        <f t="shared" si="220"/>
        <v>11/11/2015</v>
      </c>
      <c r="W1459" t="str">
        <f t="shared" si="227"/>
        <v>2015</v>
      </c>
      <c r="X1459" t="str">
        <f t="shared" si="228"/>
        <v>November</v>
      </c>
    </row>
    <row r="1460" spans="1:24" ht="43.2" x14ac:dyDescent="0.55000000000000004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221"/>
        <v>0</v>
      </c>
      <c r="P1460" s="9">
        <f t="shared" si="222"/>
        <v>0</v>
      </c>
      <c r="Q1460" t="str">
        <f t="shared" si="223"/>
        <v>publishing</v>
      </c>
      <c r="R1460" t="str">
        <f t="shared" si="224"/>
        <v>translations</v>
      </c>
      <c r="S1460" t="str">
        <f t="shared" si="229"/>
        <v>7/11/2014</v>
      </c>
      <c r="T1460" t="str">
        <f t="shared" si="225"/>
        <v>2014</v>
      </c>
      <c r="U1460" t="str">
        <f t="shared" si="226"/>
        <v>July</v>
      </c>
      <c r="V1460" t="str">
        <f t="shared" si="220"/>
        <v>8/10/2014</v>
      </c>
      <c r="W1460" t="str">
        <f t="shared" si="227"/>
        <v>2014</v>
      </c>
      <c r="X1460" t="str">
        <f t="shared" si="228"/>
        <v>August</v>
      </c>
    </row>
    <row r="1461" spans="1:24" ht="43.2" x14ac:dyDescent="0.55000000000000004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221"/>
        <v>0</v>
      </c>
      <c r="P1461" s="9">
        <f t="shared" si="222"/>
        <v>0</v>
      </c>
      <c r="Q1461" t="str">
        <f t="shared" si="223"/>
        <v>publishing</v>
      </c>
      <c r="R1461" t="str">
        <f t="shared" si="224"/>
        <v>translations</v>
      </c>
      <c r="S1461" t="str">
        <f t="shared" si="229"/>
        <v>11/3/2015</v>
      </c>
      <c r="T1461" t="str">
        <f t="shared" si="225"/>
        <v>2015</v>
      </c>
      <c r="U1461" t="str">
        <f t="shared" si="226"/>
        <v>November</v>
      </c>
      <c r="V1461" t="str">
        <f t="shared" si="220"/>
        <v>12/2/2015</v>
      </c>
      <c r="W1461" t="str">
        <f t="shared" si="227"/>
        <v>2015</v>
      </c>
      <c r="X1461" t="str">
        <f t="shared" si="228"/>
        <v>December</v>
      </c>
    </row>
    <row r="1462" spans="1:24" ht="43.2" x14ac:dyDescent="0.55000000000000004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221"/>
        <v>0</v>
      </c>
      <c r="P1462" s="9">
        <f t="shared" si="222"/>
        <v>0</v>
      </c>
      <c r="Q1462" t="str">
        <f t="shared" si="223"/>
        <v>publishing</v>
      </c>
      <c r="R1462" t="str">
        <f t="shared" si="224"/>
        <v>translations</v>
      </c>
      <c r="S1462" t="str">
        <f t="shared" si="229"/>
        <v>10/3/2014</v>
      </c>
      <c r="T1462" t="str">
        <f t="shared" si="225"/>
        <v>2014</v>
      </c>
      <c r="U1462" t="str">
        <f t="shared" si="226"/>
        <v>October</v>
      </c>
      <c r="V1462" t="str">
        <f t="shared" si="220"/>
        <v>11/30/2014</v>
      </c>
      <c r="W1462" t="str">
        <f t="shared" si="227"/>
        <v>2014</v>
      </c>
      <c r="X1462" t="str">
        <f t="shared" si="228"/>
        <v>November</v>
      </c>
    </row>
    <row r="1463" spans="1:24" ht="28.8" x14ac:dyDescent="0.55000000000000004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221"/>
        <v>1.012446</v>
      </c>
      <c r="P1463" s="9">
        <f t="shared" si="222"/>
        <v>44.66673529411765</v>
      </c>
      <c r="Q1463" t="str">
        <f t="shared" si="223"/>
        <v>publishing</v>
      </c>
      <c r="R1463" t="str">
        <f t="shared" si="224"/>
        <v>radio &amp; podcasts</v>
      </c>
      <c r="S1463" t="str">
        <f t="shared" si="229"/>
        <v>9/17/2014</v>
      </c>
      <c r="T1463" t="str">
        <f t="shared" si="225"/>
        <v>2014</v>
      </c>
      <c r="U1463" t="str">
        <f t="shared" si="226"/>
        <v>September</v>
      </c>
      <c r="V1463" t="str">
        <f t="shared" si="220"/>
        <v>10/20/2014</v>
      </c>
      <c r="W1463" t="str">
        <f t="shared" si="227"/>
        <v>2014</v>
      </c>
      <c r="X1463" t="str">
        <f t="shared" si="228"/>
        <v>October</v>
      </c>
    </row>
    <row r="1464" spans="1:24" ht="28.8" x14ac:dyDescent="0.55000000000000004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221"/>
        <v>1.085175</v>
      </c>
      <c r="P1464" s="9">
        <f t="shared" si="222"/>
        <v>28.937999999999999</v>
      </c>
      <c r="Q1464" t="str">
        <f t="shared" si="223"/>
        <v>publishing</v>
      </c>
      <c r="R1464" t="str">
        <f t="shared" si="224"/>
        <v>radio &amp; podcasts</v>
      </c>
      <c r="S1464" t="str">
        <f t="shared" si="229"/>
        <v>3/11/2013</v>
      </c>
      <c r="T1464" t="str">
        <f t="shared" si="225"/>
        <v>2013</v>
      </c>
      <c r="U1464" t="str">
        <f t="shared" si="226"/>
        <v>March</v>
      </c>
      <c r="V1464" t="str">
        <f t="shared" si="220"/>
        <v>4/10/2013</v>
      </c>
      <c r="W1464" t="str">
        <f t="shared" si="227"/>
        <v>2013</v>
      </c>
      <c r="X1464" t="str">
        <f t="shared" si="228"/>
        <v>April</v>
      </c>
    </row>
    <row r="1465" spans="1:24" ht="43.2" x14ac:dyDescent="0.55000000000000004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221"/>
        <v>1.4766666666666666</v>
      </c>
      <c r="P1465" s="9">
        <f t="shared" si="222"/>
        <v>35.44</v>
      </c>
      <c r="Q1465" t="str">
        <f t="shared" si="223"/>
        <v>publishing</v>
      </c>
      <c r="R1465" t="str">
        <f t="shared" si="224"/>
        <v>radio &amp; podcasts</v>
      </c>
      <c r="S1465" t="str">
        <f t="shared" si="229"/>
        <v>2/21/2013</v>
      </c>
      <c r="T1465" t="str">
        <f t="shared" si="225"/>
        <v>2013</v>
      </c>
      <c r="U1465" t="str">
        <f t="shared" si="226"/>
        <v>February</v>
      </c>
      <c r="V1465" t="str">
        <f t="shared" si="220"/>
        <v>4/7/2013</v>
      </c>
      <c r="W1465" t="str">
        <f t="shared" si="227"/>
        <v>2013</v>
      </c>
      <c r="X1465" t="str">
        <f t="shared" si="228"/>
        <v>April</v>
      </c>
    </row>
    <row r="1466" spans="1:24" x14ac:dyDescent="0.55000000000000004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221"/>
        <v>1.6319999999999999</v>
      </c>
      <c r="P1466" s="9">
        <f t="shared" si="222"/>
        <v>34.871794871794869</v>
      </c>
      <c r="Q1466" t="str">
        <f t="shared" si="223"/>
        <v>publishing</v>
      </c>
      <c r="R1466" t="str">
        <f t="shared" si="224"/>
        <v>radio &amp; podcasts</v>
      </c>
      <c r="S1466" t="str">
        <f t="shared" si="229"/>
        <v>1/17/2013</v>
      </c>
      <c r="T1466" t="str">
        <f t="shared" si="225"/>
        <v>2013</v>
      </c>
      <c r="U1466" t="str">
        <f t="shared" si="226"/>
        <v>January</v>
      </c>
      <c r="V1466" t="str">
        <f t="shared" si="220"/>
        <v>2/16/2013</v>
      </c>
      <c r="W1466" t="str">
        <f t="shared" si="227"/>
        <v>2013</v>
      </c>
      <c r="X1466" t="str">
        <f t="shared" si="228"/>
        <v>February</v>
      </c>
    </row>
    <row r="1467" spans="1:24" ht="43.2" x14ac:dyDescent="0.55000000000000004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221"/>
        <v>4.5641449999999999</v>
      </c>
      <c r="P1467" s="9">
        <f t="shared" si="222"/>
        <v>52.622732513451197</v>
      </c>
      <c r="Q1467" t="str">
        <f t="shared" si="223"/>
        <v>publishing</v>
      </c>
      <c r="R1467" t="str">
        <f t="shared" si="224"/>
        <v>radio &amp; podcasts</v>
      </c>
      <c r="S1467" t="str">
        <f t="shared" si="229"/>
        <v>2/20/2012</v>
      </c>
      <c r="T1467" t="str">
        <f t="shared" si="225"/>
        <v>2012</v>
      </c>
      <c r="U1467" t="str">
        <f t="shared" si="226"/>
        <v>February</v>
      </c>
      <c r="V1467" t="str">
        <f t="shared" si="220"/>
        <v>3/21/2012</v>
      </c>
      <c r="W1467" t="str">
        <f t="shared" si="227"/>
        <v>2012</v>
      </c>
      <c r="X1467" t="str">
        <f t="shared" si="228"/>
        <v>March</v>
      </c>
    </row>
    <row r="1468" spans="1:24" ht="43.2" x14ac:dyDescent="0.55000000000000004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221"/>
        <v>1.0787731249999999</v>
      </c>
      <c r="P1468" s="9">
        <f t="shared" si="222"/>
        <v>69.598266129032254</v>
      </c>
      <c r="Q1468" t="str">
        <f t="shared" si="223"/>
        <v>publishing</v>
      </c>
      <c r="R1468" t="str">
        <f t="shared" si="224"/>
        <v>radio &amp; podcasts</v>
      </c>
      <c r="S1468" t="str">
        <f t="shared" si="229"/>
        <v>12/1/2015</v>
      </c>
      <c r="T1468" t="str">
        <f t="shared" si="225"/>
        <v>2015</v>
      </c>
      <c r="U1468" t="str">
        <f t="shared" si="226"/>
        <v>December</v>
      </c>
      <c r="V1468" t="str">
        <f t="shared" si="220"/>
        <v>1/12/2016</v>
      </c>
      <c r="W1468" t="str">
        <f t="shared" si="227"/>
        <v>2016</v>
      </c>
      <c r="X1468" t="str">
        <f t="shared" si="228"/>
        <v>January</v>
      </c>
    </row>
    <row r="1469" spans="1:24" ht="28.8" x14ac:dyDescent="0.55000000000000004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221"/>
        <v>1.1508</v>
      </c>
      <c r="P1469" s="9">
        <f t="shared" si="222"/>
        <v>76.72</v>
      </c>
      <c r="Q1469" t="str">
        <f t="shared" si="223"/>
        <v>publishing</v>
      </c>
      <c r="R1469" t="str">
        <f t="shared" si="224"/>
        <v>radio &amp; podcasts</v>
      </c>
      <c r="S1469" t="str">
        <f t="shared" si="229"/>
        <v>1/25/2012</v>
      </c>
      <c r="T1469" t="str">
        <f t="shared" si="225"/>
        <v>2012</v>
      </c>
      <c r="U1469" t="str">
        <f t="shared" si="226"/>
        <v>January</v>
      </c>
      <c r="V1469" t="str">
        <f t="shared" si="220"/>
        <v>3/25/2012</v>
      </c>
      <c r="W1469" t="str">
        <f t="shared" si="227"/>
        <v>2012</v>
      </c>
      <c r="X1469" t="str">
        <f t="shared" si="228"/>
        <v>March</v>
      </c>
    </row>
    <row r="1470" spans="1:24" ht="43.2" x14ac:dyDescent="0.55000000000000004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221"/>
        <v>1.0236842105263158</v>
      </c>
      <c r="P1470" s="9">
        <f t="shared" si="222"/>
        <v>33.191126279863482</v>
      </c>
      <c r="Q1470" t="str">
        <f t="shared" si="223"/>
        <v>publishing</v>
      </c>
      <c r="R1470" t="str">
        <f t="shared" si="224"/>
        <v>radio &amp; podcasts</v>
      </c>
      <c r="S1470" t="str">
        <f t="shared" si="229"/>
        <v>4/12/2011</v>
      </c>
      <c r="T1470" t="str">
        <f t="shared" si="225"/>
        <v>2011</v>
      </c>
      <c r="U1470" t="str">
        <f t="shared" si="226"/>
        <v>April</v>
      </c>
      <c r="V1470" t="str">
        <f t="shared" si="220"/>
        <v>6/11/2011</v>
      </c>
      <c r="W1470" t="str">
        <f t="shared" si="227"/>
        <v>2011</v>
      </c>
      <c r="X1470" t="str">
        <f t="shared" si="228"/>
        <v>June</v>
      </c>
    </row>
    <row r="1471" spans="1:24" ht="28.8" x14ac:dyDescent="0.55000000000000004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221"/>
        <v>1.0842485875706214</v>
      </c>
      <c r="P1471" s="9">
        <f t="shared" si="222"/>
        <v>149.46417445482865</v>
      </c>
      <c r="Q1471" t="str">
        <f t="shared" si="223"/>
        <v>publishing</v>
      </c>
      <c r="R1471" t="str">
        <f t="shared" si="224"/>
        <v>radio &amp; podcasts</v>
      </c>
      <c r="S1471" t="str">
        <f t="shared" si="229"/>
        <v>1/16/2013</v>
      </c>
      <c r="T1471" t="str">
        <f t="shared" si="225"/>
        <v>2013</v>
      </c>
      <c r="U1471" t="str">
        <f t="shared" si="226"/>
        <v>January</v>
      </c>
      <c r="V1471" t="str">
        <f t="shared" si="220"/>
        <v>2/15/2013</v>
      </c>
      <c r="W1471" t="str">
        <f t="shared" si="227"/>
        <v>2013</v>
      </c>
      <c r="X1471" t="str">
        <f t="shared" si="228"/>
        <v>February</v>
      </c>
    </row>
    <row r="1472" spans="1:24" ht="43.2" x14ac:dyDescent="0.55000000000000004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221"/>
        <v>1.2513333333333334</v>
      </c>
      <c r="P1472" s="9">
        <f t="shared" si="222"/>
        <v>23.172839506172838</v>
      </c>
      <c r="Q1472" t="str">
        <f t="shared" si="223"/>
        <v>publishing</v>
      </c>
      <c r="R1472" t="str">
        <f t="shared" si="224"/>
        <v>radio &amp; podcasts</v>
      </c>
      <c r="S1472" t="str">
        <f t="shared" si="229"/>
        <v>12/7/2012</v>
      </c>
      <c r="T1472" t="str">
        <f t="shared" si="225"/>
        <v>2012</v>
      </c>
      <c r="U1472" t="str">
        <f t="shared" si="226"/>
        <v>December</v>
      </c>
      <c r="V1472" t="str">
        <f t="shared" si="220"/>
        <v>12/28/2012</v>
      </c>
      <c r="W1472" t="str">
        <f t="shared" si="227"/>
        <v>2012</v>
      </c>
      <c r="X1472" t="str">
        <f t="shared" si="228"/>
        <v>December</v>
      </c>
    </row>
    <row r="1473" spans="1:24" ht="43.2" x14ac:dyDescent="0.55000000000000004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221"/>
        <v>1.03840625</v>
      </c>
      <c r="P1473" s="9">
        <f t="shared" si="222"/>
        <v>96.877551020408163</v>
      </c>
      <c r="Q1473" t="str">
        <f t="shared" si="223"/>
        <v>publishing</v>
      </c>
      <c r="R1473" t="str">
        <f t="shared" si="224"/>
        <v>radio &amp; podcasts</v>
      </c>
      <c r="S1473" t="str">
        <f t="shared" si="229"/>
        <v>3/10/2015</v>
      </c>
      <c r="T1473" t="str">
        <f t="shared" si="225"/>
        <v>2015</v>
      </c>
      <c r="U1473" t="str">
        <f t="shared" si="226"/>
        <v>March</v>
      </c>
      <c r="V1473" t="str">
        <f t="shared" si="220"/>
        <v>4/9/2015</v>
      </c>
      <c r="W1473" t="str">
        <f t="shared" si="227"/>
        <v>2015</v>
      </c>
      <c r="X1473" t="str">
        <f t="shared" si="228"/>
        <v>April</v>
      </c>
    </row>
    <row r="1474" spans="1:24" ht="43.2" x14ac:dyDescent="0.55000000000000004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si="221"/>
        <v>1.3870400000000001</v>
      </c>
      <c r="P1474" s="9">
        <f t="shared" si="222"/>
        <v>103.20238095238095</v>
      </c>
      <c r="Q1474" t="str">
        <f t="shared" si="223"/>
        <v>publishing</v>
      </c>
      <c r="R1474" t="str">
        <f t="shared" si="224"/>
        <v>radio &amp; podcasts</v>
      </c>
      <c r="S1474" t="str">
        <f t="shared" si="229"/>
        <v>9/16/2013</v>
      </c>
      <c r="T1474" t="str">
        <f t="shared" si="225"/>
        <v>2013</v>
      </c>
      <c r="U1474" t="str">
        <f t="shared" si="226"/>
        <v>September</v>
      </c>
      <c r="V1474" t="str">
        <f t="shared" ref="V1474:V1537" si="230">TEXT((I1474/86400)+25569+(-5/24),"m/d/yyyy")</f>
        <v>10/16/2013</v>
      </c>
      <c r="W1474" t="str">
        <f t="shared" si="227"/>
        <v>2013</v>
      </c>
      <c r="X1474" t="str">
        <f t="shared" si="228"/>
        <v>October</v>
      </c>
    </row>
    <row r="1475" spans="1:24" x14ac:dyDescent="0.55000000000000004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ref="O1475:O1538" si="231">E1475/D1475</f>
        <v>1.20516</v>
      </c>
      <c r="P1475" s="9">
        <f t="shared" ref="P1475:P1538" si="232">IF(L1475&lt;&gt;0, E1475/L1475, 0)</f>
        <v>38.462553191489363</v>
      </c>
      <c r="Q1475" t="str">
        <f t="shared" ref="Q1475:Q1538" si="233">LEFT(N1475, SEARCH("/",N1475,1)-1)</f>
        <v>publishing</v>
      </c>
      <c r="R1475" t="str">
        <f t="shared" ref="R1475:R1538" si="234">RIGHT(N1475,LEN(N1475)-FIND("/",N1475))</f>
        <v>radio &amp; podcasts</v>
      </c>
      <c r="S1475" t="str">
        <f t="shared" si="229"/>
        <v>1/31/2012</v>
      </c>
      <c r="T1475" t="str">
        <f t="shared" ref="T1475:T1538" si="235">TEXT((J1475/86400)+25569+(-5/24),"yyyy")</f>
        <v>2012</v>
      </c>
      <c r="U1475" t="str">
        <f t="shared" ref="U1475:U1538" si="236">TEXT((J1475/86400)+25569+(-5/24),"mmmm")</f>
        <v>January</v>
      </c>
      <c r="V1475" t="str">
        <f t="shared" si="230"/>
        <v>3/1/2012</v>
      </c>
      <c r="W1475" t="str">
        <f t="shared" ref="W1475:W1538" si="237">TEXT((I1475/86400)+25569+(-5/24),"yyyy")</f>
        <v>2012</v>
      </c>
      <c r="X1475" t="str">
        <f t="shared" ref="X1475:X1538" si="238">TEXT((I1475/86400)+25569+(-5/24),"mmmm")</f>
        <v>March</v>
      </c>
    </row>
    <row r="1476" spans="1:24" ht="43.2" x14ac:dyDescent="0.55000000000000004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si="231"/>
        <v>1.1226666666666667</v>
      </c>
      <c r="P1476" s="9">
        <f t="shared" si="232"/>
        <v>44.315789473684212</v>
      </c>
      <c r="Q1476" t="str">
        <f t="shared" si="233"/>
        <v>publishing</v>
      </c>
      <c r="R1476" t="str">
        <f t="shared" si="234"/>
        <v>radio &amp; podcasts</v>
      </c>
      <c r="S1476" t="str">
        <f t="shared" ref="S1476:S1539" si="239">TEXT((J1476/86400)+25569+(-5/24),"m/d/yyyy")</f>
        <v>8/14/2013</v>
      </c>
      <c r="T1476" t="str">
        <f t="shared" si="235"/>
        <v>2013</v>
      </c>
      <c r="U1476" t="str">
        <f t="shared" si="236"/>
        <v>August</v>
      </c>
      <c r="V1476" t="str">
        <f t="shared" si="230"/>
        <v>9/13/2013</v>
      </c>
      <c r="W1476" t="str">
        <f t="shared" si="237"/>
        <v>2013</v>
      </c>
      <c r="X1476" t="str">
        <f t="shared" si="238"/>
        <v>September</v>
      </c>
    </row>
    <row r="1477" spans="1:24" ht="43.2" x14ac:dyDescent="0.55000000000000004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si="231"/>
        <v>1.8866966666666667</v>
      </c>
      <c r="P1477" s="9">
        <f t="shared" si="232"/>
        <v>64.173356009070289</v>
      </c>
      <c r="Q1477" t="str">
        <f t="shared" si="233"/>
        <v>publishing</v>
      </c>
      <c r="R1477" t="str">
        <f t="shared" si="234"/>
        <v>radio &amp; podcasts</v>
      </c>
      <c r="S1477" t="str">
        <f t="shared" si="239"/>
        <v>11/17/2014</v>
      </c>
      <c r="T1477" t="str">
        <f t="shared" si="235"/>
        <v>2014</v>
      </c>
      <c r="U1477" t="str">
        <f t="shared" si="236"/>
        <v>November</v>
      </c>
      <c r="V1477" t="str">
        <f t="shared" si="230"/>
        <v>12/19/2014</v>
      </c>
      <c r="W1477" t="str">
        <f t="shared" si="237"/>
        <v>2014</v>
      </c>
      <c r="X1477" t="str">
        <f t="shared" si="238"/>
        <v>December</v>
      </c>
    </row>
    <row r="1478" spans="1:24" ht="28.8" x14ac:dyDescent="0.55000000000000004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231"/>
        <v>6.6155466666666669</v>
      </c>
      <c r="P1478" s="9">
        <f t="shared" si="232"/>
        <v>43.333275109170302</v>
      </c>
      <c r="Q1478" t="str">
        <f t="shared" si="233"/>
        <v>publishing</v>
      </c>
      <c r="R1478" t="str">
        <f t="shared" si="234"/>
        <v>radio &amp; podcasts</v>
      </c>
      <c r="S1478" t="str">
        <f t="shared" si="239"/>
        <v>8/10/2011</v>
      </c>
      <c r="T1478" t="str">
        <f t="shared" si="235"/>
        <v>2011</v>
      </c>
      <c r="U1478" t="str">
        <f t="shared" si="236"/>
        <v>August</v>
      </c>
      <c r="V1478" t="str">
        <f t="shared" si="230"/>
        <v>9/9/2011</v>
      </c>
      <c r="W1478" t="str">
        <f t="shared" si="237"/>
        <v>2011</v>
      </c>
      <c r="X1478" t="str">
        <f t="shared" si="238"/>
        <v>September</v>
      </c>
    </row>
    <row r="1479" spans="1:24" ht="43.2" x14ac:dyDescent="0.55000000000000004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231"/>
        <v>1.1131</v>
      </c>
      <c r="P1479" s="9">
        <f t="shared" si="232"/>
        <v>90.495934959349597</v>
      </c>
      <c r="Q1479" t="str">
        <f t="shared" si="233"/>
        <v>publishing</v>
      </c>
      <c r="R1479" t="str">
        <f t="shared" si="234"/>
        <v>radio &amp; podcasts</v>
      </c>
      <c r="S1479" t="str">
        <f t="shared" si="239"/>
        <v>10/24/2011</v>
      </c>
      <c r="T1479" t="str">
        <f t="shared" si="235"/>
        <v>2011</v>
      </c>
      <c r="U1479" t="str">
        <f t="shared" si="236"/>
        <v>October</v>
      </c>
      <c r="V1479" t="str">
        <f t="shared" si="230"/>
        <v>12/22/2011</v>
      </c>
      <c r="W1479" t="str">
        <f t="shared" si="237"/>
        <v>2011</v>
      </c>
      <c r="X1479" t="str">
        <f t="shared" si="238"/>
        <v>December</v>
      </c>
    </row>
    <row r="1480" spans="1:24" ht="43.2" x14ac:dyDescent="0.55000000000000004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231"/>
        <v>11.8161422</v>
      </c>
      <c r="P1480" s="9">
        <f t="shared" si="232"/>
        <v>29.187190495010373</v>
      </c>
      <c r="Q1480" t="str">
        <f t="shared" si="233"/>
        <v>publishing</v>
      </c>
      <c r="R1480" t="str">
        <f t="shared" si="234"/>
        <v>radio &amp; podcasts</v>
      </c>
      <c r="S1480" t="str">
        <f t="shared" si="239"/>
        <v>4/30/2013</v>
      </c>
      <c r="T1480" t="str">
        <f t="shared" si="235"/>
        <v>2013</v>
      </c>
      <c r="U1480" t="str">
        <f t="shared" si="236"/>
        <v>April</v>
      </c>
      <c r="V1480" t="str">
        <f t="shared" si="230"/>
        <v>5/14/2013</v>
      </c>
      <c r="W1480" t="str">
        <f t="shared" si="237"/>
        <v>2013</v>
      </c>
      <c r="X1480" t="str">
        <f t="shared" si="238"/>
        <v>May</v>
      </c>
    </row>
    <row r="1481" spans="1:24" ht="43.2" x14ac:dyDescent="0.55000000000000004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231"/>
        <v>1.37375</v>
      </c>
      <c r="P1481" s="9">
        <f t="shared" si="232"/>
        <v>30.95774647887324</v>
      </c>
      <c r="Q1481" t="str">
        <f t="shared" si="233"/>
        <v>publishing</v>
      </c>
      <c r="R1481" t="str">
        <f t="shared" si="234"/>
        <v>radio &amp; podcasts</v>
      </c>
      <c r="S1481" t="str">
        <f t="shared" si="239"/>
        <v>4/25/2014</v>
      </c>
      <c r="T1481" t="str">
        <f t="shared" si="235"/>
        <v>2014</v>
      </c>
      <c r="U1481" t="str">
        <f t="shared" si="236"/>
        <v>April</v>
      </c>
      <c r="V1481" t="str">
        <f t="shared" si="230"/>
        <v>5/9/2014</v>
      </c>
      <c r="W1481" t="str">
        <f t="shared" si="237"/>
        <v>2014</v>
      </c>
      <c r="X1481" t="str">
        <f t="shared" si="238"/>
        <v>May</v>
      </c>
    </row>
    <row r="1482" spans="1:24" ht="43.2" x14ac:dyDescent="0.55000000000000004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231"/>
        <v>1.170404</v>
      </c>
      <c r="P1482" s="9">
        <f t="shared" si="232"/>
        <v>92.157795275590544</v>
      </c>
      <c r="Q1482" t="str">
        <f t="shared" si="233"/>
        <v>publishing</v>
      </c>
      <c r="R1482" t="str">
        <f t="shared" si="234"/>
        <v>radio &amp; podcasts</v>
      </c>
      <c r="S1482" t="str">
        <f t="shared" si="239"/>
        <v>7/9/2013</v>
      </c>
      <c r="T1482" t="str">
        <f t="shared" si="235"/>
        <v>2013</v>
      </c>
      <c r="U1482" t="str">
        <f t="shared" si="236"/>
        <v>July</v>
      </c>
      <c r="V1482" t="str">
        <f t="shared" si="230"/>
        <v>7/26/2013</v>
      </c>
      <c r="W1482" t="str">
        <f t="shared" si="237"/>
        <v>2013</v>
      </c>
      <c r="X1482" t="str">
        <f t="shared" si="238"/>
        <v>July</v>
      </c>
    </row>
    <row r="1483" spans="1:24" ht="43.2" x14ac:dyDescent="0.55000000000000004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231"/>
        <v>2.1000000000000001E-2</v>
      </c>
      <c r="P1483" s="9">
        <f t="shared" si="232"/>
        <v>17.5</v>
      </c>
      <c r="Q1483" t="str">
        <f t="shared" si="233"/>
        <v>publishing</v>
      </c>
      <c r="R1483" t="str">
        <f t="shared" si="234"/>
        <v>fiction</v>
      </c>
      <c r="S1483" t="str">
        <f t="shared" si="239"/>
        <v>10/3/2013</v>
      </c>
      <c r="T1483" t="str">
        <f t="shared" si="235"/>
        <v>2013</v>
      </c>
      <c r="U1483" t="str">
        <f t="shared" si="236"/>
        <v>October</v>
      </c>
      <c r="V1483" t="str">
        <f t="shared" si="230"/>
        <v>11/2/2013</v>
      </c>
      <c r="W1483" t="str">
        <f t="shared" si="237"/>
        <v>2013</v>
      </c>
      <c r="X1483" t="str">
        <f t="shared" si="238"/>
        <v>November</v>
      </c>
    </row>
    <row r="1484" spans="1:24" ht="43.2" x14ac:dyDescent="0.55000000000000004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231"/>
        <v>1E-3</v>
      </c>
      <c r="P1484" s="9">
        <f t="shared" si="232"/>
        <v>5</v>
      </c>
      <c r="Q1484" t="str">
        <f t="shared" si="233"/>
        <v>publishing</v>
      </c>
      <c r="R1484" t="str">
        <f t="shared" si="234"/>
        <v>fiction</v>
      </c>
      <c r="S1484" t="str">
        <f t="shared" si="239"/>
        <v>8/15/2012</v>
      </c>
      <c r="T1484" t="str">
        <f t="shared" si="235"/>
        <v>2012</v>
      </c>
      <c r="U1484" t="str">
        <f t="shared" si="236"/>
        <v>August</v>
      </c>
      <c r="V1484" t="str">
        <f t="shared" si="230"/>
        <v>9/7/2012</v>
      </c>
      <c r="W1484" t="str">
        <f t="shared" si="237"/>
        <v>2012</v>
      </c>
      <c r="X1484" t="str">
        <f t="shared" si="238"/>
        <v>September</v>
      </c>
    </row>
    <row r="1485" spans="1:24" ht="43.2" x14ac:dyDescent="0.55000000000000004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231"/>
        <v>7.1428571428571426E-3</v>
      </c>
      <c r="P1485" s="9">
        <f t="shared" si="232"/>
        <v>25</v>
      </c>
      <c r="Q1485" t="str">
        <f t="shared" si="233"/>
        <v>publishing</v>
      </c>
      <c r="R1485" t="str">
        <f t="shared" si="234"/>
        <v>fiction</v>
      </c>
      <c r="S1485" t="str">
        <f t="shared" si="239"/>
        <v>6/26/2016</v>
      </c>
      <c r="T1485" t="str">
        <f t="shared" si="235"/>
        <v>2016</v>
      </c>
      <c r="U1485" t="str">
        <f t="shared" si="236"/>
        <v>June</v>
      </c>
      <c r="V1485" t="str">
        <f t="shared" si="230"/>
        <v>7/21/2016</v>
      </c>
      <c r="W1485" t="str">
        <f t="shared" si="237"/>
        <v>2016</v>
      </c>
      <c r="X1485" t="str">
        <f t="shared" si="238"/>
        <v>July</v>
      </c>
    </row>
    <row r="1486" spans="1:24" x14ac:dyDescent="0.55000000000000004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 t="shared" si="231"/>
        <v>0</v>
      </c>
      <c r="P1486" s="9">
        <f t="shared" si="232"/>
        <v>0</v>
      </c>
      <c r="Q1486" t="str">
        <f t="shared" si="233"/>
        <v>publishing</v>
      </c>
      <c r="R1486" t="str">
        <f t="shared" si="234"/>
        <v>fiction</v>
      </c>
      <c r="S1486" t="str">
        <f t="shared" si="239"/>
        <v>5/23/2012</v>
      </c>
      <c r="T1486" t="str">
        <f t="shared" si="235"/>
        <v>2012</v>
      </c>
      <c r="U1486" t="str">
        <f t="shared" si="236"/>
        <v>May</v>
      </c>
      <c r="V1486" t="str">
        <f t="shared" si="230"/>
        <v>7/21/2012</v>
      </c>
      <c r="W1486" t="str">
        <f t="shared" si="237"/>
        <v>2012</v>
      </c>
      <c r="X1486" t="str">
        <f t="shared" si="238"/>
        <v>July</v>
      </c>
    </row>
    <row r="1487" spans="1:24" ht="43.2" x14ac:dyDescent="0.55000000000000004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231"/>
        <v>2.2388059701492536E-2</v>
      </c>
      <c r="P1487" s="9">
        <f t="shared" si="232"/>
        <v>50</v>
      </c>
      <c r="Q1487" t="str">
        <f t="shared" si="233"/>
        <v>publishing</v>
      </c>
      <c r="R1487" t="str">
        <f t="shared" si="234"/>
        <v>fiction</v>
      </c>
      <c r="S1487" t="str">
        <f t="shared" si="239"/>
        <v>5/6/2015</v>
      </c>
      <c r="T1487" t="str">
        <f t="shared" si="235"/>
        <v>2015</v>
      </c>
      <c r="U1487" t="str">
        <f t="shared" si="236"/>
        <v>May</v>
      </c>
      <c r="V1487" t="str">
        <f t="shared" si="230"/>
        <v>6/20/2015</v>
      </c>
      <c r="W1487" t="str">
        <f t="shared" si="237"/>
        <v>2015</v>
      </c>
      <c r="X1487" t="str">
        <f t="shared" si="238"/>
        <v>June</v>
      </c>
    </row>
    <row r="1488" spans="1:24" ht="43.2" x14ac:dyDescent="0.55000000000000004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231"/>
        <v>2.3999999999999998E-3</v>
      </c>
      <c r="P1488" s="9">
        <f t="shared" si="232"/>
        <v>16</v>
      </c>
      <c r="Q1488" t="str">
        <f t="shared" si="233"/>
        <v>publishing</v>
      </c>
      <c r="R1488" t="str">
        <f t="shared" si="234"/>
        <v>fiction</v>
      </c>
      <c r="S1488" t="str">
        <f t="shared" si="239"/>
        <v>1/27/2015</v>
      </c>
      <c r="T1488" t="str">
        <f t="shared" si="235"/>
        <v>2015</v>
      </c>
      <c r="U1488" t="str">
        <f t="shared" si="236"/>
        <v>January</v>
      </c>
      <c r="V1488" t="str">
        <f t="shared" si="230"/>
        <v>2/26/2015</v>
      </c>
      <c r="W1488" t="str">
        <f t="shared" si="237"/>
        <v>2015</v>
      </c>
      <c r="X1488" t="str">
        <f t="shared" si="238"/>
        <v>February</v>
      </c>
    </row>
    <row r="1489" spans="1:24" ht="43.2" x14ac:dyDescent="0.55000000000000004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 t="shared" si="231"/>
        <v>0</v>
      </c>
      <c r="P1489" s="9">
        <f t="shared" si="232"/>
        <v>0</v>
      </c>
      <c r="Q1489" t="str">
        <f t="shared" si="233"/>
        <v>publishing</v>
      </c>
      <c r="R1489" t="str">
        <f t="shared" si="234"/>
        <v>fiction</v>
      </c>
      <c r="S1489" t="str">
        <f t="shared" si="239"/>
        <v>7/3/2016</v>
      </c>
      <c r="T1489" t="str">
        <f t="shared" si="235"/>
        <v>2016</v>
      </c>
      <c r="U1489" t="str">
        <f t="shared" si="236"/>
        <v>July</v>
      </c>
      <c r="V1489" t="str">
        <f t="shared" si="230"/>
        <v>8/2/2016</v>
      </c>
      <c r="W1489" t="str">
        <f t="shared" si="237"/>
        <v>2016</v>
      </c>
      <c r="X1489" t="str">
        <f t="shared" si="238"/>
        <v>August</v>
      </c>
    </row>
    <row r="1490" spans="1:24" ht="43.2" x14ac:dyDescent="0.55000000000000004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231"/>
        <v>2.4E-2</v>
      </c>
      <c r="P1490" s="9">
        <f t="shared" si="232"/>
        <v>60</v>
      </c>
      <c r="Q1490" t="str">
        <f t="shared" si="233"/>
        <v>publishing</v>
      </c>
      <c r="R1490" t="str">
        <f t="shared" si="234"/>
        <v>fiction</v>
      </c>
      <c r="S1490" t="str">
        <f t="shared" si="239"/>
        <v>12/6/2013</v>
      </c>
      <c r="T1490" t="str">
        <f t="shared" si="235"/>
        <v>2013</v>
      </c>
      <c r="U1490" t="str">
        <f t="shared" si="236"/>
        <v>December</v>
      </c>
      <c r="V1490" t="str">
        <f t="shared" si="230"/>
        <v>1/5/2014</v>
      </c>
      <c r="W1490" t="str">
        <f t="shared" si="237"/>
        <v>2014</v>
      </c>
      <c r="X1490" t="str">
        <f t="shared" si="238"/>
        <v>January</v>
      </c>
    </row>
    <row r="1491" spans="1:24" ht="43.2" x14ac:dyDescent="0.55000000000000004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 t="shared" si="231"/>
        <v>0</v>
      </c>
      <c r="P1491" s="9">
        <f t="shared" si="232"/>
        <v>0</v>
      </c>
      <c r="Q1491" t="str">
        <f t="shared" si="233"/>
        <v>publishing</v>
      </c>
      <c r="R1491" t="str">
        <f t="shared" si="234"/>
        <v>fiction</v>
      </c>
      <c r="S1491" t="str">
        <f t="shared" si="239"/>
        <v>10/16/2012</v>
      </c>
      <c r="T1491" t="str">
        <f t="shared" si="235"/>
        <v>2012</v>
      </c>
      <c r="U1491" t="str">
        <f t="shared" si="236"/>
        <v>October</v>
      </c>
      <c r="V1491" t="str">
        <f t="shared" si="230"/>
        <v>11/15/2012</v>
      </c>
      <c r="W1491" t="str">
        <f t="shared" si="237"/>
        <v>2012</v>
      </c>
      <c r="X1491" t="str">
        <f t="shared" si="238"/>
        <v>November</v>
      </c>
    </row>
    <row r="1492" spans="1:24" ht="43.2" x14ac:dyDescent="0.55000000000000004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si="231"/>
        <v>0.30862068965517242</v>
      </c>
      <c r="P1492" s="9">
        <f t="shared" si="232"/>
        <v>47.10526315789474</v>
      </c>
      <c r="Q1492" t="str">
        <f t="shared" si="233"/>
        <v>publishing</v>
      </c>
      <c r="R1492" t="str">
        <f t="shared" si="234"/>
        <v>fiction</v>
      </c>
      <c r="S1492" t="str">
        <f t="shared" si="239"/>
        <v>9/3/2013</v>
      </c>
      <c r="T1492" t="str">
        <f t="shared" si="235"/>
        <v>2013</v>
      </c>
      <c r="U1492" t="str">
        <f t="shared" si="236"/>
        <v>September</v>
      </c>
      <c r="V1492" t="str">
        <f t="shared" si="230"/>
        <v>10/2/2013</v>
      </c>
      <c r="W1492" t="str">
        <f t="shared" si="237"/>
        <v>2013</v>
      </c>
      <c r="X1492" t="str">
        <f t="shared" si="238"/>
        <v>October</v>
      </c>
    </row>
    <row r="1493" spans="1:24" ht="43.2" x14ac:dyDescent="0.55000000000000004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231"/>
        <v>8.3333333333333329E-2</v>
      </c>
      <c r="P1493" s="9">
        <f t="shared" si="232"/>
        <v>100</v>
      </c>
      <c r="Q1493" t="str">
        <f t="shared" si="233"/>
        <v>publishing</v>
      </c>
      <c r="R1493" t="str">
        <f t="shared" si="234"/>
        <v>fiction</v>
      </c>
      <c r="S1493" t="str">
        <f t="shared" si="239"/>
        <v>12/18/2014</v>
      </c>
      <c r="T1493" t="str">
        <f t="shared" si="235"/>
        <v>2014</v>
      </c>
      <c r="U1493" t="str">
        <f t="shared" si="236"/>
        <v>December</v>
      </c>
      <c r="V1493" t="str">
        <f t="shared" si="230"/>
        <v>2/15/2015</v>
      </c>
      <c r="W1493" t="str">
        <f t="shared" si="237"/>
        <v>2015</v>
      </c>
      <c r="X1493" t="str">
        <f t="shared" si="238"/>
        <v>February</v>
      </c>
    </row>
    <row r="1494" spans="1:24" ht="43.2" x14ac:dyDescent="0.55000000000000004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231"/>
        <v>7.4999999999999997E-3</v>
      </c>
      <c r="P1494" s="9">
        <f t="shared" si="232"/>
        <v>15</v>
      </c>
      <c r="Q1494" t="str">
        <f t="shared" si="233"/>
        <v>publishing</v>
      </c>
      <c r="R1494" t="str">
        <f t="shared" si="234"/>
        <v>fiction</v>
      </c>
      <c r="S1494" t="str">
        <f t="shared" si="239"/>
        <v>5/19/2011</v>
      </c>
      <c r="T1494" t="str">
        <f t="shared" si="235"/>
        <v>2011</v>
      </c>
      <c r="U1494" t="str">
        <f t="shared" si="236"/>
        <v>May</v>
      </c>
      <c r="V1494" t="str">
        <f t="shared" si="230"/>
        <v>6/18/2011</v>
      </c>
      <c r="W1494" t="str">
        <f t="shared" si="237"/>
        <v>2011</v>
      </c>
      <c r="X1494" t="str">
        <f t="shared" si="238"/>
        <v>June</v>
      </c>
    </row>
    <row r="1495" spans="1:24" ht="28.8" x14ac:dyDescent="0.55000000000000004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 t="shared" si="231"/>
        <v>0</v>
      </c>
      <c r="P1495" s="9">
        <f t="shared" si="232"/>
        <v>0</v>
      </c>
      <c r="Q1495" t="str">
        <f t="shared" si="233"/>
        <v>publishing</v>
      </c>
      <c r="R1495" t="str">
        <f t="shared" si="234"/>
        <v>fiction</v>
      </c>
      <c r="S1495" t="str">
        <f t="shared" si="239"/>
        <v>5/17/2013</v>
      </c>
      <c r="T1495" t="str">
        <f t="shared" si="235"/>
        <v>2013</v>
      </c>
      <c r="U1495" t="str">
        <f t="shared" si="236"/>
        <v>May</v>
      </c>
      <c r="V1495" t="str">
        <f t="shared" si="230"/>
        <v>6/16/2013</v>
      </c>
      <c r="W1495" t="str">
        <f t="shared" si="237"/>
        <v>2013</v>
      </c>
      <c r="X1495" t="str">
        <f t="shared" si="238"/>
        <v>June</v>
      </c>
    </row>
    <row r="1496" spans="1:24" ht="43.2" x14ac:dyDescent="0.55000000000000004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231"/>
        <v>8.8999999999999996E-2</v>
      </c>
      <c r="P1496" s="9">
        <f t="shared" si="232"/>
        <v>40.454545454545453</v>
      </c>
      <c r="Q1496" t="str">
        <f t="shared" si="233"/>
        <v>publishing</v>
      </c>
      <c r="R1496" t="str">
        <f t="shared" si="234"/>
        <v>fiction</v>
      </c>
      <c r="S1496" t="str">
        <f t="shared" si="239"/>
        <v>3/4/2015</v>
      </c>
      <c r="T1496" t="str">
        <f t="shared" si="235"/>
        <v>2015</v>
      </c>
      <c r="U1496" t="str">
        <f t="shared" si="236"/>
        <v>March</v>
      </c>
      <c r="V1496" t="str">
        <f t="shared" si="230"/>
        <v>4/3/2015</v>
      </c>
      <c r="W1496" t="str">
        <f t="shared" si="237"/>
        <v>2015</v>
      </c>
      <c r="X1496" t="str">
        <f t="shared" si="238"/>
        <v>April</v>
      </c>
    </row>
    <row r="1497" spans="1:24" ht="28.8" x14ac:dyDescent="0.55000000000000004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si="231"/>
        <v>0</v>
      </c>
      <c r="P1497" s="9">
        <f t="shared" si="232"/>
        <v>0</v>
      </c>
      <c r="Q1497" t="str">
        <f t="shared" si="233"/>
        <v>publishing</v>
      </c>
      <c r="R1497" t="str">
        <f t="shared" si="234"/>
        <v>fiction</v>
      </c>
      <c r="S1497" t="str">
        <f t="shared" si="239"/>
        <v>7/28/2011</v>
      </c>
      <c r="T1497" t="str">
        <f t="shared" si="235"/>
        <v>2011</v>
      </c>
      <c r="U1497" t="str">
        <f t="shared" si="236"/>
        <v>July</v>
      </c>
      <c r="V1497" t="str">
        <f t="shared" si="230"/>
        <v>8/27/2011</v>
      </c>
      <c r="W1497" t="str">
        <f t="shared" si="237"/>
        <v>2011</v>
      </c>
      <c r="X1497" t="str">
        <f t="shared" si="238"/>
        <v>August</v>
      </c>
    </row>
    <row r="1498" spans="1:24" ht="43.2" x14ac:dyDescent="0.55000000000000004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231"/>
        <v>0</v>
      </c>
      <c r="P1498" s="9">
        <f t="shared" si="232"/>
        <v>0</v>
      </c>
      <c r="Q1498" t="str">
        <f t="shared" si="233"/>
        <v>publishing</v>
      </c>
      <c r="R1498" t="str">
        <f t="shared" si="234"/>
        <v>fiction</v>
      </c>
      <c r="S1498" t="str">
        <f t="shared" si="239"/>
        <v>7/18/2014</v>
      </c>
      <c r="T1498" t="str">
        <f t="shared" si="235"/>
        <v>2014</v>
      </c>
      <c r="U1498" t="str">
        <f t="shared" si="236"/>
        <v>July</v>
      </c>
      <c r="V1498" t="str">
        <f t="shared" si="230"/>
        <v>9/16/2014</v>
      </c>
      <c r="W1498" t="str">
        <f t="shared" si="237"/>
        <v>2014</v>
      </c>
      <c r="X1498" t="str">
        <f t="shared" si="238"/>
        <v>September</v>
      </c>
    </row>
    <row r="1499" spans="1:24" ht="43.2" x14ac:dyDescent="0.55000000000000004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231"/>
        <v>6.666666666666667E-5</v>
      </c>
      <c r="P1499" s="9">
        <f t="shared" si="232"/>
        <v>1</v>
      </c>
      <c r="Q1499" t="str">
        <f t="shared" si="233"/>
        <v>publishing</v>
      </c>
      <c r="R1499" t="str">
        <f t="shared" si="234"/>
        <v>fiction</v>
      </c>
      <c r="S1499" t="str">
        <f t="shared" si="239"/>
        <v>6/19/2013</v>
      </c>
      <c r="T1499" t="str">
        <f t="shared" si="235"/>
        <v>2013</v>
      </c>
      <c r="U1499" t="str">
        <f t="shared" si="236"/>
        <v>June</v>
      </c>
      <c r="V1499" t="str">
        <f t="shared" si="230"/>
        <v>7/31/2013</v>
      </c>
      <c r="W1499" t="str">
        <f t="shared" si="237"/>
        <v>2013</v>
      </c>
      <c r="X1499" t="str">
        <f t="shared" si="238"/>
        <v>July</v>
      </c>
    </row>
    <row r="1500" spans="1:24" ht="43.2" x14ac:dyDescent="0.55000000000000004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231"/>
        <v>1.9E-2</v>
      </c>
      <c r="P1500" s="9">
        <f t="shared" si="232"/>
        <v>19</v>
      </c>
      <c r="Q1500" t="str">
        <f t="shared" si="233"/>
        <v>publishing</v>
      </c>
      <c r="R1500" t="str">
        <f t="shared" si="234"/>
        <v>fiction</v>
      </c>
      <c r="S1500" t="str">
        <f t="shared" si="239"/>
        <v>7/20/2014</v>
      </c>
      <c r="T1500" t="str">
        <f t="shared" si="235"/>
        <v>2014</v>
      </c>
      <c r="U1500" t="str">
        <f t="shared" si="236"/>
        <v>July</v>
      </c>
      <c r="V1500" t="str">
        <f t="shared" si="230"/>
        <v>9/3/2014</v>
      </c>
      <c r="W1500" t="str">
        <f t="shared" si="237"/>
        <v>2014</v>
      </c>
      <c r="X1500" t="str">
        <f t="shared" si="238"/>
        <v>September</v>
      </c>
    </row>
    <row r="1501" spans="1:24" ht="43.2" x14ac:dyDescent="0.55000000000000004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231"/>
        <v>2.5000000000000001E-3</v>
      </c>
      <c r="P1501" s="9">
        <f t="shared" si="232"/>
        <v>5</v>
      </c>
      <c r="Q1501" t="str">
        <f t="shared" si="233"/>
        <v>publishing</v>
      </c>
      <c r="R1501" t="str">
        <f t="shared" si="234"/>
        <v>fiction</v>
      </c>
      <c r="S1501" t="str">
        <f t="shared" si="239"/>
        <v>6/5/2016</v>
      </c>
      <c r="T1501" t="str">
        <f t="shared" si="235"/>
        <v>2016</v>
      </c>
      <c r="U1501" t="str">
        <f t="shared" si="236"/>
        <v>June</v>
      </c>
      <c r="V1501" t="str">
        <f t="shared" si="230"/>
        <v>8/4/2016</v>
      </c>
      <c r="W1501" t="str">
        <f t="shared" si="237"/>
        <v>2016</v>
      </c>
      <c r="X1501" t="str">
        <f t="shared" si="238"/>
        <v>August</v>
      </c>
    </row>
    <row r="1502" spans="1:24" ht="43.2" x14ac:dyDescent="0.55000000000000004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231"/>
        <v>0.25035714285714283</v>
      </c>
      <c r="P1502" s="9">
        <f t="shared" si="232"/>
        <v>46.733333333333334</v>
      </c>
      <c r="Q1502" t="str">
        <f t="shared" si="233"/>
        <v>publishing</v>
      </c>
      <c r="R1502" t="str">
        <f t="shared" si="234"/>
        <v>fiction</v>
      </c>
      <c r="S1502" t="str">
        <f t="shared" si="239"/>
        <v>4/1/2013</v>
      </c>
      <c r="T1502" t="str">
        <f t="shared" si="235"/>
        <v>2013</v>
      </c>
      <c r="U1502" t="str">
        <f t="shared" si="236"/>
        <v>April</v>
      </c>
      <c r="V1502" t="str">
        <f t="shared" si="230"/>
        <v>5/1/2013</v>
      </c>
      <c r="W1502" t="str">
        <f t="shared" si="237"/>
        <v>2013</v>
      </c>
      <c r="X1502" t="str">
        <f t="shared" si="238"/>
        <v>May</v>
      </c>
    </row>
    <row r="1503" spans="1:24" ht="28.8" x14ac:dyDescent="0.55000000000000004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231"/>
        <v>1.6633076923076924</v>
      </c>
      <c r="P1503" s="9">
        <f t="shared" si="232"/>
        <v>97.731073446327684</v>
      </c>
      <c r="Q1503" t="str">
        <f t="shared" si="233"/>
        <v>photography</v>
      </c>
      <c r="R1503" t="str">
        <f t="shared" si="234"/>
        <v>photobooks</v>
      </c>
      <c r="S1503" t="str">
        <f t="shared" si="239"/>
        <v>6/8/2015</v>
      </c>
      <c r="T1503" t="str">
        <f t="shared" si="235"/>
        <v>2015</v>
      </c>
      <c r="U1503" t="str">
        <f t="shared" si="236"/>
        <v>June</v>
      </c>
      <c r="V1503" t="str">
        <f t="shared" si="230"/>
        <v>7/8/2015</v>
      </c>
      <c r="W1503" t="str">
        <f t="shared" si="237"/>
        <v>2015</v>
      </c>
      <c r="X1503" t="str">
        <f t="shared" si="238"/>
        <v>July</v>
      </c>
    </row>
    <row r="1504" spans="1:24" ht="43.2" x14ac:dyDescent="0.55000000000000004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231"/>
        <v>1.0144545454545455</v>
      </c>
      <c r="P1504" s="9">
        <f t="shared" si="232"/>
        <v>67.835866261398181</v>
      </c>
      <c r="Q1504" t="str">
        <f t="shared" si="233"/>
        <v>photography</v>
      </c>
      <c r="R1504" t="str">
        <f t="shared" si="234"/>
        <v>photobooks</v>
      </c>
      <c r="S1504" t="str">
        <f t="shared" si="239"/>
        <v>2/26/2016</v>
      </c>
      <c r="T1504" t="str">
        <f t="shared" si="235"/>
        <v>2016</v>
      </c>
      <c r="U1504" t="str">
        <f t="shared" si="236"/>
        <v>February</v>
      </c>
      <c r="V1504" t="str">
        <f t="shared" si="230"/>
        <v>3/25/2016</v>
      </c>
      <c r="W1504" t="str">
        <f t="shared" si="237"/>
        <v>2016</v>
      </c>
      <c r="X1504" t="str">
        <f t="shared" si="238"/>
        <v>March</v>
      </c>
    </row>
    <row r="1505" spans="1:24" ht="43.2" x14ac:dyDescent="0.55000000000000004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231"/>
        <v>1.0789146666666667</v>
      </c>
      <c r="P1505" s="9">
        <f t="shared" si="232"/>
        <v>56.98492957746479</v>
      </c>
      <c r="Q1505" t="str">
        <f t="shared" si="233"/>
        <v>photography</v>
      </c>
      <c r="R1505" t="str">
        <f t="shared" si="234"/>
        <v>photobooks</v>
      </c>
      <c r="S1505" t="str">
        <f t="shared" si="239"/>
        <v>8/24/2016</v>
      </c>
      <c r="T1505" t="str">
        <f t="shared" si="235"/>
        <v>2016</v>
      </c>
      <c r="U1505" t="str">
        <f t="shared" si="236"/>
        <v>August</v>
      </c>
      <c r="V1505" t="str">
        <f t="shared" si="230"/>
        <v>10/23/2016</v>
      </c>
      <c r="W1505" t="str">
        <f t="shared" si="237"/>
        <v>2016</v>
      </c>
      <c r="X1505" t="str">
        <f t="shared" si="238"/>
        <v>October</v>
      </c>
    </row>
    <row r="1506" spans="1:24" ht="28.8" x14ac:dyDescent="0.55000000000000004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231"/>
        <v>2.7793846153846156</v>
      </c>
      <c r="P1506" s="9">
        <f t="shared" si="232"/>
        <v>67.159851301115239</v>
      </c>
      <c r="Q1506" t="str">
        <f t="shared" si="233"/>
        <v>photography</v>
      </c>
      <c r="R1506" t="str">
        <f t="shared" si="234"/>
        <v>photobooks</v>
      </c>
      <c r="S1506" t="str">
        <f t="shared" si="239"/>
        <v>5/13/2014</v>
      </c>
      <c r="T1506" t="str">
        <f t="shared" si="235"/>
        <v>2014</v>
      </c>
      <c r="U1506" t="str">
        <f t="shared" si="236"/>
        <v>May</v>
      </c>
      <c r="V1506" t="str">
        <f t="shared" si="230"/>
        <v>6/10/2014</v>
      </c>
      <c r="W1506" t="str">
        <f t="shared" si="237"/>
        <v>2014</v>
      </c>
      <c r="X1506" t="str">
        <f t="shared" si="238"/>
        <v>June</v>
      </c>
    </row>
    <row r="1507" spans="1:24" ht="57.6" x14ac:dyDescent="0.55000000000000004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231"/>
        <v>1.0358125</v>
      </c>
      <c r="P1507" s="9">
        <f t="shared" si="232"/>
        <v>48.037681159420288</v>
      </c>
      <c r="Q1507" t="str">
        <f t="shared" si="233"/>
        <v>photography</v>
      </c>
      <c r="R1507" t="str">
        <f t="shared" si="234"/>
        <v>photobooks</v>
      </c>
      <c r="S1507" t="str">
        <f t="shared" si="239"/>
        <v>2/14/2016</v>
      </c>
      <c r="T1507" t="str">
        <f t="shared" si="235"/>
        <v>2016</v>
      </c>
      <c r="U1507" t="str">
        <f t="shared" si="236"/>
        <v>February</v>
      </c>
      <c r="V1507" t="str">
        <f t="shared" si="230"/>
        <v>3/22/2016</v>
      </c>
      <c r="W1507" t="str">
        <f t="shared" si="237"/>
        <v>2016</v>
      </c>
      <c r="X1507" t="str">
        <f t="shared" si="238"/>
        <v>March</v>
      </c>
    </row>
    <row r="1508" spans="1:24" ht="43.2" x14ac:dyDescent="0.55000000000000004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231"/>
        <v>1.1140000000000001</v>
      </c>
      <c r="P1508" s="9">
        <f t="shared" si="232"/>
        <v>38.860465116279073</v>
      </c>
      <c r="Q1508" t="str">
        <f t="shared" si="233"/>
        <v>photography</v>
      </c>
      <c r="R1508" t="str">
        <f t="shared" si="234"/>
        <v>photobooks</v>
      </c>
      <c r="S1508" t="str">
        <f t="shared" si="239"/>
        <v>6/24/2014</v>
      </c>
      <c r="T1508" t="str">
        <f t="shared" si="235"/>
        <v>2014</v>
      </c>
      <c r="U1508" t="str">
        <f t="shared" si="236"/>
        <v>June</v>
      </c>
      <c r="V1508" t="str">
        <f t="shared" si="230"/>
        <v>7/24/2014</v>
      </c>
      <c r="W1508" t="str">
        <f t="shared" si="237"/>
        <v>2014</v>
      </c>
      <c r="X1508" t="str">
        <f t="shared" si="238"/>
        <v>July</v>
      </c>
    </row>
    <row r="1509" spans="1:24" ht="43.2" x14ac:dyDescent="0.55000000000000004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231"/>
        <v>2.15</v>
      </c>
      <c r="P1509" s="9">
        <f t="shared" si="232"/>
        <v>78.181818181818187</v>
      </c>
      <c r="Q1509" t="str">
        <f t="shared" si="233"/>
        <v>photography</v>
      </c>
      <c r="R1509" t="str">
        <f t="shared" si="234"/>
        <v>photobooks</v>
      </c>
      <c r="S1509" t="str">
        <f t="shared" si="239"/>
        <v>3/17/2010</v>
      </c>
      <c r="T1509" t="str">
        <f t="shared" si="235"/>
        <v>2010</v>
      </c>
      <c r="U1509" t="str">
        <f t="shared" si="236"/>
        <v>March</v>
      </c>
      <c r="V1509" t="str">
        <f t="shared" si="230"/>
        <v>5/15/2010</v>
      </c>
      <c r="W1509" t="str">
        <f t="shared" si="237"/>
        <v>2010</v>
      </c>
      <c r="X1509" t="str">
        <f t="shared" si="238"/>
        <v>May</v>
      </c>
    </row>
    <row r="1510" spans="1:24" ht="43.2" x14ac:dyDescent="0.55000000000000004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231"/>
        <v>1.1076216216216217</v>
      </c>
      <c r="P1510" s="9">
        <f t="shared" si="232"/>
        <v>97.113744075829388</v>
      </c>
      <c r="Q1510" t="str">
        <f t="shared" si="233"/>
        <v>photography</v>
      </c>
      <c r="R1510" t="str">
        <f t="shared" si="234"/>
        <v>photobooks</v>
      </c>
      <c r="S1510" t="str">
        <f t="shared" si="239"/>
        <v>5/27/2014</v>
      </c>
      <c r="T1510" t="str">
        <f t="shared" si="235"/>
        <v>2014</v>
      </c>
      <c r="U1510" t="str">
        <f t="shared" si="236"/>
        <v>May</v>
      </c>
      <c r="V1510" t="str">
        <f t="shared" si="230"/>
        <v>6/27/2014</v>
      </c>
      <c r="W1510" t="str">
        <f t="shared" si="237"/>
        <v>2014</v>
      </c>
      <c r="X1510" t="str">
        <f t="shared" si="238"/>
        <v>June</v>
      </c>
    </row>
    <row r="1511" spans="1:24" ht="43.2" x14ac:dyDescent="0.55000000000000004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231"/>
        <v>1.2364125714285714</v>
      </c>
      <c r="P1511" s="9">
        <f t="shared" si="232"/>
        <v>110.39397959183674</v>
      </c>
      <c r="Q1511" t="str">
        <f t="shared" si="233"/>
        <v>photography</v>
      </c>
      <c r="R1511" t="str">
        <f t="shared" si="234"/>
        <v>photobooks</v>
      </c>
      <c r="S1511" t="str">
        <f t="shared" si="239"/>
        <v>1/16/2017</v>
      </c>
      <c r="T1511" t="str">
        <f t="shared" si="235"/>
        <v>2017</v>
      </c>
      <c r="U1511" t="str">
        <f t="shared" si="236"/>
        <v>January</v>
      </c>
      <c r="V1511" t="str">
        <f t="shared" si="230"/>
        <v>2/14/2017</v>
      </c>
      <c r="W1511" t="str">
        <f t="shared" si="237"/>
        <v>2017</v>
      </c>
      <c r="X1511" t="str">
        <f t="shared" si="238"/>
        <v>February</v>
      </c>
    </row>
    <row r="1512" spans="1:24" ht="43.2" x14ac:dyDescent="0.55000000000000004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231"/>
        <v>1.0103500000000001</v>
      </c>
      <c r="P1512" s="9">
        <f t="shared" si="232"/>
        <v>39.91506172839506</v>
      </c>
      <c r="Q1512" t="str">
        <f t="shared" si="233"/>
        <v>photography</v>
      </c>
      <c r="R1512" t="str">
        <f t="shared" si="234"/>
        <v>photobooks</v>
      </c>
      <c r="S1512" t="str">
        <f t="shared" si="239"/>
        <v>6/19/2014</v>
      </c>
      <c r="T1512" t="str">
        <f t="shared" si="235"/>
        <v>2014</v>
      </c>
      <c r="U1512" t="str">
        <f t="shared" si="236"/>
        <v>June</v>
      </c>
      <c r="V1512" t="str">
        <f t="shared" si="230"/>
        <v>7/19/2014</v>
      </c>
      <c r="W1512" t="str">
        <f t="shared" si="237"/>
        <v>2014</v>
      </c>
      <c r="X1512" t="str">
        <f t="shared" si="238"/>
        <v>July</v>
      </c>
    </row>
    <row r="1513" spans="1:24" ht="43.2" x14ac:dyDescent="0.55000000000000004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231"/>
        <v>1.1179285714285714</v>
      </c>
      <c r="P1513" s="9">
        <f t="shared" si="232"/>
        <v>75.975728155339809</v>
      </c>
      <c r="Q1513" t="str">
        <f t="shared" si="233"/>
        <v>photography</v>
      </c>
      <c r="R1513" t="str">
        <f t="shared" si="234"/>
        <v>photobooks</v>
      </c>
      <c r="S1513" t="str">
        <f t="shared" si="239"/>
        <v>10/19/2015</v>
      </c>
      <c r="T1513" t="str">
        <f t="shared" si="235"/>
        <v>2015</v>
      </c>
      <c r="U1513" t="str">
        <f t="shared" si="236"/>
        <v>October</v>
      </c>
      <c r="V1513" t="str">
        <f t="shared" si="230"/>
        <v>11/18/2015</v>
      </c>
      <c r="W1513" t="str">
        <f t="shared" si="237"/>
        <v>2015</v>
      </c>
      <c r="X1513" t="str">
        <f t="shared" si="238"/>
        <v>November</v>
      </c>
    </row>
    <row r="1514" spans="1:24" ht="43.2" x14ac:dyDescent="0.55000000000000004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231"/>
        <v>5.5877142857142861</v>
      </c>
      <c r="P1514" s="9">
        <f t="shared" si="232"/>
        <v>58.379104477611939</v>
      </c>
      <c r="Q1514" t="str">
        <f t="shared" si="233"/>
        <v>photography</v>
      </c>
      <c r="R1514" t="str">
        <f t="shared" si="234"/>
        <v>photobooks</v>
      </c>
      <c r="S1514" t="str">
        <f t="shared" si="239"/>
        <v>1/6/2017</v>
      </c>
      <c r="T1514" t="str">
        <f t="shared" si="235"/>
        <v>2017</v>
      </c>
      <c r="U1514" t="str">
        <f t="shared" si="236"/>
        <v>January</v>
      </c>
      <c r="V1514" t="str">
        <f t="shared" si="230"/>
        <v>2/5/2017</v>
      </c>
      <c r="W1514" t="str">
        <f t="shared" si="237"/>
        <v>2017</v>
      </c>
      <c r="X1514" t="str">
        <f t="shared" si="238"/>
        <v>February</v>
      </c>
    </row>
    <row r="1515" spans="1:24" ht="43.2" x14ac:dyDescent="0.55000000000000004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231"/>
        <v>1.5001875</v>
      </c>
      <c r="P1515" s="9">
        <f t="shared" si="232"/>
        <v>55.82093023255814</v>
      </c>
      <c r="Q1515" t="str">
        <f t="shared" si="233"/>
        <v>photography</v>
      </c>
      <c r="R1515" t="str">
        <f t="shared" si="234"/>
        <v>photobooks</v>
      </c>
      <c r="S1515" t="str">
        <f t="shared" si="239"/>
        <v>6/16/2014</v>
      </c>
      <c r="T1515" t="str">
        <f t="shared" si="235"/>
        <v>2014</v>
      </c>
      <c r="U1515" t="str">
        <f t="shared" si="236"/>
        <v>June</v>
      </c>
      <c r="V1515" t="str">
        <f t="shared" si="230"/>
        <v>7/16/2014</v>
      </c>
      <c r="W1515" t="str">
        <f t="shared" si="237"/>
        <v>2014</v>
      </c>
      <c r="X1515" t="str">
        <f t="shared" si="238"/>
        <v>July</v>
      </c>
    </row>
    <row r="1516" spans="1:24" ht="43.2" x14ac:dyDescent="0.55000000000000004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231"/>
        <v>1.0647599999999999</v>
      </c>
      <c r="P1516" s="9">
        <f t="shared" si="232"/>
        <v>151.24431818181819</v>
      </c>
      <c r="Q1516" t="str">
        <f t="shared" si="233"/>
        <v>photography</v>
      </c>
      <c r="R1516" t="str">
        <f t="shared" si="234"/>
        <v>photobooks</v>
      </c>
      <c r="S1516" t="str">
        <f t="shared" si="239"/>
        <v>8/18/2015</v>
      </c>
      <c r="T1516" t="str">
        <f t="shared" si="235"/>
        <v>2015</v>
      </c>
      <c r="U1516" t="str">
        <f t="shared" si="236"/>
        <v>August</v>
      </c>
      <c r="V1516" t="str">
        <f t="shared" si="230"/>
        <v>9/27/2015</v>
      </c>
      <c r="W1516" t="str">
        <f t="shared" si="237"/>
        <v>2015</v>
      </c>
      <c r="X1516" t="str">
        <f t="shared" si="238"/>
        <v>September</v>
      </c>
    </row>
    <row r="1517" spans="1:24" ht="43.2" x14ac:dyDescent="0.55000000000000004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231"/>
        <v>1.57189</v>
      </c>
      <c r="P1517" s="9">
        <f t="shared" si="232"/>
        <v>849.67027027027029</v>
      </c>
      <c r="Q1517" t="str">
        <f t="shared" si="233"/>
        <v>photography</v>
      </c>
      <c r="R1517" t="str">
        <f t="shared" si="234"/>
        <v>photobooks</v>
      </c>
      <c r="S1517" t="str">
        <f t="shared" si="239"/>
        <v>2/15/2016</v>
      </c>
      <c r="T1517" t="str">
        <f t="shared" si="235"/>
        <v>2016</v>
      </c>
      <c r="U1517" t="str">
        <f t="shared" si="236"/>
        <v>February</v>
      </c>
      <c r="V1517" t="str">
        <f t="shared" si="230"/>
        <v>3/16/2016</v>
      </c>
      <c r="W1517" t="str">
        <f t="shared" si="237"/>
        <v>2016</v>
      </c>
      <c r="X1517" t="str">
        <f t="shared" si="238"/>
        <v>March</v>
      </c>
    </row>
    <row r="1518" spans="1:24" ht="43.2" x14ac:dyDescent="0.55000000000000004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231"/>
        <v>1.0865882352941176</v>
      </c>
      <c r="P1518" s="9">
        <f t="shared" si="232"/>
        <v>159.24137931034483</v>
      </c>
      <c r="Q1518" t="str">
        <f t="shared" si="233"/>
        <v>photography</v>
      </c>
      <c r="R1518" t="str">
        <f t="shared" si="234"/>
        <v>photobooks</v>
      </c>
      <c r="S1518" t="str">
        <f t="shared" si="239"/>
        <v>9/6/2016</v>
      </c>
      <c r="T1518" t="str">
        <f t="shared" si="235"/>
        <v>2016</v>
      </c>
      <c r="U1518" t="str">
        <f t="shared" si="236"/>
        <v>September</v>
      </c>
      <c r="V1518" t="str">
        <f t="shared" si="230"/>
        <v>10/6/2016</v>
      </c>
      <c r="W1518" t="str">
        <f t="shared" si="237"/>
        <v>2016</v>
      </c>
      <c r="X1518" t="str">
        <f t="shared" si="238"/>
        <v>October</v>
      </c>
    </row>
    <row r="1519" spans="1:24" ht="43.2" x14ac:dyDescent="0.55000000000000004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231"/>
        <v>1.6197999999999999</v>
      </c>
      <c r="P1519" s="9">
        <f t="shared" si="232"/>
        <v>39.507317073170732</v>
      </c>
      <c r="Q1519" t="str">
        <f t="shared" si="233"/>
        <v>photography</v>
      </c>
      <c r="R1519" t="str">
        <f t="shared" si="234"/>
        <v>photobooks</v>
      </c>
      <c r="S1519" t="str">
        <f t="shared" si="239"/>
        <v>11/5/2014</v>
      </c>
      <c r="T1519" t="str">
        <f t="shared" si="235"/>
        <v>2014</v>
      </c>
      <c r="U1519" t="str">
        <f t="shared" si="236"/>
        <v>November</v>
      </c>
      <c r="V1519" t="str">
        <f t="shared" si="230"/>
        <v>12/6/2014</v>
      </c>
      <c r="W1519" t="str">
        <f t="shared" si="237"/>
        <v>2014</v>
      </c>
      <c r="X1519" t="str">
        <f t="shared" si="238"/>
        <v>December</v>
      </c>
    </row>
    <row r="1520" spans="1:24" ht="28.8" x14ac:dyDescent="0.55000000000000004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231"/>
        <v>2.0536666666666665</v>
      </c>
      <c r="P1520" s="9">
        <f t="shared" si="232"/>
        <v>130.52966101694915</v>
      </c>
      <c r="Q1520" t="str">
        <f t="shared" si="233"/>
        <v>photography</v>
      </c>
      <c r="R1520" t="str">
        <f t="shared" si="234"/>
        <v>photobooks</v>
      </c>
      <c r="S1520" t="str">
        <f t="shared" si="239"/>
        <v>5/1/2014</v>
      </c>
      <c r="T1520" t="str">
        <f t="shared" si="235"/>
        <v>2014</v>
      </c>
      <c r="U1520" t="str">
        <f t="shared" si="236"/>
        <v>May</v>
      </c>
      <c r="V1520" t="str">
        <f t="shared" si="230"/>
        <v>5/31/2014</v>
      </c>
      <c r="W1520" t="str">
        <f t="shared" si="237"/>
        <v>2014</v>
      </c>
      <c r="X1520" t="str">
        <f t="shared" si="238"/>
        <v>May</v>
      </c>
    </row>
    <row r="1521" spans="1:24" ht="43.2" x14ac:dyDescent="0.55000000000000004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231"/>
        <v>1.033638888888889</v>
      </c>
      <c r="P1521" s="9">
        <f t="shared" si="232"/>
        <v>64.156896551724131</v>
      </c>
      <c r="Q1521" t="str">
        <f t="shared" si="233"/>
        <v>photography</v>
      </c>
      <c r="R1521" t="str">
        <f t="shared" si="234"/>
        <v>photobooks</v>
      </c>
      <c r="S1521" t="str">
        <f t="shared" si="239"/>
        <v>5/23/2014</v>
      </c>
      <c r="T1521" t="str">
        <f t="shared" si="235"/>
        <v>2014</v>
      </c>
      <c r="U1521" t="str">
        <f t="shared" si="236"/>
        <v>May</v>
      </c>
      <c r="V1521" t="str">
        <f t="shared" si="230"/>
        <v>6/20/2014</v>
      </c>
      <c r="W1521" t="str">
        <f t="shared" si="237"/>
        <v>2014</v>
      </c>
      <c r="X1521" t="str">
        <f t="shared" si="238"/>
        <v>June</v>
      </c>
    </row>
    <row r="1522" spans="1:24" ht="28.8" x14ac:dyDescent="0.55000000000000004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231"/>
        <v>1.0347222222222223</v>
      </c>
      <c r="P1522" s="9">
        <f t="shared" si="232"/>
        <v>111.52694610778443</v>
      </c>
      <c r="Q1522" t="str">
        <f t="shared" si="233"/>
        <v>photography</v>
      </c>
      <c r="R1522" t="str">
        <f t="shared" si="234"/>
        <v>photobooks</v>
      </c>
      <c r="S1522" t="str">
        <f t="shared" si="239"/>
        <v>11/12/2014</v>
      </c>
      <c r="T1522" t="str">
        <f t="shared" si="235"/>
        <v>2014</v>
      </c>
      <c r="U1522" t="str">
        <f t="shared" si="236"/>
        <v>November</v>
      </c>
      <c r="V1522" t="str">
        <f t="shared" si="230"/>
        <v>12/18/2014</v>
      </c>
      <c r="W1522" t="str">
        <f t="shared" si="237"/>
        <v>2014</v>
      </c>
      <c r="X1522" t="str">
        <f t="shared" si="238"/>
        <v>December</v>
      </c>
    </row>
    <row r="1523" spans="1:24" ht="43.2" x14ac:dyDescent="0.55000000000000004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231"/>
        <v>1.0681333333333334</v>
      </c>
      <c r="P1523" s="9">
        <f t="shared" si="232"/>
        <v>170.44680851063831</v>
      </c>
      <c r="Q1523" t="str">
        <f t="shared" si="233"/>
        <v>photography</v>
      </c>
      <c r="R1523" t="str">
        <f t="shared" si="234"/>
        <v>photobooks</v>
      </c>
      <c r="S1523" t="str">
        <f t="shared" si="239"/>
        <v>5/2/2016</v>
      </c>
      <c r="T1523" t="str">
        <f t="shared" si="235"/>
        <v>2016</v>
      </c>
      <c r="U1523" t="str">
        <f t="shared" si="236"/>
        <v>May</v>
      </c>
      <c r="V1523" t="str">
        <f t="shared" si="230"/>
        <v>6/6/2016</v>
      </c>
      <c r="W1523" t="str">
        <f t="shared" si="237"/>
        <v>2016</v>
      </c>
      <c r="X1523" t="str">
        <f t="shared" si="238"/>
        <v>June</v>
      </c>
    </row>
    <row r="1524" spans="1:24" ht="43.2" x14ac:dyDescent="0.55000000000000004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231"/>
        <v>1.3896574712643677</v>
      </c>
      <c r="P1524" s="9">
        <f t="shared" si="232"/>
        <v>133.7391592920354</v>
      </c>
      <c r="Q1524" t="str">
        <f t="shared" si="233"/>
        <v>photography</v>
      </c>
      <c r="R1524" t="str">
        <f t="shared" si="234"/>
        <v>photobooks</v>
      </c>
      <c r="S1524" t="str">
        <f t="shared" si="239"/>
        <v>9/17/2014</v>
      </c>
      <c r="T1524" t="str">
        <f t="shared" si="235"/>
        <v>2014</v>
      </c>
      <c r="U1524" t="str">
        <f t="shared" si="236"/>
        <v>September</v>
      </c>
      <c r="V1524" t="str">
        <f t="shared" si="230"/>
        <v>10/17/2014</v>
      </c>
      <c r="W1524" t="str">
        <f t="shared" si="237"/>
        <v>2014</v>
      </c>
      <c r="X1524" t="str">
        <f t="shared" si="238"/>
        <v>October</v>
      </c>
    </row>
    <row r="1525" spans="1:24" ht="43.2" x14ac:dyDescent="0.55000000000000004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231"/>
        <v>1.2484324324324325</v>
      </c>
      <c r="P1525" s="9">
        <f t="shared" si="232"/>
        <v>95.834024896265561</v>
      </c>
      <c r="Q1525" t="str">
        <f t="shared" si="233"/>
        <v>photography</v>
      </c>
      <c r="R1525" t="str">
        <f t="shared" si="234"/>
        <v>photobooks</v>
      </c>
      <c r="S1525" t="str">
        <f t="shared" si="239"/>
        <v>11/21/2014</v>
      </c>
      <c r="T1525" t="str">
        <f t="shared" si="235"/>
        <v>2014</v>
      </c>
      <c r="U1525" t="str">
        <f t="shared" si="236"/>
        <v>November</v>
      </c>
      <c r="V1525" t="str">
        <f t="shared" si="230"/>
        <v>12/22/2014</v>
      </c>
      <c r="W1525" t="str">
        <f t="shared" si="237"/>
        <v>2014</v>
      </c>
      <c r="X1525" t="str">
        <f t="shared" si="238"/>
        <v>December</v>
      </c>
    </row>
    <row r="1526" spans="1:24" ht="43.2" x14ac:dyDescent="0.55000000000000004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231"/>
        <v>2.0699999999999998</v>
      </c>
      <c r="P1526" s="9">
        <f t="shared" si="232"/>
        <v>221.78571428571428</v>
      </c>
      <c r="Q1526" t="str">
        <f t="shared" si="233"/>
        <v>photography</v>
      </c>
      <c r="R1526" t="str">
        <f t="shared" si="234"/>
        <v>photobooks</v>
      </c>
      <c r="S1526" t="str">
        <f t="shared" si="239"/>
        <v>1/21/2017</v>
      </c>
      <c r="T1526" t="str">
        <f t="shared" si="235"/>
        <v>2017</v>
      </c>
      <c r="U1526" t="str">
        <f t="shared" si="236"/>
        <v>January</v>
      </c>
      <c r="V1526" t="str">
        <f t="shared" si="230"/>
        <v>2/20/2017</v>
      </c>
      <c r="W1526" t="str">
        <f t="shared" si="237"/>
        <v>2017</v>
      </c>
      <c r="X1526" t="str">
        <f t="shared" si="238"/>
        <v>February</v>
      </c>
    </row>
    <row r="1527" spans="1:24" ht="43.2" x14ac:dyDescent="0.55000000000000004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231"/>
        <v>1.7400576923076922</v>
      </c>
      <c r="P1527" s="9">
        <f t="shared" si="232"/>
        <v>32.315357142857138</v>
      </c>
      <c r="Q1527" t="str">
        <f t="shared" si="233"/>
        <v>photography</v>
      </c>
      <c r="R1527" t="str">
        <f t="shared" si="234"/>
        <v>photobooks</v>
      </c>
      <c r="S1527" t="str">
        <f t="shared" si="239"/>
        <v>7/19/2016</v>
      </c>
      <c r="T1527" t="str">
        <f t="shared" si="235"/>
        <v>2016</v>
      </c>
      <c r="U1527" t="str">
        <f t="shared" si="236"/>
        <v>July</v>
      </c>
      <c r="V1527" t="str">
        <f t="shared" si="230"/>
        <v>8/18/2016</v>
      </c>
      <c r="W1527" t="str">
        <f t="shared" si="237"/>
        <v>2016</v>
      </c>
      <c r="X1527" t="str">
        <f t="shared" si="238"/>
        <v>August</v>
      </c>
    </row>
    <row r="1528" spans="1:24" ht="43.2" x14ac:dyDescent="0.55000000000000004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231"/>
        <v>1.2032608695652174</v>
      </c>
      <c r="P1528" s="9">
        <f t="shared" si="232"/>
        <v>98.839285714285708</v>
      </c>
      <c r="Q1528" t="str">
        <f t="shared" si="233"/>
        <v>photography</v>
      </c>
      <c r="R1528" t="str">
        <f t="shared" si="234"/>
        <v>photobooks</v>
      </c>
      <c r="S1528" t="str">
        <f t="shared" si="239"/>
        <v>12/1/2015</v>
      </c>
      <c r="T1528" t="str">
        <f t="shared" si="235"/>
        <v>2015</v>
      </c>
      <c r="U1528" t="str">
        <f t="shared" si="236"/>
        <v>December</v>
      </c>
      <c r="V1528" t="str">
        <f t="shared" si="230"/>
        <v>1/19/2016</v>
      </c>
      <c r="W1528" t="str">
        <f t="shared" si="237"/>
        <v>2016</v>
      </c>
      <c r="X1528" t="str">
        <f t="shared" si="238"/>
        <v>January</v>
      </c>
    </row>
    <row r="1529" spans="1:24" ht="43.2" x14ac:dyDescent="0.55000000000000004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231"/>
        <v>1.1044428571428573</v>
      </c>
      <c r="P1529" s="9">
        <f t="shared" si="232"/>
        <v>55.222142857142863</v>
      </c>
      <c r="Q1529" t="str">
        <f t="shared" si="233"/>
        <v>photography</v>
      </c>
      <c r="R1529" t="str">
        <f t="shared" si="234"/>
        <v>photobooks</v>
      </c>
      <c r="S1529" t="str">
        <f t="shared" si="239"/>
        <v>2/14/2017</v>
      </c>
      <c r="T1529" t="str">
        <f t="shared" si="235"/>
        <v>2017</v>
      </c>
      <c r="U1529" t="str">
        <f t="shared" si="236"/>
        <v>February</v>
      </c>
      <c r="V1529" t="str">
        <f t="shared" si="230"/>
        <v>3/14/2017</v>
      </c>
      <c r="W1529" t="str">
        <f t="shared" si="237"/>
        <v>2017</v>
      </c>
      <c r="X1529" t="str">
        <f t="shared" si="238"/>
        <v>March</v>
      </c>
    </row>
    <row r="1530" spans="1:24" ht="28.8" x14ac:dyDescent="0.55000000000000004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231"/>
        <v>2.8156666666666665</v>
      </c>
      <c r="P1530" s="9">
        <f t="shared" si="232"/>
        <v>52.793750000000003</v>
      </c>
      <c r="Q1530" t="str">
        <f t="shared" si="233"/>
        <v>photography</v>
      </c>
      <c r="R1530" t="str">
        <f t="shared" si="234"/>
        <v>photobooks</v>
      </c>
      <c r="S1530" t="str">
        <f t="shared" si="239"/>
        <v>1/1/2017</v>
      </c>
      <c r="T1530" t="str">
        <f t="shared" si="235"/>
        <v>2017</v>
      </c>
      <c r="U1530" t="str">
        <f t="shared" si="236"/>
        <v>January</v>
      </c>
      <c r="V1530" t="str">
        <f t="shared" si="230"/>
        <v>1/31/2017</v>
      </c>
      <c r="W1530" t="str">
        <f t="shared" si="237"/>
        <v>2017</v>
      </c>
      <c r="X1530" t="str">
        <f t="shared" si="238"/>
        <v>January</v>
      </c>
    </row>
    <row r="1531" spans="1:24" ht="28.8" x14ac:dyDescent="0.55000000000000004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231"/>
        <v>1.0067894736842105</v>
      </c>
      <c r="P1531" s="9">
        <f t="shared" si="232"/>
        <v>135.66666666666666</v>
      </c>
      <c r="Q1531" t="str">
        <f t="shared" si="233"/>
        <v>photography</v>
      </c>
      <c r="R1531" t="str">
        <f t="shared" si="234"/>
        <v>photobooks</v>
      </c>
      <c r="S1531" t="str">
        <f t="shared" si="239"/>
        <v>2/17/2015</v>
      </c>
      <c r="T1531" t="str">
        <f t="shared" si="235"/>
        <v>2015</v>
      </c>
      <c r="U1531" t="str">
        <f t="shared" si="236"/>
        <v>February</v>
      </c>
      <c r="V1531" t="str">
        <f t="shared" si="230"/>
        <v>3/19/2015</v>
      </c>
      <c r="W1531" t="str">
        <f t="shared" si="237"/>
        <v>2015</v>
      </c>
      <c r="X1531" t="str">
        <f t="shared" si="238"/>
        <v>March</v>
      </c>
    </row>
    <row r="1532" spans="1:24" ht="43.2" x14ac:dyDescent="0.55000000000000004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231"/>
        <v>1.3482571428571428</v>
      </c>
      <c r="P1532" s="9">
        <f t="shared" si="232"/>
        <v>53.991990846681922</v>
      </c>
      <c r="Q1532" t="str">
        <f t="shared" si="233"/>
        <v>photography</v>
      </c>
      <c r="R1532" t="str">
        <f t="shared" si="234"/>
        <v>photobooks</v>
      </c>
      <c r="S1532" t="str">
        <f t="shared" si="239"/>
        <v>9/28/2015</v>
      </c>
      <c r="T1532" t="str">
        <f t="shared" si="235"/>
        <v>2015</v>
      </c>
      <c r="U1532" t="str">
        <f t="shared" si="236"/>
        <v>September</v>
      </c>
      <c r="V1532" t="str">
        <f t="shared" si="230"/>
        <v>10/23/2015</v>
      </c>
      <c r="W1532" t="str">
        <f t="shared" si="237"/>
        <v>2015</v>
      </c>
      <c r="X1532" t="str">
        <f t="shared" si="238"/>
        <v>October</v>
      </c>
    </row>
    <row r="1533" spans="1:24" ht="43.2" x14ac:dyDescent="0.55000000000000004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231"/>
        <v>1.7595744680851064</v>
      </c>
      <c r="P1533" s="9">
        <f t="shared" si="232"/>
        <v>56.643835616438359</v>
      </c>
      <c r="Q1533" t="str">
        <f t="shared" si="233"/>
        <v>photography</v>
      </c>
      <c r="R1533" t="str">
        <f t="shared" si="234"/>
        <v>photobooks</v>
      </c>
      <c r="S1533" t="str">
        <f t="shared" si="239"/>
        <v>10/29/2014</v>
      </c>
      <c r="T1533" t="str">
        <f t="shared" si="235"/>
        <v>2014</v>
      </c>
      <c r="U1533" t="str">
        <f t="shared" si="236"/>
        <v>October</v>
      </c>
      <c r="V1533" t="str">
        <f t="shared" si="230"/>
        <v>11/30/2014</v>
      </c>
      <c r="W1533" t="str">
        <f t="shared" si="237"/>
        <v>2014</v>
      </c>
      <c r="X1533" t="str">
        <f t="shared" si="238"/>
        <v>November</v>
      </c>
    </row>
    <row r="1534" spans="1:24" ht="43.2" x14ac:dyDescent="0.55000000000000004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231"/>
        <v>4.8402000000000003</v>
      </c>
      <c r="P1534" s="9">
        <f t="shared" si="232"/>
        <v>82.316326530612244</v>
      </c>
      <c r="Q1534" t="str">
        <f t="shared" si="233"/>
        <v>photography</v>
      </c>
      <c r="R1534" t="str">
        <f t="shared" si="234"/>
        <v>photobooks</v>
      </c>
      <c r="S1534" t="str">
        <f t="shared" si="239"/>
        <v>1/22/2016</v>
      </c>
      <c r="T1534" t="str">
        <f t="shared" si="235"/>
        <v>2016</v>
      </c>
      <c r="U1534" t="str">
        <f t="shared" si="236"/>
        <v>January</v>
      </c>
      <c r="V1534" t="str">
        <f t="shared" si="230"/>
        <v>2/15/2016</v>
      </c>
      <c r="W1534" t="str">
        <f t="shared" si="237"/>
        <v>2016</v>
      </c>
      <c r="X1534" t="str">
        <f t="shared" si="238"/>
        <v>February</v>
      </c>
    </row>
    <row r="1535" spans="1:24" ht="28.8" x14ac:dyDescent="0.55000000000000004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231"/>
        <v>1.4514</v>
      </c>
      <c r="P1535" s="9">
        <f t="shared" si="232"/>
        <v>88.26081081081081</v>
      </c>
      <c r="Q1535" t="str">
        <f t="shared" si="233"/>
        <v>photography</v>
      </c>
      <c r="R1535" t="str">
        <f t="shared" si="234"/>
        <v>photobooks</v>
      </c>
      <c r="S1535" t="str">
        <f t="shared" si="239"/>
        <v>3/13/2016</v>
      </c>
      <c r="T1535" t="str">
        <f t="shared" si="235"/>
        <v>2016</v>
      </c>
      <c r="U1535" t="str">
        <f t="shared" si="236"/>
        <v>March</v>
      </c>
      <c r="V1535" t="str">
        <f t="shared" si="230"/>
        <v>5/1/2016</v>
      </c>
      <c r="W1535" t="str">
        <f t="shared" si="237"/>
        <v>2016</v>
      </c>
      <c r="X1535" t="str">
        <f t="shared" si="238"/>
        <v>May</v>
      </c>
    </row>
    <row r="1536" spans="1:24" ht="43.2" x14ac:dyDescent="0.55000000000000004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231"/>
        <v>4.1773333333333333</v>
      </c>
      <c r="P1536" s="9">
        <f t="shared" si="232"/>
        <v>84.905149051490511</v>
      </c>
      <c r="Q1536" t="str">
        <f t="shared" si="233"/>
        <v>photography</v>
      </c>
      <c r="R1536" t="str">
        <f t="shared" si="234"/>
        <v>photobooks</v>
      </c>
      <c r="S1536" t="str">
        <f t="shared" si="239"/>
        <v>8/5/2015</v>
      </c>
      <c r="T1536" t="str">
        <f t="shared" si="235"/>
        <v>2015</v>
      </c>
      <c r="U1536" t="str">
        <f t="shared" si="236"/>
        <v>August</v>
      </c>
      <c r="V1536" t="str">
        <f t="shared" si="230"/>
        <v>9/4/2015</v>
      </c>
      <c r="W1536" t="str">
        <f t="shared" si="237"/>
        <v>2015</v>
      </c>
      <c r="X1536" t="str">
        <f t="shared" si="238"/>
        <v>September</v>
      </c>
    </row>
    <row r="1537" spans="1:24" ht="43.2" x14ac:dyDescent="0.55000000000000004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231"/>
        <v>1.3242499999999999</v>
      </c>
      <c r="P1537" s="9">
        <f t="shared" si="232"/>
        <v>48.154545454545456</v>
      </c>
      <c r="Q1537" t="str">
        <f t="shared" si="233"/>
        <v>photography</v>
      </c>
      <c r="R1537" t="str">
        <f t="shared" si="234"/>
        <v>photobooks</v>
      </c>
      <c r="S1537" t="str">
        <f t="shared" si="239"/>
        <v>4/24/2016</v>
      </c>
      <c r="T1537" t="str">
        <f t="shared" si="235"/>
        <v>2016</v>
      </c>
      <c r="U1537" t="str">
        <f t="shared" si="236"/>
        <v>April</v>
      </c>
      <c r="V1537" t="str">
        <f t="shared" si="230"/>
        <v>5/23/2016</v>
      </c>
      <c r="W1537" t="str">
        <f t="shared" si="237"/>
        <v>2016</v>
      </c>
      <c r="X1537" t="str">
        <f t="shared" si="238"/>
        <v>May</v>
      </c>
    </row>
    <row r="1538" spans="1:24" ht="43.2" x14ac:dyDescent="0.55000000000000004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si="231"/>
        <v>2.5030841666666666</v>
      </c>
      <c r="P1538" s="9">
        <f t="shared" si="232"/>
        <v>66.015406593406595</v>
      </c>
      <c r="Q1538" t="str">
        <f t="shared" si="233"/>
        <v>photography</v>
      </c>
      <c r="R1538" t="str">
        <f t="shared" si="234"/>
        <v>photobooks</v>
      </c>
      <c r="S1538" t="str">
        <f t="shared" si="239"/>
        <v>7/28/2015</v>
      </c>
      <c r="T1538" t="str">
        <f t="shared" si="235"/>
        <v>2015</v>
      </c>
      <c r="U1538" t="str">
        <f t="shared" si="236"/>
        <v>July</v>
      </c>
      <c r="V1538" t="str">
        <f t="shared" ref="V1538:V1601" si="240">TEXT((I1538/86400)+25569+(-5/24),"m/d/yyyy")</f>
        <v>8/27/2015</v>
      </c>
      <c r="W1538" t="str">
        <f t="shared" si="237"/>
        <v>2015</v>
      </c>
      <c r="X1538" t="str">
        <f t="shared" si="238"/>
        <v>August</v>
      </c>
    </row>
    <row r="1539" spans="1:24" ht="43.2" x14ac:dyDescent="0.55000000000000004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ref="O1539:O1602" si="241">E1539/D1539</f>
        <v>1.7989999999999999</v>
      </c>
      <c r="P1539" s="9">
        <f t="shared" ref="P1539:P1602" si="242">IF(L1539&lt;&gt;0, E1539/L1539, 0)</f>
        <v>96.375</v>
      </c>
      <c r="Q1539" t="str">
        <f t="shared" ref="Q1539:Q1602" si="243">LEFT(N1539, SEARCH("/",N1539,1)-1)</f>
        <v>photography</v>
      </c>
      <c r="R1539" t="str">
        <f t="shared" ref="R1539:R1602" si="244">RIGHT(N1539,LEN(N1539)-FIND("/",N1539))</f>
        <v>photobooks</v>
      </c>
      <c r="S1539" t="str">
        <f t="shared" si="239"/>
        <v>7/1/2016</v>
      </c>
      <c r="T1539" t="str">
        <f t="shared" ref="T1539:T1602" si="245">TEXT((J1539/86400)+25569+(-5/24),"yyyy")</f>
        <v>2016</v>
      </c>
      <c r="U1539" t="str">
        <f t="shared" ref="U1539:U1602" si="246">TEXT((J1539/86400)+25569+(-5/24),"mmmm")</f>
        <v>July</v>
      </c>
      <c r="V1539" t="str">
        <f t="shared" si="240"/>
        <v>8/6/2016</v>
      </c>
      <c r="W1539" t="str">
        <f t="shared" ref="W1539:W1602" si="247">TEXT((I1539/86400)+25569+(-5/24),"yyyy")</f>
        <v>2016</v>
      </c>
      <c r="X1539" t="str">
        <f t="shared" ref="X1539:X1602" si="248">TEXT((I1539/86400)+25569+(-5/24),"mmmm")</f>
        <v>August</v>
      </c>
    </row>
    <row r="1540" spans="1:24" ht="43.2" x14ac:dyDescent="0.55000000000000004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si="241"/>
        <v>1.0262857142857142</v>
      </c>
      <c r="P1540" s="9">
        <f t="shared" si="242"/>
        <v>156.17391304347825</v>
      </c>
      <c r="Q1540" t="str">
        <f t="shared" si="243"/>
        <v>photography</v>
      </c>
      <c r="R1540" t="str">
        <f t="shared" si="244"/>
        <v>photobooks</v>
      </c>
      <c r="S1540" t="str">
        <f t="shared" ref="S1540:S1603" si="249">TEXT((J1540/86400)+25569+(-5/24),"m/d/yyyy")</f>
        <v>12/8/2014</v>
      </c>
      <c r="T1540" t="str">
        <f t="shared" si="245"/>
        <v>2014</v>
      </c>
      <c r="U1540" t="str">
        <f t="shared" si="246"/>
        <v>December</v>
      </c>
      <c r="V1540" t="str">
        <f t="shared" si="240"/>
        <v>1/22/2015</v>
      </c>
      <c r="W1540" t="str">
        <f t="shared" si="247"/>
        <v>2015</v>
      </c>
      <c r="X1540" t="str">
        <f t="shared" si="248"/>
        <v>January</v>
      </c>
    </row>
    <row r="1541" spans="1:24" ht="43.2" x14ac:dyDescent="0.55000000000000004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si="241"/>
        <v>1.359861</v>
      </c>
      <c r="P1541" s="9">
        <f t="shared" si="242"/>
        <v>95.764859154929582</v>
      </c>
      <c r="Q1541" t="str">
        <f t="shared" si="243"/>
        <v>photography</v>
      </c>
      <c r="R1541" t="str">
        <f t="shared" si="244"/>
        <v>photobooks</v>
      </c>
      <c r="S1541" t="str">
        <f t="shared" si="249"/>
        <v>12/1/2016</v>
      </c>
      <c r="T1541" t="str">
        <f t="shared" si="245"/>
        <v>2016</v>
      </c>
      <c r="U1541" t="str">
        <f t="shared" si="246"/>
        <v>December</v>
      </c>
      <c r="V1541" t="str">
        <f t="shared" si="240"/>
        <v>1/3/2017</v>
      </c>
      <c r="W1541" t="str">
        <f t="shared" si="247"/>
        <v>2017</v>
      </c>
      <c r="X1541" t="str">
        <f t="shared" si="248"/>
        <v>January</v>
      </c>
    </row>
    <row r="1542" spans="1:24" ht="43.2" x14ac:dyDescent="0.55000000000000004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241"/>
        <v>1.1786666666666668</v>
      </c>
      <c r="P1542" s="9">
        <f t="shared" si="242"/>
        <v>180.40816326530611</v>
      </c>
      <c r="Q1542" t="str">
        <f t="shared" si="243"/>
        <v>photography</v>
      </c>
      <c r="R1542" t="str">
        <f t="shared" si="244"/>
        <v>photobooks</v>
      </c>
      <c r="S1542" t="str">
        <f t="shared" si="249"/>
        <v>10/26/2014</v>
      </c>
      <c r="T1542" t="str">
        <f t="shared" si="245"/>
        <v>2014</v>
      </c>
      <c r="U1542" t="str">
        <f t="shared" si="246"/>
        <v>October</v>
      </c>
      <c r="V1542" t="str">
        <f t="shared" si="240"/>
        <v>11/25/2014</v>
      </c>
      <c r="W1542" t="str">
        <f t="shared" si="247"/>
        <v>2014</v>
      </c>
      <c r="X1542" t="str">
        <f t="shared" si="248"/>
        <v>November</v>
      </c>
    </row>
    <row r="1543" spans="1:24" ht="43.2" x14ac:dyDescent="0.55000000000000004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si="241"/>
        <v>3.3333333333333332E-4</v>
      </c>
      <c r="P1543" s="9">
        <f t="shared" si="242"/>
        <v>3</v>
      </c>
      <c r="Q1543" t="str">
        <f t="shared" si="243"/>
        <v>photography</v>
      </c>
      <c r="R1543" t="str">
        <f t="shared" si="244"/>
        <v>nature</v>
      </c>
      <c r="S1543" t="str">
        <f t="shared" si="249"/>
        <v>12/1/2014</v>
      </c>
      <c r="T1543" t="str">
        <f t="shared" si="245"/>
        <v>2014</v>
      </c>
      <c r="U1543" t="str">
        <f t="shared" si="246"/>
        <v>December</v>
      </c>
      <c r="V1543" t="str">
        <f t="shared" si="240"/>
        <v>12/31/2014</v>
      </c>
      <c r="W1543" t="str">
        <f t="shared" si="247"/>
        <v>2014</v>
      </c>
      <c r="X1543" t="str">
        <f t="shared" si="248"/>
        <v>December</v>
      </c>
    </row>
    <row r="1544" spans="1:24" ht="43.2" x14ac:dyDescent="0.55000000000000004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241"/>
        <v>0.04</v>
      </c>
      <c r="P1544" s="9">
        <f t="shared" si="242"/>
        <v>20</v>
      </c>
      <c r="Q1544" t="str">
        <f t="shared" si="243"/>
        <v>photography</v>
      </c>
      <c r="R1544" t="str">
        <f t="shared" si="244"/>
        <v>nature</v>
      </c>
      <c r="S1544" t="str">
        <f t="shared" si="249"/>
        <v>6/15/2015</v>
      </c>
      <c r="T1544" t="str">
        <f t="shared" si="245"/>
        <v>2015</v>
      </c>
      <c r="U1544" t="str">
        <f t="shared" si="246"/>
        <v>June</v>
      </c>
      <c r="V1544" t="str">
        <f t="shared" si="240"/>
        <v>6/30/2015</v>
      </c>
      <c r="W1544" t="str">
        <f t="shared" si="247"/>
        <v>2015</v>
      </c>
      <c r="X1544" t="str">
        <f t="shared" si="248"/>
        <v>June</v>
      </c>
    </row>
    <row r="1545" spans="1:24" ht="43.2" x14ac:dyDescent="0.55000000000000004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241"/>
        <v>4.4444444444444444E-3</v>
      </c>
      <c r="P1545" s="9">
        <f t="shared" si="242"/>
        <v>10</v>
      </c>
      <c r="Q1545" t="str">
        <f t="shared" si="243"/>
        <v>photography</v>
      </c>
      <c r="R1545" t="str">
        <f t="shared" si="244"/>
        <v>nature</v>
      </c>
      <c r="S1545" t="str">
        <f t="shared" si="249"/>
        <v>10/23/2014</v>
      </c>
      <c r="T1545" t="str">
        <f t="shared" si="245"/>
        <v>2014</v>
      </c>
      <c r="U1545" t="str">
        <f t="shared" si="246"/>
        <v>October</v>
      </c>
      <c r="V1545" t="str">
        <f t="shared" si="240"/>
        <v>11/22/2014</v>
      </c>
      <c r="W1545" t="str">
        <f t="shared" si="247"/>
        <v>2014</v>
      </c>
      <c r="X1545" t="str">
        <f t="shared" si="248"/>
        <v>November</v>
      </c>
    </row>
    <row r="1546" spans="1:24" ht="43.2" x14ac:dyDescent="0.55000000000000004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 t="shared" si="241"/>
        <v>0</v>
      </c>
      <c r="P1546" s="9">
        <f t="shared" si="242"/>
        <v>0</v>
      </c>
      <c r="Q1546" t="str">
        <f t="shared" si="243"/>
        <v>photography</v>
      </c>
      <c r="R1546" t="str">
        <f t="shared" si="244"/>
        <v>nature</v>
      </c>
      <c r="S1546" t="str">
        <f t="shared" si="249"/>
        <v>2/17/2015</v>
      </c>
      <c r="T1546" t="str">
        <f t="shared" si="245"/>
        <v>2015</v>
      </c>
      <c r="U1546" t="str">
        <f t="shared" si="246"/>
        <v>February</v>
      </c>
      <c r="V1546" t="str">
        <f t="shared" si="240"/>
        <v>3/31/2015</v>
      </c>
      <c r="W1546" t="str">
        <f t="shared" si="247"/>
        <v>2015</v>
      </c>
      <c r="X1546" t="str">
        <f t="shared" si="248"/>
        <v>March</v>
      </c>
    </row>
    <row r="1547" spans="1:24" ht="43.2" x14ac:dyDescent="0.55000000000000004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241"/>
        <v>3.3333333333333332E-4</v>
      </c>
      <c r="P1547" s="9">
        <f t="shared" si="242"/>
        <v>1</v>
      </c>
      <c r="Q1547" t="str">
        <f t="shared" si="243"/>
        <v>photography</v>
      </c>
      <c r="R1547" t="str">
        <f t="shared" si="244"/>
        <v>nature</v>
      </c>
      <c r="S1547" t="str">
        <f t="shared" si="249"/>
        <v>1/27/2015</v>
      </c>
      <c r="T1547" t="str">
        <f t="shared" si="245"/>
        <v>2015</v>
      </c>
      <c r="U1547" t="str">
        <f t="shared" si="246"/>
        <v>January</v>
      </c>
      <c r="V1547" t="str">
        <f t="shared" si="240"/>
        <v>3/2/2015</v>
      </c>
      <c r="W1547" t="str">
        <f t="shared" si="247"/>
        <v>2015</v>
      </c>
      <c r="X1547" t="str">
        <f t="shared" si="248"/>
        <v>March</v>
      </c>
    </row>
    <row r="1548" spans="1:24" ht="43.2" x14ac:dyDescent="0.55000000000000004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241"/>
        <v>0.28899999999999998</v>
      </c>
      <c r="P1548" s="9">
        <f t="shared" si="242"/>
        <v>26.272727272727273</v>
      </c>
      <c r="Q1548" t="str">
        <f t="shared" si="243"/>
        <v>photography</v>
      </c>
      <c r="R1548" t="str">
        <f t="shared" si="244"/>
        <v>nature</v>
      </c>
      <c r="S1548" t="str">
        <f t="shared" si="249"/>
        <v>7/19/2014</v>
      </c>
      <c r="T1548" t="str">
        <f t="shared" si="245"/>
        <v>2014</v>
      </c>
      <c r="U1548" t="str">
        <f t="shared" si="246"/>
        <v>July</v>
      </c>
      <c r="V1548" t="str">
        <f t="shared" si="240"/>
        <v>9/17/2014</v>
      </c>
      <c r="W1548" t="str">
        <f t="shared" si="247"/>
        <v>2014</v>
      </c>
      <c r="X1548" t="str">
        <f t="shared" si="248"/>
        <v>September</v>
      </c>
    </row>
    <row r="1549" spans="1:24" ht="43.2" x14ac:dyDescent="0.55000000000000004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 t="shared" si="241"/>
        <v>0</v>
      </c>
      <c r="P1549" s="9">
        <f t="shared" si="242"/>
        <v>0</v>
      </c>
      <c r="Q1549" t="str">
        <f t="shared" si="243"/>
        <v>photography</v>
      </c>
      <c r="R1549" t="str">
        <f t="shared" si="244"/>
        <v>nature</v>
      </c>
      <c r="S1549" t="str">
        <f t="shared" si="249"/>
        <v>2/16/2017</v>
      </c>
      <c r="T1549" t="str">
        <f t="shared" si="245"/>
        <v>2017</v>
      </c>
      <c r="U1549" t="str">
        <f t="shared" si="246"/>
        <v>February</v>
      </c>
      <c r="V1549" t="str">
        <f t="shared" si="240"/>
        <v>2/23/2017</v>
      </c>
      <c r="W1549" t="str">
        <f t="shared" si="247"/>
        <v>2017</v>
      </c>
      <c r="X1549" t="str">
        <f t="shared" si="248"/>
        <v>February</v>
      </c>
    </row>
    <row r="1550" spans="1:24" ht="28.8" x14ac:dyDescent="0.55000000000000004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241"/>
        <v>8.5714285714285715E-2</v>
      </c>
      <c r="P1550" s="9">
        <f t="shared" si="242"/>
        <v>60</v>
      </c>
      <c r="Q1550" t="str">
        <f t="shared" si="243"/>
        <v>photography</v>
      </c>
      <c r="R1550" t="str">
        <f t="shared" si="244"/>
        <v>nature</v>
      </c>
      <c r="S1550" t="str">
        <f t="shared" si="249"/>
        <v>10/9/2015</v>
      </c>
      <c r="T1550" t="str">
        <f t="shared" si="245"/>
        <v>2015</v>
      </c>
      <c r="U1550" t="str">
        <f t="shared" si="246"/>
        <v>October</v>
      </c>
      <c r="V1550" t="str">
        <f t="shared" si="240"/>
        <v>11/8/2015</v>
      </c>
      <c r="W1550" t="str">
        <f t="shared" si="247"/>
        <v>2015</v>
      </c>
      <c r="X1550" t="str">
        <f t="shared" si="248"/>
        <v>November</v>
      </c>
    </row>
    <row r="1551" spans="1:24" ht="43.2" x14ac:dyDescent="0.55000000000000004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241"/>
        <v>0.34</v>
      </c>
      <c r="P1551" s="9">
        <f t="shared" si="242"/>
        <v>28.333333333333332</v>
      </c>
      <c r="Q1551" t="str">
        <f t="shared" si="243"/>
        <v>photography</v>
      </c>
      <c r="R1551" t="str">
        <f t="shared" si="244"/>
        <v>nature</v>
      </c>
      <c r="S1551" t="str">
        <f t="shared" si="249"/>
        <v>10/3/2015</v>
      </c>
      <c r="T1551" t="str">
        <f t="shared" si="245"/>
        <v>2015</v>
      </c>
      <c r="U1551" t="str">
        <f t="shared" si="246"/>
        <v>October</v>
      </c>
      <c r="V1551" t="str">
        <f t="shared" si="240"/>
        <v>11/2/2015</v>
      </c>
      <c r="W1551" t="str">
        <f t="shared" si="247"/>
        <v>2015</v>
      </c>
      <c r="X1551" t="str">
        <f t="shared" si="248"/>
        <v>November</v>
      </c>
    </row>
    <row r="1552" spans="1:24" ht="43.2" x14ac:dyDescent="0.55000000000000004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241"/>
        <v>0.13466666666666666</v>
      </c>
      <c r="P1552" s="9">
        <f t="shared" si="242"/>
        <v>14.428571428571429</v>
      </c>
      <c r="Q1552" t="str">
        <f t="shared" si="243"/>
        <v>photography</v>
      </c>
      <c r="R1552" t="str">
        <f t="shared" si="244"/>
        <v>nature</v>
      </c>
      <c r="S1552" t="str">
        <f t="shared" si="249"/>
        <v>4/12/2016</v>
      </c>
      <c r="T1552" t="str">
        <f t="shared" si="245"/>
        <v>2016</v>
      </c>
      <c r="U1552" t="str">
        <f t="shared" si="246"/>
        <v>April</v>
      </c>
      <c r="V1552" t="str">
        <f t="shared" si="240"/>
        <v>5/12/2016</v>
      </c>
      <c r="W1552" t="str">
        <f t="shared" si="247"/>
        <v>2016</v>
      </c>
      <c r="X1552" t="str">
        <f t="shared" si="248"/>
        <v>May</v>
      </c>
    </row>
    <row r="1553" spans="1:24" ht="43.2" x14ac:dyDescent="0.55000000000000004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 t="shared" si="241"/>
        <v>0</v>
      </c>
      <c r="P1553" s="9">
        <f t="shared" si="242"/>
        <v>0</v>
      </c>
      <c r="Q1553" t="str">
        <f t="shared" si="243"/>
        <v>photography</v>
      </c>
      <c r="R1553" t="str">
        <f t="shared" si="244"/>
        <v>nature</v>
      </c>
      <c r="S1553" t="str">
        <f t="shared" si="249"/>
        <v>4/27/2015</v>
      </c>
      <c r="T1553" t="str">
        <f t="shared" si="245"/>
        <v>2015</v>
      </c>
      <c r="U1553" t="str">
        <f t="shared" si="246"/>
        <v>April</v>
      </c>
      <c r="V1553" t="str">
        <f t="shared" si="240"/>
        <v>5/27/2015</v>
      </c>
      <c r="W1553" t="str">
        <f t="shared" si="247"/>
        <v>2015</v>
      </c>
      <c r="X1553" t="str">
        <f t="shared" si="248"/>
        <v>May</v>
      </c>
    </row>
    <row r="1554" spans="1:24" ht="43.2" x14ac:dyDescent="0.55000000000000004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241"/>
        <v>0.49186046511627907</v>
      </c>
      <c r="P1554" s="9">
        <f t="shared" si="242"/>
        <v>132.1875</v>
      </c>
      <c r="Q1554" t="str">
        <f t="shared" si="243"/>
        <v>photography</v>
      </c>
      <c r="R1554" t="str">
        <f t="shared" si="244"/>
        <v>nature</v>
      </c>
      <c r="S1554" t="str">
        <f t="shared" si="249"/>
        <v>9/10/2014</v>
      </c>
      <c r="T1554" t="str">
        <f t="shared" si="245"/>
        <v>2014</v>
      </c>
      <c r="U1554" t="str">
        <f t="shared" si="246"/>
        <v>September</v>
      </c>
      <c r="V1554" t="str">
        <f t="shared" si="240"/>
        <v>9/30/2014</v>
      </c>
      <c r="W1554" t="str">
        <f t="shared" si="247"/>
        <v>2014</v>
      </c>
      <c r="X1554" t="str">
        <f t="shared" si="248"/>
        <v>September</v>
      </c>
    </row>
    <row r="1555" spans="1:24" ht="43.2" x14ac:dyDescent="0.55000000000000004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si="241"/>
        <v>0</v>
      </c>
      <c r="P1555" s="9">
        <f t="shared" si="242"/>
        <v>0</v>
      </c>
      <c r="Q1555" t="str">
        <f t="shared" si="243"/>
        <v>photography</v>
      </c>
      <c r="R1555" t="str">
        <f t="shared" si="244"/>
        <v>nature</v>
      </c>
      <c r="S1555" t="str">
        <f t="shared" si="249"/>
        <v>8/3/2015</v>
      </c>
      <c r="T1555" t="str">
        <f t="shared" si="245"/>
        <v>2015</v>
      </c>
      <c r="U1555" t="str">
        <f t="shared" si="246"/>
        <v>August</v>
      </c>
      <c r="V1555" t="str">
        <f t="shared" si="240"/>
        <v>9/2/2015</v>
      </c>
      <c r="W1555" t="str">
        <f t="shared" si="247"/>
        <v>2015</v>
      </c>
      <c r="X1555" t="str">
        <f t="shared" si="248"/>
        <v>September</v>
      </c>
    </row>
    <row r="1556" spans="1:24" ht="57.6" x14ac:dyDescent="0.55000000000000004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si="241"/>
        <v>0</v>
      </c>
      <c r="P1556" s="9">
        <f t="shared" si="242"/>
        <v>0</v>
      </c>
      <c r="Q1556" t="str">
        <f t="shared" si="243"/>
        <v>photography</v>
      </c>
      <c r="R1556" t="str">
        <f t="shared" si="244"/>
        <v>nature</v>
      </c>
      <c r="S1556" t="str">
        <f t="shared" si="249"/>
        <v>7/3/2015</v>
      </c>
      <c r="T1556" t="str">
        <f t="shared" si="245"/>
        <v>2015</v>
      </c>
      <c r="U1556" t="str">
        <f t="shared" si="246"/>
        <v>July</v>
      </c>
      <c r="V1556" t="str">
        <f t="shared" si="240"/>
        <v>8/2/2015</v>
      </c>
      <c r="W1556" t="str">
        <f t="shared" si="247"/>
        <v>2015</v>
      </c>
      <c r="X1556" t="str">
        <f t="shared" si="248"/>
        <v>August</v>
      </c>
    </row>
    <row r="1557" spans="1:24" ht="43.2" x14ac:dyDescent="0.55000000000000004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241"/>
        <v>0</v>
      </c>
      <c r="P1557" s="9">
        <f t="shared" si="242"/>
        <v>0</v>
      </c>
      <c r="Q1557" t="str">
        <f t="shared" si="243"/>
        <v>photography</v>
      </c>
      <c r="R1557" t="str">
        <f t="shared" si="244"/>
        <v>nature</v>
      </c>
      <c r="S1557" t="str">
        <f t="shared" si="249"/>
        <v>8/25/2015</v>
      </c>
      <c r="T1557" t="str">
        <f t="shared" si="245"/>
        <v>2015</v>
      </c>
      <c r="U1557" t="str">
        <f t="shared" si="246"/>
        <v>August</v>
      </c>
      <c r="V1557" t="str">
        <f t="shared" si="240"/>
        <v>9/17/2015</v>
      </c>
      <c r="W1557" t="str">
        <f t="shared" si="247"/>
        <v>2015</v>
      </c>
      <c r="X1557" t="str">
        <f t="shared" si="248"/>
        <v>September</v>
      </c>
    </row>
    <row r="1558" spans="1:24" ht="43.2" x14ac:dyDescent="0.55000000000000004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241"/>
        <v>0.45133333333333331</v>
      </c>
      <c r="P1558" s="9">
        <f t="shared" si="242"/>
        <v>56.416666666666664</v>
      </c>
      <c r="Q1558" t="str">
        <f t="shared" si="243"/>
        <v>photography</v>
      </c>
      <c r="R1558" t="str">
        <f t="shared" si="244"/>
        <v>nature</v>
      </c>
      <c r="S1558" t="str">
        <f t="shared" si="249"/>
        <v>6/3/2016</v>
      </c>
      <c r="T1558" t="str">
        <f t="shared" si="245"/>
        <v>2016</v>
      </c>
      <c r="U1558" t="str">
        <f t="shared" si="246"/>
        <v>June</v>
      </c>
      <c r="V1558" t="str">
        <f t="shared" si="240"/>
        <v>7/3/2016</v>
      </c>
      <c r="W1558" t="str">
        <f t="shared" si="247"/>
        <v>2016</v>
      </c>
      <c r="X1558" t="str">
        <f t="shared" si="248"/>
        <v>July</v>
      </c>
    </row>
    <row r="1559" spans="1:24" ht="43.2" x14ac:dyDescent="0.55000000000000004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241"/>
        <v>0.04</v>
      </c>
      <c r="P1559" s="9">
        <f t="shared" si="242"/>
        <v>100</v>
      </c>
      <c r="Q1559" t="str">
        <f t="shared" si="243"/>
        <v>photography</v>
      </c>
      <c r="R1559" t="str">
        <f t="shared" si="244"/>
        <v>nature</v>
      </c>
      <c r="S1559" t="str">
        <f t="shared" si="249"/>
        <v>8/20/2014</v>
      </c>
      <c r="T1559" t="str">
        <f t="shared" si="245"/>
        <v>2014</v>
      </c>
      <c r="U1559" t="str">
        <f t="shared" si="246"/>
        <v>August</v>
      </c>
      <c r="V1559" t="str">
        <f t="shared" si="240"/>
        <v>9/20/2014</v>
      </c>
      <c r="W1559" t="str">
        <f t="shared" si="247"/>
        <v>2014</v>
      </c>
      <c r="X1559" t="str">
        <f t="shared" si="248"/>
        <v>September</v>
      </c>
    </row>
    <row r="1560" spans="1:24" ht="28.8" x14ac:dyDescent="0.55000000000000004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241"/>
        <v>4.6666666666666669E-2</v>
      </c>
      <c r="P1560" s="9">
        <f t="shared" si="242"/>
        <v>11.666666666666666</v>
      </c>
      <c r="Q1560" t="str">
        <f t="shared" si="243"/>
        <v>photography</v>
      </c>
      <c r="R1560" t="str">
        <f t="shared" si="244"/>
        <v>nature</v>
      </c>
      <c r="S1560" t="str">
        <f t="shared" si="249"/>
        <v>6/30/2015</v>
      </c>
      <c r="T1560" t="str">
        <f t="shared" si="245"/>
        <v>2015</v>
      </c>
      <c r="U1560" t="str">
        <f t="shared" si="246"/>
        <v>June</v>
      </c>
      <c r="V1560" t="str">
        <f t="shared" si="240"/>
        <v>8/28/2015</v>
      </c>
      <c r="W1560" t="str">
        <f t="shared" si="247"/>
        <v>2015</v>
      </c>
      <c r="X1560" t="str">
        <f t="shared" si="248"/>
        <v>August</v>
      </c>
    </row>
    <row r="1561" spans="1:24" ht="28.8" x14ac:dyDescent="0.55000000000000004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241"/>
        <v>3.3333333333333335E-3</v>
      </c>
      <c r="P1561" s="9">
        <f t="shared" si="242"/>
        <v>50</v>
      </c>
      <c r="Q1561" t="str">
        <f t="shared" si="243"/>
        <v>photography</v>
      </c>
      <c r="R1561" t="str">
        <f t="shared" si="244"/>
        <v>nature</v>
      </c>
      <c r="S1561" t="str">
        <f t="shared" si="249"/>
        <v>4/13/2015</v>
      </c>
      <c r="T1561" t="str">
        <f t="shared" si="245"/>
        <v>2015</v>
      </c>
      <c r="U1561" t="str">
        <f t="shared" si="246"/>
        <v>April</v>
      </c>
      <c r="V1561" t="str">
        <f t="shared" si="240"/>
        <v>4/28/2015</v>
      </c>
      <c r="W1561" t="str">
        <f t="shared" si="247"/>
        <v>2015</v>
      </c>
      <c r="X1561" t="str">
        <f t="shared" si="248"/>
        <v>April</v>
      </c>
    </row>
    <row r="1562" spans="1:24" ht="43.2" x14ac:dyDescent="0.55000000000000004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241"/>
        <v>3.7600000000000001E-2</v>
      </c>
      <c r="P1562" s="9">
        <f t="shared" si="242"/>
        <v>23.5</v>
      </c>
      <c r="Q1562" t="str">
        <f t="shared" si="243"/>
        <v>photography</v>
      </c>
      <c r="R1562" t="str">
        <f t="shared" si="244"/>
        <v>nature</v>
      </c>
      <c r="S1562" t="str">
        <f t="shared" si="249"/>
        <v>10/23/2014</v>
      </c>
      <c r="T1562" t="str">
        <f t="shared" si="245"/>
        <v>2014</v>
      </c>
      <c r="U1562" t="str">
        <f t="shared" si="246"/>
        <v>October</v>
      </c>
      <c r="V1562" t="str">
        <f t="shared" si="240"/>
        <v>11/12/2014</v>
      </c>
      <c r="W1562" t="str">
        <f t="shared" si="247"/>
        <v>2014</v>
      </c>
      <c r="X1562" t="str">
        <f t="shared" si="248"/>
        <v>November</v>
      </c>
    </row>
    <row r="1563" spans="1:24" ht="43.2" x14ac:dyDescent="0.55000000000000004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241"/>
        <v>6.7000000000000002E-3</v>
      </c>
      <c r="P1563" s="9">
        <f t="shared" si="242"/>
        <v>67</v>
      </c>
      <c r="Q1563" t="str">
        <f t="shared" si="243"/>
        <v>publishing</v>
      </c>
      <c r="R1563" t="str">
        <f t="shared" si="244"/>
        <v>art books</v>
      </c>
      <c r="S1563" t="str">
        <f t="shared" si="249"/>
        <v>10/7/2013</v>
      </c>
      <c r="T1563" t="str">
        <f t="shared" si="245"/>
        <v>2013</v>
      </c>
      <c r="U1563" t="str">
        <f t="shared" si="246"/>
        <v>October</v>
      </c>
      <c r="V1563" t="str">
        <f t="shared" si="240"/>
        <v>11/6/2013</v>
      </c>
      <c r="W1563" t="str">
        <f t="shared" si="247"/>
        <v>2013</v>
      </c>
      <c r="X1563" t="str">
        <f t="shared" si="248"/>
        <v>November</v>
      </c>
    </row>
    <row r="1564" spans="1:24" ht="43.2" x14ac:dyDescent="0.55000000000000004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 t="shared" si="241"/>
        <v>0</v>
      </c>
      <c r="P1564" s="9">
        <f t="shared" si="242"/>
        <v>0</v>
      </c>
      <c r="Q1564" t="str">
        <f t="shared" si="243"/>
        <v>publishing</v>
      </c>
      <c r="R1564" t="str">
        <f t="shared" si="244"/>
        <v>art books</v>
      </c>
      <c r="S1564" t="str">
        <f t="shared" si="249"/>
        <v>9/23/2009</v>
      </c>
      <c r="T1564" t="str">
        <f t="shared" si="245"/>
        <v>2009</v>
      </c>
      <c r="U1564" t="str">
        <f t="shared" si="246"/>
        <v>September</v>
      </c>
      <c r="V1564" t="str">
        <f t="shared" si="240"/>
        <v>12/1/2009</v>
      </c>
      <c r="W1564" t="str">
        <f t="shared" si="247"/>
        <v>2009</v>
      </c>
      <c r="X1564" t="str">
        <f t="shared" si="248"/>
        <v>December</v>
      </c>
    </row>
    <row r="1565" spans="1:24" ht="43.2" x14ac:dyDescent="0.55000000000000004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241"/>
        <v>1.4166666666666666E-2</v>
      </c>
      <c r="P1565" s="9">
        <f t="shared" si="242"/>
        <v>42.5</v>
      </c>
      <c r="Q1565" t="str">
        <f t="shared" si="243"/>
        <v>publishing</v>
      </c>
      <c r="R1565" t="str">
        <f t="shared" si="244"/>
        <v>art books</v>
      </c>
      <c r="S1565" t="str">
        <f t="shared" si="249"/>
        <v>1/13/2014</v>
      </c>
      <c r="T1565" t="str">
        <f t="shared" si="245"/>
        <v>2014</v>
      </c>
      <c r="U1565" t="str">
        <f t="shared" si="246"/>
        <v>January</v>
      </c>
      <c r="V1565" t="str">
        <f t="shared" si="240"/>
        <v>3/14/2014</v>
      </c>
      <c r="W1565" t="str">
        <f t="shared" si="247"/>
        <v>2014</v>
      </c>
      <c r="X1565" t="str">
        <f t="shared" si="248"/>
        <v>March</v>
      </c>
    </row>
    <row r="1566" spans="1:24" ht="43.2" x14ac:dyDescent="0.55000000000000004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241"/>
        <v>1E-3</v>
      </c>
      <c r="P1566" s="9">
        <f t="shared" si="242"/>
        <v>10</v>
      </c>
      <c r="Q1566" t="str">
        <f t="shared" si="243"/>
        <v>publishing</v>
      </c>
      <c r="R1566" t="str">
        <f t="shared" si="244"/>
        <v>art books</v>
      </c>
      <c r="S1566" t="str">
        <f t="shared" si="249"/>
        <v>4/27/2015</v>
      </c>
      <c r="T1566" t="str">
        <f t="shared" si="245"/>
        <v>2015</v>
      </c>
      <c r="U1566" t="str">
        <f t="shared" si="246"/>
        <v>April</v>
      </c>
      <c r="V1566" t="str">
        <f t="shared" si="240"/>
        <v>5/28/2015</v>
      </c>
      <c r="W1566" t="str">
        <f t="shared" si="247"/>
        <v>2015</v>
      </c>
      <c r="X1566" t="str">
        <f t="shared" si="248"/>
        <v>May</v>
      </c>
    </row>
    <row r="1567" spans="1:24" ht="43.2" x14ac:dyDescent="0.55000000000000004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241"/>
        <v>2.5000000000000001E-2</v>
      </c>
      <c r="P1567" s="9">
        <f t="shared" si="242"/>
        <v>100</v>
      </c>
      <c r="Q1567" t="str">
        <f t="shared" si="243"/>
        <v>publishing</v>
      </c>
      <c r="R1567" t="str">
        <f t="shared" si="244"/>
        <v>art books</v>
      </c>
      <c r="S1567" t="str">
        <f t="shared" si="249"/>
        <v>5/9/2011</v>
      </c>
      <c r="T1567" t="str">
        <f t="shared" si="245"/>
        <v>2011</v>
      </c>
      <c r="U1567" t="str">
        <f t="shared" si="246"/>
        <v>May</v>
      </c>
      <c r="V1567" t="str">
        <f t="shared" si="240"/>
        <v>6/8/2011</v>
      </c>
      <c r="W1567" t="str">
        <f t="shared" si="247"/>
        <v>2011</v>
      </c>
      <c r="X1567" t="str">
        <f t="shared" si="248"/>
        <v>June</v>
      </c>
    </row>
    <row r="1568" spans="1:24" ht="43.2" x14ac:dyDescent="0.55000000000000004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241"/>
        <v>0.21249999999999999</v>
      </c>
      <c r="P1568" s="9">
        <f t="shared" si="242"/>
        <v>108.05084745762711</v>
      </c>
      <c r="Q1568" t="str">
        <f t="shared" si="243"/>
        <v>publishing</v>
      </c>
      <c r="R1568" t="str">
        <f t="shared" si="244"/>
        <v>art books</v>
      </c>
      <c r="S1568" t="str">
        <f t="shared" si="249"/>
        <v>6/28/2016</v>
      </c>
      <c r="T1568" t="str">
        <f t="shared" si="245"/>
        <v>2016</v>
      </c>
      <c r="U1568" t="str">
        <f t="shared" si="246"/>
        <v>June</v>
      </c>
      <c r="V1568" t="str">
        <f t="shared" si="240"/>
        <v>7/27/2016</v>
      </c>
      <c r="W1568" t="str">
        <f t="shared" si="247"/>
        <v>2016</v>
      </c>
      <c r="X1568" t="str">
        <f t="shared" si="248"/>
        <v>July</v>
      </c>
    </row>
    <row r="1569" spans="1:24" ht="43.2" x14ac:dyDescent="0.55000000000000004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241"/>
        <v>4.1176470588235294E-2</v>
      </c>
      <c r="P1569" s="9">
        <f t="shared" si="242"/>
        <v>26.923076923076923</v>
      </c>
      <c r="Q1569" t="str">
        <f t="shared" si="243"/>
        <v>publishing</v>
      </c>
      <c r="R1569" t="str">
        <f t="shared" si="244"/>
        <v>art books</v>
      </c>
      <c r="S1569" t="str">
        <f t="shared" si="249"/>
        <v>2/1/2014</v>
      </c>
      <c r="T1569" t="str">
        <f t="shared" si="245"/>
        <v>2014</v>
      </c>
      <c r="U1569" t="str">
        <f t="shared" si="246"/>
        <v>February</v>
      </c>
      <c r="V1569" t="str">
        <f t="shared" si="240"/>
        <v>2/16/2014</v>
      </c>
      <c r="W1569" t="str">
        <f t="shared" si="247"/>
        <v>2014</v>
      </c>
      <c r="X1569" t="str">
        <f t="shared" si="248"/>
        <v>February</v>
      </c>
    </row>
    <row r="1570" spans="1:24" ht="43.2" x14ac:dyDescent="0.55000000000000004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241"/>
        <v>0.13639999999999999</v>
      </c>
      <c r="P1570" s="9">
        <f t="shared" si="242"/>
        <v>155</v>
      </c>
      <c r="Q1570" t="str">
        <f t="shared" si="243"/>
        <v>publishing</v>
      </c>
      <c r="R1570" t="str">
        <f t="shared" si="244"/>
        <v>art books</v>
      </c>
      <c r="S1570" t="str">
        <f t="shared" si="249"/>
        <v>11/18/2014</v>
      </c>
      <c r="T1570" t="str">
        <f t="shared" si="245"/>
        <v>2014</v>
      </c>
      <c r="U1570" t="str">
        <f t="shared" si="246"/>
        <v>November</v>
      </c>
      <c r="V1570" t="str">
        <f t="shared" si="240"/>
        <v>12/23/2014</v>
      </c>
      <c r="W1570" t="str">
        <f t="shared" si="247"/>
        <v>2014</v>
      </c>
      <c r="X1570" t="str">
        <f t="shared" si="248"/>
        <v>December</v>
      </c>
    </row>
    <row r="1571" spans="1:24" x14ac:dyDescent="0.55000000000000004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 t="shared" si="241"/>
        <v>0</v>
      </c>
      <c r="P1571" s="9">
        <f t="shared" si="242"/>
        <v>0</v>
      </c>
      <c r="Q1571" t="str">
        <f t="shared" si="243"/>
        <v>publishing</v>
      </c>
      <c r="R1571" t="str">
        <f t="shared" si="244"/>
        <v>art books</v>
      </c>
      <c r="S1571" t="str">
        <f t="shared" si="249"/>
        <v>4/25/2013</v>
      </c>
      <c r="T1571" t="str">
        <f t="shared" si="245"/>
        <v>2013</v>
      </c>
      <c r="U1571" t="str">
        <f t="shared" si="246"/>
        <v>April</v>
      </c>
      <c r="V1571" t="str">
        <f t="shared" si="240"/>
        <v>5/25/2013</v>
      </c>
      <c r="W1571" t="str">
        <f t="shared" si="247"/>
        <v>2013</v>
      </c>
      <c r="X1571" t="str">
        <f t="shared" si="248"/>
        <v>May</v>
      </c>
    </row>
    <row r="1572" spans="1:24" ht="28.8" x14ac:dyDescent="0.55000000000000004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241"/>
        <v>0.41399999999999998</v>
      </c>
      <c r="P1572" s="9">
        <f t="shared" si="242"/>
        <v>47.769230769230766</v>
      </c>
      <c r="Q1572" t="str">
        <f t="shared" si="243"/>
        <v>publishing</v>
      </c>
      <c r="R1572" t="str">
        <f t="shared" si="244"/>
        <v>art books</v>
      </c>
      <c r="S1572" t="str">
        <f t="shared" si="249"/>
        <v>3/9/2016</v>
      </c>
      <c r="T1572" t="str">
        <f t="shared" si="245"/>
        <v>2016</v>
      </c>
      <c r="U1572" t="str">
        <f t="shared" si="246"/>
        <v>March</v>
      </c>
      <c r="V1572" t="str">
        <f t="shared" si="240"/>
        <v>4/8/2016</v>
      </c>
      <c r="W1572" t="str">
        <f t="shared" si="247"/>
        <v>2016</v>
      </c>
      <c r="X1572" t="str">
        <f t="shared" si="248"/>
        <v>April</v>
      </c>
    </row>
    <row r="1573" spans="1:24" ht="43.2" x14ac:dyDescent="0.55000000000000004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241"/>
        <v>6.6115702479338841E-3</v>
      </c>
      <c r="P1573" s="9">
        <f t="shared" si="242"/>
        <v>20</v>
      </c>
      <c r="Q1573" t="str">
        <f t="shared" si="243"/>
        <v>publishing</v>
      </c>
      <c r="R1573" t="str">
        <f t="shared" si="244"/>
        <v>art books</v>
      </c>
      <c r="S1573" t="str">
        <f t="shared" si="249"/>
        <v>5/20/2015</v>
      </c>
      <c r="T1573" t="str">
        <f t="shared" si="245"/>
        <v>2015</v>
      </c>
      <c r="U1573" t="str">
        <f t="shared" si="246"/>
        <v>May</v>
      </c>
      <c r="V1573" t="str">
        <f t="shared" si="240"/>
        <v>6/19/2015</v>
      </c>
      <c r="W1573" t="str">
        <f t="shared" si="247"/>
        <v>2015</v>
      </c>
      <c r="X1573" t="str">
        <f t="shared" si="248"/>
        <v>June</v>
      </c>
    </row>
    <row r="1574" spans="1:24" ht="43.2" x14ac:dyDescent="0.55000000000000004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241"/>
        <v>0.05</v>
      </c>
      <c r="P1574" s="9">
        <f t="shared" si="242"/>
        <v>41.666666666666664</v>
      </c>
      <c r="Q1574" t="str">
        <f t="shared" si="243"/>
        <v>publishing</v>
      </c>
      <c r="R1574" t="str">
        <f t="shared" si="244"/>
        <v>art books</v>
      </c>
      <c r="S1574" t="str">
        <f t="shared" si="249"/>
        <v>2/3/2016</v>
      </c>
      <c r="T1574" t="str">
        <f t="shared" si="245"/>
        <v>2016</v>
      </c>
      <c r="U1574" t="str">
        <f t="shared" si="246"/>
        <v>February</v>
      </c>
      <c r="V1574" t="str">
        <f t="shared" si="240"/>
        <v>2/28/2016</v>
      </c>
      <c r="W1574" t="str">
        <f t="shared" si="247"/>
        <v>2016</v>
      </c>
      <c r="X1574" t="str">
        <f t="shared" si="248"/>
        <v>February</v>
      </c>
    </row>
    <row r="1575" spans="1:24" ht="43.2" x14ac:dyDescent="0.55000000000000004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241"/>
        <v>2.4777777777777777E-2</v>
      </c>
      <c r="P1575" s="9">
        <f t="shared" si="242"/>
        <v>74.333333333333329</v>
      </c>
      <c r="Q1575" t="str">
        <f t="shared" si="243"/>
        <v>publishing</v>
      </c>
      <c r="R1575" t="str">
        <f t="shared" si="244"/>
        <v>art books</v>
      </c>
      <c r="S1575" t="str">
        <f t="shared" si="249"/>
        <v>2/19/2017</v>
      </c>
      <c r="T1575" t="str">
        <f t="shared" si="245"/>
        <v>2017</v>
      </c>
      <c r="U1575" t="str">
        <f t="shared" si="246"/>
        <v>February</v>
      </c>
      <c r="V1575" t="str">
        <f t="shared" si="240"/>
        <v>3/31/2017</v>
      </c>
      <c r="W1575" t="str">
        <f t="shared" si="247"/>
        <v>2017</v>
      </c>
      <c r="X1575" t="str">
        <f t="shared" si="248"/>
        <v>March</v>
      </c>
    </row>
    <row r="1576" spans="1:24" ht="43.2" x14ac:dyDescent="0.55000000000000004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241"/>
        <v>5.0599999999999999E-2</v>
      </c>
      <c r="P1576" s="9">
        <f t="shared" si="242"/>
        <v>84.333333333333329</v>
      </c>
      <c r="Q1576" t="str">
        <f t="shared" si="243"/>
        <v>publishing</v>
      </c>
      <c r="R1576" t="str">
        <f t="shared" si="244"/>
        <v>art books</v>
      </c>
      <c r="S1576" t="str">
        <f t="shared" si="249"/>
        <v>1/13/2015</v>
      </c>
      <c r="T1576" t="str">
        <f t="shared" si="245"/>
        <v>2015</v>
      </c>
      <c r="U1576" t="str">
        <f t="shared" si="246"/>
        <v>January</v>
      </c>
      <c r="V1576" t="str">
        <f t="shared" si="240"/>
        <v>2/17/2015</v>
      </c>
      <c r="W1576" t="str">
        <f t="shared" si="247"/>
        <v>2015</v>
      </c>
      <c r="X1576" t="str">
        <f t="shared" si="248"/>
        <v>February</v>
      </c>
    </row>
    <row r="1577" spans="1:24" ht="43.2" x14ac:dyDescent="0.55000000000000004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241"/>
        <v>0.2291</v>
      </c>
      <c r="P1577" s="9">
        <f t="shared" si="242"/>
        <v>65.457142857142856</v>
      </c>
      <c r="Q1577" t="str">
        <f t="shared" si="243"/>
        <v>publishing</v>
      </c>
      <c r="R1577" t="str">
        <f t="shared" si="244"/>
        <v>art books</v>
      </c>
      <c r="S1577" t="str">
        <f t="shared" si="249"/>
        <v>6/9/2014</v>
      </c>
      <c r="T1577" t="str">
        <f t="shared" si="245"/>
        <v>2014</v>
      </c>
      <c r="U1577" t="str">
        <f t="shared" si="246"/>
        <v>June</v>
      </c>
      <c r="V1577" t="str">
        <f t="shared" si="240"/>
        <v>7/9/2014</v>
      </c>
      <c r="W1577" t="str">
        <f t="shared" si="247"/>
        <v>2014</v>
      </c>
      <c r="X1577" t="str">
        <f t="shared" si="248"/>
        <v>July</v>
      </c>
    </row>
    <row r="1578" spans="1:24" ht="28.8" x14ac:dyDescent="0.55000000000000004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241"/>
        <v>0.13</v>
      </c>
      <c r="P1578" s="9">
        <f t="shared" si="242"/>
        <v>65</v>
      </c>
      <c r="Q1578" t="str">
        <f t="shared" si="243"/>
        <v>publishing</v>
      </c>
      <c r="R1578" t="str">
        <f t="shared" si="244"/>
        <v>art books</v>
      </c>
      <c r="S1578" t="str">
        <f t="shared" si="249"/>
        <v>5/16/2015</v>
      </c>
      <c r="T1578" t="str">
        <f t="shared" si="245"/>
        <v>2015</v>
      </c>
      <c r="U1578" t="str">
        <f t="shared" si="246"/>
        <v>May</v>
      </c>
      <c r="V1578" t="str">
        <f t="shared" si="240"/>
        <v>6/30/2015</v>
      </c>
      <c r="W1578" t="str">
        <f t="shared" si="247"/>
        <v>2015</v>
      </c>
      <c r="X1578" t="str">
        <f t="shared" si="248"/>
        <v>June</v>
      </c>
    </row>
    <row r="1579" spans="1:24" ht="43.2" x14ac:dyDescent="0.55000000000000004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241"/>
        <v>5.4999999999999997E-3</v>
      </c>
      <c r="P1579" s="9">
        <f t="shared" si="242"/>
        <v>27.5</v>
      </c>
      <c r="Q1579" t="str">
        <f t="shared" si="243"/>
        <v>publishing</v>
      </c>
      <c r="R1579" t="str">
        <f t="shared" si="244"/>
        <v>art books</v>
      </c>
      <c r="S1579" t="str">
        <f t="shared" si="249"/>
        <v>5/25/2012</v>
      </c>
      <c r="T1579" t="str">
        <f t="shared" si="245"/>
        <v>2012</v>
      </c>
      <c r="U1579" t="str">
        <f t="shared" si="246"/>
        <v>May</v>
      </c>
      <c r="V1579" t="str">
        <f t="shared" si="240"/>
        <v>7/24/2012</v>
      </c>
      <c r="W1579" t="str">
        <f t="shared" si="247"/>
        <v>2012</v>
      </c>
      <c r="X1579" t="str">
        <f t="shared" si="248"/>
        <v>July</v>
      </c>
    </row>
    <row r="1580" spans="1:24" ht="57.6" x14ac:dyDescent="0.55000000000000004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241"/>
        <v>0.10806536636794939</v>
      </c>
      <c r="P1580" s="9">
        <f t="shared" si="242"/>
        <v>51.25</v>
      </c>
      <c r="Q1580" t="str">
        <f t="shared" si="243"/>
        <v>publishing</v>
      </c>
      <c r="R1580" t="str">
        <f t="shared" si="244"/>
        <v>art books</v>
      </c>
      <c r="S1580" t="str">
        <f t="shared" si="249"/>
        <v>8/8/2010</v>
      </c>
      <c r="T1580" t="str">
        <f t="shared" si="245"/>
        <v>2010</v>
      </c>
      <c r="U1580" t="str">
        <f t="shared" si="246"/>
        <v>August</v>
      </c>
      <c r="V1580" t="str">
        <f t="shared" si="240"/>
        <v>9/1/2010</v>
      </c>
      <c r="W1580" t="str">
        <f t="shared" si="247"/>
        <v>2010</v>
      </c>
      <c r="X1580" t="str">
        <f t="shared" si="248"/>
        <v>September</v>
      </c>
    </row>
    <row r="1581" spans="1:24" ht="28.8" x14ac:dyDescent="0.55000000000000004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241"/>
        <v>8.4008400840084006E-3</v>
      </c>
      <c r="P1581" s="9">
        <f t="shared" si="242"/>
        <v>14</v>
      </c>
      <c r="Q1581" t="str">
        <f t="shared" si="243"/>
        <v>publishing</v>
      </c>
      <c r="R1581" t="str">
        <f t="shared" si="244"/>
        <v>art books</v>
      </c>
      <c r="S1581" t="str">
        <f t="shared" si="249"/>
        <v>7/26/2013</v>
      </c>
      <c r="T1581" t="str">
        <f t="shared" si="245"/>
        <v>2013</v>
      </c>
      <c r="U1581" t="str">
        <f t="shared" si="246"/>
        <v>July</v>
      </c>
      <c r="V1581" t="str">
        <f t="shared" si="240"/>
        <v>8/28/2013</v>
      </c>
      <c r="W1581" t="str">
        <f t="shared" si="247"/>
        <v>2013</v>
      </c>
      <c r="X1581" t="str">
        <f t="shared" si="248"/>
        <v>August</v>
      </c>
    </row>
    <row r="1582" spans="1:24" ht="43.2" x14ac:dyDescent="0.55000000000000004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 t="shared" si="241"/>
        <v>0</v>
      </c>
      <c r="P1582" s="9">
        <f t="shared" si="242"/>
        <v>0</v>
      </c>
      <c r="Q1582" t="str">
        <f t="shared" si="243"/>
        <v>publishing</v>
      </c>
      <c r="R1582" t="str">
        <f t="shared" si="244"/>
        <v>art books</v>
      </c>
      <c r="S1582" t="str">
        <f t="shared" si="249"/>
        <v>3/21/2012</v>
      </c>
      <c r="T1582" t="str">
        <f t="shared" si="245"/>
        <v>2012</v>
      </c>
      <c r="U1582" t="str">
        <f t="shared" si="246"/>
        <v>March</v>
      </c>
      <c r="V1582" t="str">
        <f t="shared" si="240"/>
        <v>5/20/2012</v>
      </c>
      <c r="W1582" t="str">
        <f t="shared" si="247"/>
        <v>2012</v>
      </c>
      <c r="X1582" t="str">
        <f t="shared" si="248"/>
        <v>May</v>
      </c>
    </row>
    <row r="1583" spans="1:24" ht="43.2" x14ac:dyDescent="0.55000000000000004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241"/>
        <v>5.0000000000000001E-3</v>
      </c>
      <c r="P1583" s="9">
        <f t="shared" si="242"/>
        <v>5</v>
      </c>
      <c r="Q1583" t="str">
        <f t="shared" si="243"/>
        <v>photography</v>
      </c>
      <c r="R1583" t="str">
        <f t="shared" si="244"/>
        <v>places</v>
      </c>
      <c r="S1583" t="str">
        <f t="shared" si="249"/>
        <v>11/17/2015</v>
      </c>
      <c r="T1583" t="str">
        <f t="shared" si="245"/>
        <v>2015</v>
      </c>
      <c r="U1583" t="str">
        <f t="shared" si="246"/>
        <v>November</v>
      </c>
      <c r="V1583" t="str">
        <f t="shared" si="240"/>
        <v>12/19/2015</v>
      </c>
      <c r="W1583" t="str">
        <f t="shared" si="247"/>
        <v>2015</v>
      </c>
      <c r="X1583" t="str">
        <f t="shared" si="248"/>
        <v>December</v>
      </c>
    </row>
    <row r="1584" spans="1:24" ht="28.8" x14ac:dyDescent="0.55000000000000004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241"/>
        <v>9.2999999999999999E-2</v>
      </c>
      <c r="P1584" s="9">
        <f t="shared" si="242"/>
        <v>31</v>
      </c>
      <c r="Q1584" t="str">
        <f t="shared" si="243"/>
        <v>photography</v>
      </c>
      <c r="R1584" t="str">
        <f t="shared" si="244"/>
        <v>places</v>
      </c>
      <c r="S1584" t="str">
        <f t="shared" si="249"/>
        <v>8/30/2015</v>
      </c>
      <c r="T1584" t="str">
        <f t="shared" si="245"/>
        <v>2015</v>
      </c>
      <c r="U1584" t="str">
        <f t="shared" si="246"/>
        <v>August</v>
      </c>
      <c r="V1584" t="str">
        <f t="shared" si="240"/>
        <v>10/26/2015</v>
      </c>
      <c r="W1584" t="str">
        <f t="shared" si="247"/>
        <v>2015</v>
      </c>
      <c r="X1584" t="str">
        <f t="shared" si="248"/>
        <v>October</v>
      </c>
    </row>
    <row r="1585" spans="1:24" ht="43.2" x14ac:dyDescent="0.55000000000000004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241"/>
        <v>7.5000000000000002E-4</v>
      </c>
      <c r="P1585" s="9">
        <f t="shared" si="242"/>
        <v>15</v>
      </c>
      <c r="Q1585" t="str">
        <f t="shared" si="243"/>
        <v>photography</v>
      </c>
      <c r="R1585" t="str">
        <f t="shared" si="244"/>
        <v>places</v>
      </c>
      <c r="S1585" t="str">
        <f t="shared" si="249"/>
        <v>8/26/2014</v>
      </c>
      <c r="T1585" t="str">
        <f t="shared" si="245"/>
        <v>2014</v>
      </c>
      <c r="U1585" t="str">
        <f t="shared" si="246"/>
        <v>August</v>
      </c>
      <c r="V1585" t="str">
        <f t="shared" si="240"/>
        <v>9/25/2014</v>
      </c>
      <c r="W1585" t="str">
        <f t="shared" si="247"/>
        <v>2014</v>
      </c>
      <c r="X1585" t="str">
        <f t="shared" si="248"/>
        <v>September</v>
      </c>
    </row>
    <row r="1586" spans="1:24" ht="43.2" x14ac:dyDescent="0.55000000000000004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 t="shared" si="241"/>
        <v>0</v>
      </c>
      <c r="P1586" s="9">
        <f t="shared" si="242"/>
        <v>0</v>
      </c>
      <c r="Q1586" t="str">
        <f t="shared" si="243"/>
        <v>photography</v>
      </c>
      <c r="R1586" t="str">
        <f t="shared" si="244"/>
        <v>places</v>
      </c>
      <c r="S1586" t="str">
        <f t="shared" si="249"/>
        <v>5/20/2014</v>
      </c>
      <c r="T1586" t="str">
        <f t="shared" si="245"/>
        <v>2014</v>
      </c>
      <c r="U1586" t="str">
        <f t="shared" si="246"/>
        <v>May</v>
      </c>
      <c r="V1586" t="str">
        <f t="shared" si="240"/>
        <v>5/30/2014</v>
      </c>
      <c r="W1586" t="str">
        <f t="shared" si="247"/>
        <v>2014</v>
      </c>
      <c r="X1586" t="str">
        <f t="shared" si="248"/>
        <v>May</v>
      </c>
    </row>
    <row r="1587" spans="1:24" ht="43.2" x14ac:dyDescent="0.55000000000000004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241"/>
        <v>0.79</v>
      </c>
      <c r="P1587" s="9">
        <f t="shared" si="242"/>
        <v>131.66666666666666</v>
      </c>
      <c r="Q1587" t="str">
        <f t="shared" si="243"/>
        <v>photography</v>
      </c>
      <c r="R1587" t="str">
        <f t="shared" si="244"/>
        <v>places</v>
      </c>
      <c r="S1587" t="str">
        <f t="shared" si="249"/>
        <v>12/3/2016</v>
      </c>
      <c r="T1587" t="str">
        <f t="shared" si="245"/>
        <v>2016</v>
      </c>
      <c r="U1587" t="str">
        <f t="shared" si="246"/>
        <v>December</v>
      </c>
      <c r="V1587" t="str">
        <f t="shared" si="240"/>
        <v>12/25/2016</v>
      </c>
      <c r="W1587" t="str">
        <f t="shared" si="247"/>
        <v>2016</v>
      </c>
      <c r="X1587" t="str">
        <f t="shared" si="248"/>
        <v>December</v>
      </c>
    </row>
    <row r="1588" spans="1:24" ht="28.8" x14ac:dyDescent="0.55000000000000004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 t="shared" si="241"/>
        <v>0</v>
      </c>
      <c r="P1588" s="9">
        <f t="shared" si="242"/>
        <v>0</v>
      </c>
      <c r="Q1588" t="str">
        <f t="shared" si="243"/>
        <v>photography</v>
      </c>
      <c r="R1588" t="str">
        <f t="shared" si="244"/>
        <v>places</v>
      </c>
      <c r="S1588" t="str">
        <f t="shared" si="249"/>
        <v>3/5/2015</v>
      </c>
      <c r="T1588" t="str">
        <f t="shared" si="245"/>
        <v>2015</v>
      </c>
      <c r="U1588" t="str">
        <f t="shared" si="246"/>
        <v>March</v>
      </c>
      <c r="V1588" t="str">
        <f t="shared" si="240"/>
        <v>4/4/2015</v>
      </c>
      <c r="W1588" t="str">
        <f t="shared" si="247"/>
        <v>2015</v>
      </c>
      <c r="X1588" t="str">
        <f t="shared" si="248"/>
        <v>April</v>
      </c>
    </row>
    <row r="1589" spans="1:24" ht="43.2" x14ac:dyDescent="0.55000000000000004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241"/>
        <v>1.3333333333333334E-4</v>
      </c>
      <c r="P1589" s="9">
        <f t="shared" si="242"/>
        <v>1</v>
      </c>
      <c r="Q1589" t="str">
        <f t="shared" si="243"/>
        <v>photography</v>
      </c>
      <c r="R1589" t="str">
        <f t="shared" si="244"/>
        <v>places</v>
      </c>
      <c r="S1589" t="str">
        <f t="shared" si="249"/>
        <v>11/13/2014</v>
      </c>
      <c r="T1589" t="str">
        <f t="shared" si="245"/>
        <v>2014</v>
      </c>
      <c r="U1589" t="str">
        <f t="shared" si="246"/>
        <v>November</v>
      </c>
      <c r="V1589" t="str">
        <f t="shared" si="240"/>
        <v>12/13/2014</v>
      </c>
      <c r="W1589" t="str">
        <f t="shared" si="247"/>
        <v>2014</v>
      </c>
      <c r="X1589" t="str">
        <f t="shared" si="248"/>
        <v>December</v>
      </c>
    </row>
    <row r="1590" spans="1:24" ht="28.8" x14ac:dyDescent="0.55000000000000004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si="241"/>
        <v>0</v>
      </c>
      <c r="P1590" s="9">
        <f t="shared" si="242"/>
        <v>0</v>
      </c>
      <c r="Q1590" t="str">
        <f t="shared" si="243"/>
        <v>photography</v>
      </c>
      <c r="R1590" t="str">
        <f t="shared" si="244"/>
        <v>places</v>
      </c>
      <c r="S1590" t="str">
        <f t="shared" si="249"/>
        <v>1/1/2015</v>
      </c>
      <c r="T1590" t="str">
        <f t="shared" si="245"/>
        <v>2015</v>
      </c>
      <c r="U1590" t="str">
        <f t="shared" si="246"/>
        <v>January</v>
      </c>
      <c r="V1590" t="str">
        <f t="shared" si="240"/>
        <v>1/31/2015</v>
      </c>
      <c r="W1590" t="str">
        <f t="shared" si="247"/>
        <v>2015</v>
      </c>
      <c r="X1590" t="str">
        <f t="shared" si="248"/>
        <v>January</v>
      </c>
    </row>
    <row r="1591" spans="1:24" ht="43.2" x14ac:dyDescent="0.55000000000000004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241"/>
        <v>0</v>
      </c>
      <c r="P1591" s="9">
        <f t="shared" si="242"/>
        <v>0</v>
      </c>
      <c r="Q1591" t="str">
        <f t="shared" si="243"/>
        <v>photography</v>
      </c>
      <c r="R1591" t="str">
        <f t="shared" si="244"/>
        <v>places</v>
      </c>
      <c r="S1591" t="str">
        <f t="shared" si="249"/>
        <v>9/9/2015</v>
      </c>
      <c r="T1591" t="str">
        <f t="shared" si="245"/>
        <v>2015</v>
      </c>
      <c r="U1591" t="str">
        <f t="shared" si="246"/>
        <v>September</v>
      </c>
      <c r="V1591" t="str">
        <f t="shared" si="240"/>
        <v>10/9/2015</v>
      </c>
      <c r="W1591" t="str">
        <f t="shared" si="247"/>
        <v>2015</v>
      </c>
      <c r="X1591" t="str">
        <f t="shared" si="248"/>
        <v>October</v>
      </c>
    </row>
    <row r="1592" spans="1:24" x14ac:dyDescent="0.55000000000000004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241"/>
        <v>1.7000000000000001E-2</v>
      </c>
      <c r="P1592" s="9">
        <f t="shared" si="242"/>
        <v>510</v>
      </c>
      <c r="Q1592" t="str">
        <f t="shared" si="243"/>
        <v>photography</v>
      </c>
      <c r="R1592" t="str">
        <f t="shared" si="244"/>
        <v>places</v>
      </c>
      <c r="S1592" t="str">
        <f t="shared" si="249"/>
        <v>8/24/2015</v>
      </c>
      <c r="T1592" t="str">
        <f t="shared" si="245"/>
        <v>2015</v>
      </c>
      <c r="U1592" t="str">
        <f t="shared" si="246"/>
        <v>August</v>
      </c>
      <c r="V1592" t="str">
        <f t="shared" si="240"/>
        <v>9/23/2015</v>
      </c>
      <c r="W1592" t="str">
        <f t="shared" si="247"/>
        <v>2015</v>
      </c>
      <c r="X1592" t="str">
        <f t="shared" si="248"/>
        <v>September</v>
      </c>
    </row>
    <row r="1593" spans="1:24" ht="43.2" x14ac:dyDescent="0.55000000000000004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241"/>
        <v>0.29228571428571426</v>
      </c>
      <c r="P1593" s="9">
        <f t="shared" si="242"/>
        <v>44.478260869565219</v>
      </c>
      <c r="Q1593" t="str">
        <f t="shared" si="243"/>
        <v>photography</v>
      </c>
      <c r="R1593" t="str">
        <f t="shared" si="244"/>
        <v>places</v>
      </c>
      <c r="S1593" t="str">
        <f t="shared" si="249"/>
        <v>3/4/2016</v>
      </c>
      <c r="T1593" t="str">
        <f t="shared" si="245"/>
        <v>2016</v>
      </c>
      <c r="U1593" t="str">
        <f t="shared" si="246"/>
        <v>March</v>
      </c>
      <c r="V1593" t="str">
        <f t="shared" si="240"/>
        <v>4/3/2016</v>
      </c>
      <c r="W1593" t="str">
        <f t="shared" si="247"/>
        <v>2016</v>
      </c>
      <c r="X1593" t="str">
        <f t="shared" si="248"/>
        <v>April</v>
      </c>
    </row>
    <row r="1594" spans="1:24" ht="28.8" x14ac:dyDescent="0.55000000000000004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 t="shared" si="241"/>
        <v>0</v>
      </c>
      <c r="P1594" s="9">
        <f t="shared" si="242"/>
        <v>0</v>
      </c>
      <c r="Q1594" t="str">
        <f t="shared" si="243"/>
        <v>photography</v>
      </c>
      <c r="R1594" t="str">
        <f t="shared" si="244"/>
        <v>places</v>
      </c>
      <c r="S1594" t="str">
        <f t="shared" si="249"/>
        <v>2/10/2015</v>
      </c>
      <c r="T1594" t="str">
        <f t="shared" si="245"/>
        <v>2015</v>
      </c>
      <c r="U1594" t="str">
        <f t="shared" si="246"/>
        <v>February</v>
      </c>
      <c r="V1594" t="str">
        <f t="shared" si="240"/>
        <v>3/27/2015</v>
      </c>
      <c r="W1594" t="str">
        <f t="shared" si="247"/>
        <v>2015</v>
      </c>
      <c r="X1594" t="str">
        <f t="shared" si="248"/>
        <v>March</v>
      </c>
    </row>
    <row r="1595" spans="1:24" ht="28.8" x14ac:dyDescent="0.55000000000000004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241"/>
        <v>1.3636363636363637E-4</v>
      </c>
      <c r="P1595" s="9">
        <f t="shared" si="242"/>
        <v>1</v>
      </c>
      <c r="Q1595" t="str">
        <f t="shared" si="243"/>
        <v>photography</v>
      </c>
      <c r="R1595" t="str">
        <f t="shared" si="244"/>
        <v>places</v>
      </c>
      <c r="S1595" t="str">
        <f t="shared" si="249"/>
        <v>1/29/2015</v>
      </c>
      <c r="T1595" t="str">
        <f t="shared" si="245"/>
        <v>2015</v>
      </c>
      <c r="U1595" t="str">
        <f t="shared" si="246"/>
        <v>January</v>
      </c>
      <c r="V1595" t="str">
        <f t="shared" si="240"/>
        <v>2/28/2015</v>
      </c>
      <c r="W1595" t="str">
        <f t="shared" si="247"/>
        <v>2015</v>
      </c>
      <c r="X1595" t="str">
        <f t="shared" si="248"/>
        <v>February</v>
      </c>
    </row>
    <row r="1596" spans="1:24" ht="28.8" x14ac:dyDescent="0.55000000000000004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241"/>
        <v>0.20499999999999999</v>
      </c>
      <c r="P1596" s="9">
        <f t="shared" si="242"/>
        <v>20.5</v>
      </c>
      <c r="Q1596" t="str">
        <f t="shared" si="243"/>
        <v>photography</v>
      </c>
      <c r="R1596" t="str">
        <f t="shared" si="244"/>
        <v>places</v>
      </c>
      <c r="S1596" t="str">
        <f t="shared" si="249"/>
        <v>3/16/2016</v>
      </c>
      <c r="T1596" t="str">
        <f t="shared" si="245"/>
        <v>2016</v>
      </c>
      <c r="U1596" t="str">
        <f t="shared" si="246"/>
        <v>March</v>
      </c>
      <c r="V1596" t="str">
        <f t="shared" si="240"/>
        <v>5/15/2016</v>
      </c>
      <c r="W1596" t="str">
        <f t="shared" si="247"/>
        <v>2016</v>
      </c>
      <c r="X1596" t="str">
        <f t="shared" si="248"/>
        <v>May</v>
      </c>
    </row>
    <row r="1597" spans="1:24" ht="43.2" x14ac:dyDescent="0.55000000000000004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241"/>
        <v>2.8E-3</v>
      </c>
      <c r="P1597" s="9">
        <f t="shared" si="242"/>
        <v>40</v>
      </c>
      <c r="Q1597" t="str">
        <f t="shared" si="243"/>
        <v>photography</v>
      </c>
      <c r="R1597" t="str">
        <f t="shared" si="244"/>
        <v>places</v>
      </c>
      <c r="S1597" t="str">
        <f t="shared" si="249"/>
        <v>5/20/2014</v>
      </c>
      <c r="T1597" t="str">
        <f t="shared" si="245"/>
        <v>2014</v>
      </c>
      <c r="U1597" t="str">
        <f t="shared" si="246"/>
        <v>May</v>
      </c>
      <c r="V1597" t="str">
        <f t="shared" si="240"/>
        <v>6/18/2014</v>
      </c>
      <c r="W1597" t="str">
        <f t="shared" si="247"/>
        <v>2014</v>
      </c>
      <c r="X1597" t="str">
        <f t="shared" si="248"/>
        <v>June</v>
      </c>
    </row>
    <row r="1598" spans="1:24" ht="28.8" x14ac:dyDescent="0.55000000000000004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241"/>
        <v>2.3076923076923078E-2</v>
      </c>
      <c r="P1598" s="9">
        <f t="shared" si="242"/>
        <v>25</v>
      </c>
      <c r="Q1598" t="str">
        <f t="shared" si="243"/>
        <v>photography</v>
      </c>
      <c r="R1598" t="str">
        <f t="shared" si="244"/>
        <v>places</v>
      </c>
      <c r="S1598" t="str">
        <f t="shared" si="249"/>
        <v>10/29/2014</v>
      </c>
      <c r="T1598" t="str">
        <f t="shared" si="245"/>
        <v>2014</v>
      </c>
      <c r="U1598" t="str">
        <f t="shared" si="246"/>
        <v>October</v>
      </c>
      <c r="V1598" t="str">
        <f t="shared" si="240"/>
        <v>12/13/2014</v>
      </c>
      <c r="W1598" t="str">
        <f t="shared" si="247"/>
        <v>2014</v>
      </c>
      <c r="X1598" t="str">
        <f t="shared" si="248"/>
        <v>December</v>
      </c>
    </row>
    <row r="1599" spans="1:24" ht="43.2" x14ac:dyDescent="0.55000000000000004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 t="shared" si="241"/>
        <v>0</v>
      </c>
      <c r="P1599" s="9">
        <f t="shared" si="242"/>
        <v>0</v>
      </c>
      <c r="Q1599" t="str">
        <f t="shared" si="243"/>
        <v>photography</v>
      </c>
      <c r="R1599" t="str">
        <f t="shared" si="244"/>
        <v>places</v>
      </c>
      <c r="S1599" t="str">
        <f t="shared" si="249"/>
        <v>8/21/2016</v>
      </c>
      <c r="T1599" t="str">
        <f t="shared" si="245"/>
        <v>2016</v>
      </c>
      <c r="U1599" t="str">
        <f t="shared" si="246"/>
        <v>August</v>
      </c>
      <c r="V1599" t="str">
        <f t="shared" si="240"/>
        <v>9/20/2016</v>
      </c>
      <c r="W1599" t="str">
        <f t="shared" si="247"/>
        <v>2016</v>
      </c>
      <c r="X1599" t="str">
        <f t="shared" si="248"/>
        <v>September</v>
      </c>
    </row>
    <row r="1600" spans="1:24" ht="43.2" x14ac:dyDescent="0.55000000000000004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241"/>
        <v>1.25E-3</v>
      </c>
      <c r="P1600" s="9">
        <f t="shared" si="242"/>
        <v>1</v>
      </c>
      <c r="Q1600" t="str">
        <f t="shared" si="243"/>
        <v>photography</v>
      </c>
      <c r="R1600" t="str">
        <f t="shared" si="244"/>
        <v>places</v>
      </c>
      <c r="S1600" t="str">
        <f t="shared" si="249"/>
        <v>5/27/2015</v>
      </c>
      <c r="T1600" t="str">
        <f t="shared" si="245"/>
        <v>2015</v>
      </c>
      <c r="U1600" t="str">
        <f t="shared" si="246"/>
        <v>May</v>
      </c>
      <c r="V1600" t="str">
        <f t="shared" si="240"/>
        <v>7/26/2015</v>
      </c>
      <c r="W1600" t="str">
        <f t="shared" si="247"/>
        <v>2015</v>
      </c>
      <c r="X1600" t="str">
        <f t="shared" si="248"/>
        <v>July</v>
      </c>
    </row>
    <row r="1601" spans="1:24" ht="43.2" x14ac:dyDescent="0.55000000000000004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 t="shared" si="241"/>
        <v>0</v>
      </c>
      <c r="P1601" s="9">
        <f t="shared" si="242"/>
        <v>0</v>
      </c>
      <c r="Q1601" t="str">
        <f t="shared" si="243"/>
        <v>photography</v>
      </c>
      <c r="R1601" t="str">
        <f t="shared" si="244"/>
        <v>places</v>
      </c>
      <c r="S1601" t="str">
        <f t="shared" si="249"/>
        <v>3/9/2016</v>
      </c>
      <c r="T1601" t="str">
        <f t="shared" si="245"/>
        <v>2016</v>
      </c>
      <c r="U1601" t="str">
        <f t="shared" si="246"/>
        <v>March</v>
      </c>
      <c r="V1601" t="str">
        <f t="shared" si="240"/>
        <v>4/8/2016</v>
      </c>
      <c r="W1601" t="str">
        <f t="shared" si="247"/>
        <v>2016</v>
      </c>
      <c r="X1601" t="str">
        <f t="shared" si="248"/>
        <v>April</v>
      </c>
    </row>
    <row r="1602" spans="1:24" ht="43.2" x14ac:dyDescent="0.55000000000000004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si="241"/>
        <v>7.3400000000000007E-2</v>
      </c>
      <c r="P1602" s="9">
        <f t="shared" si="242"/>
        <v>40.777777777777779</v>
      </c>
      <c r="Q1602" t="str">
        <f t="shared" si="243"/>
        <v>photography</v>
      </c>
      <c r="R1602" t="str">
        <f t="shared" si="244"/>
        <v>places</v>
      </c>
      <c r="S1602" t="str">
        <f t="shared" si="249"/>
        <v>5/31/2014</v>
      </c>
      <c r="T1602" t="str">
        <f t="shared" si="245"/>
        <v>2014</v>
      </c>
      <c r="U1602" t="str">
        <f t="shared" si="246"/>
        <v>May</v>
      </c>
      <c r="V1602" t="str">
        <f t="shared" ref="V1602:V1665" si="250">TEXT((I1602/86400)+25569+(-5/24),"m/d/yyyy")</f>
        <v>7/15/2014</v>
      </c>
      <c r="W1602" t="str">
        <f t="shared" si="247"/>
        <v>2014</v>
      </c>
      <c r="X1602" t="str">
        <f t="shared" si="248"/>
        <v>July</v>
      </c>
    </row>
    <row r="1603" spans="1:24" ht="43.2" x14ac:dyDescent="0.55000000000000004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ref="O1603:O1666" si="251">E1603/D1603</f>
        <v>1.082492</v>
      </c>
      <c r="P1603" s="9">
        <f t="shared" ref="P1603:P1666" si="252">IF(L1603&lt;&gt;0, E1603/L1603, 0)</f>
        <v>48.325535714285714</v>
      </c>
      <c r="Q1603" t="str">
        <f t="shared" ref="Q1603:Q1666" si="253">LEFT(N1603, SEARCH("/",N1603,1)-1)</f>
        <v>music</v>
      </c>
      <c r="R1603" t="str">
        <f t="shared" ref="R1603:R1666" si="254">RIGHT(N1603,LEN(N1603)-FIND("/",N1603))</f>
        <v>rock</v>
      </c>
      <c r="S1603" t="str">
        <f t="shared" si="249"/>
        <v>4/4/2011</v>
      </c>
      <c r="T1603" t="str">
        <f t="shared" ref="T1603:T1666" si="255">TEXT((J1603/86400)+25569+(-5/24),"yyyy")</f>
        <v>2011</v>
      </c>
      <c r="U1603" t="str">
        <f t="shared" ref="U1603:U1666" si="256">TEXT((J1603/86400)+25569+(-5/24),"mmmm")</f>
        <v>April</v>
      </c>
      <c r="V1603" t="str">
        <f t="shared" si="250"/>
        <v>5/4/2011</v>
      </c>
      <c r="W1603" t="str">
        <f t="shared" ref="W1603:W1666" si="257">TEXT((I1603/86400)+25569+(-5/24),"yyyy")</f>
        <v>2011</v>
      </c>
      <c r="X1603" t="str">
        <f t="shared" ref="X1603:X1666" si="258">TEXT((I1603/86400)+25569+(-5/24),"mmmm")</f>
        <v>May</v>
      </c>
    </row>
    <row r="1604" spans="1:24" ht="43.2" x14ac:dyDescent="0.55000000000000004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si="251"/>
        <v>1.0016666666666667</v>
      </c>
      <c r="P1604" s="9">
        <f t="shared" si="252"/>
        <v>46.953125</v>
      </c>
      <c r="Q1604" t="str">
        <f t="shared" si="253"/>
        <v>music</v>
      </c>
      <c r="R1604" t="str">
        <f t="shared" si="254"/>
        <v>rock</v>
      </c>
      <c r="S1604" t="str">
        <f t="shared" ref="S1604:S1667" si="259">TEXT((J1604/86400)+25569+(-5/24),"m/d/yyyy")</f>
        <v>9/2/2011</v>
      </c>
      <c r="T1604" t="str">
        <f t="shared" si="255"/>
        <v>2011</v>
      </c>
      <c r="U1604" t="str">
        <f t="shared" si="256"/>
        <v>September</v>
      </c>
      <c r="V1604" t="str">
        <f t="shared" si="250"/>
        <v>10/14/2011</v>
      </c>
      <c r="W1604" t="str">
        <f t="shared" si="257"/>
        <v>2011</v>
      </c>
      <c r="X1604" t="str">
        <f t="shared" si="258"/>
        <v>October</v>
      </c>
    </row>
    <row r="1605" spans="1:24" ht="28.8" x14ac:dyDescent="0.55000000000000004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si="251"/>
        <v>1.0003299999999999</v>
      </c>
      <c r="P1605" s="9">
        <f t="shared" si="252"/>
        <v>66.688666666666663</v>
      </c>
      <c r="Q1605" t="str">
        <f t="shared" si="253"/>
        <v>music</v>
      </c>
      <c r="R1605" t="str">
        <f t="shared" si="254"/>
        <v>rock</v>
      </c>
      <c r="S1605" t="str">
        <f t="shared" si="259"/>
        <v>11/28/2011</v>
      </c>
      <c r="T1605" t="str">
        <f t="shared" si="255"/>
        <v>2011</v>
      </c>
      <c r="U1605" t="str">
        <f t="shared" si="256"/>
        <v>November</v>
      </c>
      <c r="V1605" t="str">
        <f t="shared" si="250"/>
        <v>1/27/2012</v>
      </c>
      <c r="W1605" t="str">
        <f t="shared" si="257"/>
        <v>2012</v>
      </c>
      <c r="X1605" t="str">
        <f t="shared" si="258"/>
        <v>January</v>
      </c>
    </row>
    <row r="1606" spans="1:24" ht="43.2" x14ac:dyDescent="0.55000000000000004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251"/>
        <v>1.2210714285714286</v>
      </c>
      <c r="P1606" s="9">
        <f t="shared" si="252"/>
        <v>48.842857142857142</v>
      </c>
      <c r="Q1606" t="str">
        <f t="shared" si="253"/>
        <v>music</v>
      </c>
      <c r="R1606" t="str">
        <f t="shared" si="254"/>
        <v>rock</v>
      </c>
      <c r="S1606" t="str">
        <f t="shared" si="259"/>
        <v>2/6/2012</v>
      </c>
      <c r="T1606" t="str">
        <f t="shared" si="255"/>
        <v>2012</v>
      </c>
      <c r="U1606" t="str">
        <f t="shared" si="256"/>
        <v>February</v>
      </c>
      <c r="V1606" t="str">
        <f t="shared" si="250"/>
        <v>3/17/2012</v>
      </c>
      <c r="W1606" t="str">
        <f t="shared" si="257"/>
        <v>2012</v>
      </c>
      <c r="X1606" t="str">
        <f t="shared" si="258"/>
        <v>March</v>
      </c>
    </row>
    <row r="1607" spans="1:24" ht="43.2" x14ac:dyDescent="0.55000000000000004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251"/>
        <v>1.0069333333333335</v>
      </c>
      <c r="P1607" s="9">
        <f t="shared" si="252"/>
        <v>137.30909090909091</v>
      </c>
      <c r="Q1607" t="str">
        <f t="shared" si="253"/>
        <v>music</v>
      </c>
      <c r="R1607" t="str">
        <f t="shared" si="254"/>
        <v>rock</v>
      </c>
      <c r="S1607" t="str">
        <f t="shared" si="259"/>
        <v>7/22/2011</v>
      </c>
      <c r="T1607" t="str">
        <f t="shared" si="255"/>
        <v>2011</v>
      </c>
      <c r="U1607" t="str">
        <f t="shared" si="256"/>
        <v>July</v>
      </c>
      <c r="V1607" t="str">
        <f t="shared" si="250"/>
        <v>8/1/2011</v>
      </c>
      <c r="W1607" t="str">
        <f t="shared" si="257"/>
        <v>2011</v>
      </c>
      <c r="X1607" t="str">
        <f t="shared" si="258"/>
        <v>August</v>
      </c>
    </row>
    <row r="1608" spans="1:24" ht="43.2" x14ac:dyDescent="0.55000000000000004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251"/>
        <v>1.01004125</v>
      </c>
      <c r="P1608" s="9">
        <f t="shared" si="252"/>
        <v>87.829673913043479</v>
      </c>
      <c r="Q1608" t="str">
        <f t="shared" si="253"/>
        <v>music</v>
      </c>
      <c r="R1608" t="str">
        <f t="shared" si="254"/>
        <v>rock</v>
      </c>
      <c r="S1608" t="str">
        <f t="shared" si="259"/>
        <v>12/23/2010</v>
      </c>
      <c r="T1608" t="str">
        <f t="shared" si="255"/>
        <v>2010</v>
      </c>
      <c r="U1608" t="str">
        <f t="shared" si="256"/>
        <v>December</v>
      </c>
      <c r="V1608" t="str">
        <f t="shared" si="250"/>
        <v>3/23/2011</v>
      </c>
      <c r="W1608" t="str">
        <f t="shared" si="257"/>
        <v>2011</v>
      </c>
      <c r="X1608" t="str">
        <f t="shared" si="258"/>
        <v>March</v>
      </c>
    </row>
    <row r="1609" spans="1:24" ht="43.2" x14ac:dyDescent="0.55000000000000004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251"/>
        <v>1.4511000000000001</v>
      </c>
      <c r="P1609" s="9">
        <f t="shared" si="252"/>
        <v>70.785365853658533</v>
      </c>
      <c r="Q1609" t="str">
        <f t="shared" si="253"/>
        <v>music</v>
      </c>
      <c r="R1609" t="str">
        <f t="shared" si="254"/>
        <v>rock</v>
      </c>
      <c r="S1609" t="str">
        <f t="shared" si="259"/>
        <v>5/24/2012</v>
      </c>
      <c r="T1609" t="str">
        <f t="shared" si="255"/>
        <v>2012</v>
      </c>
      <c r="U1609" t="str">
        <f t="shared" si="256"/>
        <v>May</v>
      </c>
      <c r="V1609" t="str">
        <f t="shared" si="250"/>
        <v>6/14/2012</v>
      </c>
      <c r="W1609" t="str">
        <f t="shared" si="257"/>
        <v>2012</v>
      </c>
      <c r="X1609" t="str">
        <f t="shared" si="258"/>
        <v>June</v>
      </c>
    </row>
    <row r="1610" spans="1:24" ht="28.8" x14ac:dyDescent="0.55000000000000004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251"/>
        <v>1.0125</v>
      </c>
      <c r="P1610" s="9">
        <f t="shared" si="252"/>
        <v>52.826086956521742</v>
      </c>
      <c r="Q1610" t="str">
        <f t="shared" si="253"/>
        <v>music</v>
      </c>
      <c r="R1610" t="str">
        <f t="shared" si="254"/>
        <v>rock</v>
      </c>
      <c r="S1610" t="str">
        <f t="shared" si="259"/>
        <v>11/29/2013</v>
      </c>
      <c r="T1610" t="str">
        <f t="shared" si="255"/>
        <v>2013</v>
      </c>
      <c r="U1610" t="str">
        <f t="shared" si="256"/>
        <v>November</v>
      </c>
      <c r="V1610" t="str">
        <f t="shared" si="250"/>
        <v>1/1/2014</v>
      </c>
      <c r="W1610" t="str">
        <f t="shared" si="257"/>
        <v>2014</v>
      </c>
      <c r="X1610" t="str">
        <f t="shared" si="258"/>
        <v>January</v>
      </c>
    </row>
    <row r="1611" spans="1:24" ht="43.2" x14ac:dyDescent="0.55000000000000004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251"/>
        <v>1.1833333333333333</v>
      </c>
      <c r="P1611" s="9">
        <f t="shared" si="252"/>
        <v>443.75</v>
      </c>
      <c r="Q1611" t="str">
        <f t="shared" si="253"/>
        <v>music</v>
      </c>
      <c r="R1611" t="str">
        <f t="shared" si="254"/>
        <v>rock</v>
      </c>
      <c r="S1611" t="str">
        <f t="shared" si="259"/>
        <v>9/9/2011</v>
      </c>
      <c r="T1611" t="str">
        <f t="shared" si="255"/>
        <v>2011</v>
      </c>
      <c r="U1611" t="str">
        <f t="shared" si="256"/>
        <v>September</v>
      </c>
      <c r="V1611" t="str">
        <f t="shared" si="250"/>
        <v>11/2/2011</v>
      </c>
      <c r="W1611" t="str">
        <f t="shared" si="257"/>
        <v>2011</v>
      </c>
      <c r="X1611" t="str">
        <f t="shared" si="258"/>
        <v>November</v>
      </c>
    </row>
    <row r="1612" spans="1:24" ht="28.8" x14ac:dyDescent="0.55000000000000004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251"/>
        <v>2.7185000000000001</v>
      </c>
      <c r="P1612" s="9">
        <f t="shared" si="252"/>
        <v>48.544642857142854</v>
      </c>
      <c r="Q1612" t="str">
        <f t="shared" si="253"/>
        <v>music</v>
      </c>
      <c r="R1612" t="str">
        <f t="shared" si="254"/>
        <v>rock</v>
      </c>
      <c r="S1612" t="str">
        <f t="shared" si="259"/>
        <v>11/15/2012</v>
      </c>
      <c r="T1612" t="str">
        <f t="shared" si="255"/>
        <v>2012</v>
      </c>
      <c r="U1612" t="str">
        <f t="shared" si="256"/>
        <v>November</v>
      </c>
      <c r="V1612" t="str">
        <f t="shared" si="250"/>
        <v>12/15/2012</v>
      </c>
      <c r="W1612" t="str">
        <f t="shared" si="257"/>
        <v>2012</v>
      </c>
      <c r="X1612" t="str">
        <f t="shared" si="258"/>
        <v>December</v>
      </c>
    </row>
    <row r="1613" spans="1:24" x14ac:dyDescent="0.55000000000000004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251"/>
        <v>1.25125</v>
      </c>
      <c r="P1613" s="9">
        <f t="shared" si="252"/>
        <v>37.074074074074076</v>
      </c>
      <c r="Q1613" t="str">
        <f t="shared" si="253"/>
        <v>music</v>
      </c>
      <c r="R1613" t="str">
        <f t="shared" si="254"/>
        <v>rock</v>
      </c>
      <c r="S1613" t="str">
        <f t="shared" si="259"/>
        <v>5/14/2013</v>
      </c>
      <c r="T1613" t="str">
        <f t="shared" si="255"/>
        <v>2013</v>
      </c>
      <c r="U1613" t="str">
        <f t="shared" si="256"/>
        <v>May</v>
      </c>
      <c r="V1613" t="str">
        <f t="shared" si="250"/>
        <v>6/4/2013</v>
      </c>
      <c r="W1613" t="str">
        <f t="shared" si="257"/>
        <v>2013</v>
      </c>
      <c r="X1613" t="str">
        <f t="shared" si="258"/>
        <v>June</v>
      </c>
    </row>
    <row r="1614" spans="1:24" ht="28.8" x14ac:dyDescent="0.55000000000000004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251"/>
        <v>1.1000000000000001</v>
      </c>
      <c r="P1614" s="9">
        <f t="shared" si="252"/>
        <v>50</v>
      </c>
      <c r="Q1614" t="str">
        <f t="shared" si="253"/>
        <v>music</v>
      </c>
      <c r="R1614" t="str">
        <f t="shared" si="254"/>
        <v>rock</v>
      </c>
      <c r="S1614" t="str">
        <f t="shared" si="259"/>
        <v>12/3/2012</v>
      </c>
      <c r="T1614" t="str">
        <f t="shared" si="255"/>
        <v>2012</v>
      </c>
      <c r="U1614" t="str">
        <f t="shared" si="256"/>
        <v>December</v>
      </c>
      <c r="V1614" t="str">
        <f t="shared" si="250"/>
        <v>1/2/2013</v>
      </c>
      <c r="W1614" t="str">
        <f t="shared" si="257"/>
        <v>2013</v>
      </c>
      <c r="X1614" t="str">
        <f t="shared" si="258"/>
        <v>January</v>
      </c>
    </row>
    <row r="1615" spans="1:24" ht="43.2" x14ac:dyDescent="0.55000000000000004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251"/>
        <v>1.0149999999999999</v>
      </c>
      <c r="P1615" s="9">
        <f t="shared" si="252"/>
        <v>39.03846153846154</v>
      </c>
      <c r="Q1615" t="str">
        <f t="shared" si="253"/>
        <v>music</v>
      </c>
      <c r="R1615" t="str">
        <f t="shared" si="254"/>
        <v>rock</v>
      </c>
      <c r="S1615" t="str">
        <f t="shared" si="259"/>
        <v>6/21/2012</v>
      </c>
      <c r="T1615" t="str">
        <f t="shared" si="255"/>
        <v>2012</v>
      </c>
      <c r="U1615" t="str">
        <f t="shared" si="256"/>
        <v>June</v>
      </c>
      <c r="V1615" t="str">
        <f t="shared" si="250"/>
        <v>7/21/2012</v>
      </c>
      <c r="W1615" t="str">
        <f t="shared" si="257"/>
        <v>2012</v>
      </c>
      <c r="X1615" t="str">
        <f t="shared" si="258"/>
        <v>July</v>
      </c>
    </row>
    <row r="1616" spans="1:24" ht="43.2" x14ac:dyDescent="0.55000000000000004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251"/>
        <v>1.0269999999999999</v>
      </c>
      <c r="P1616" s="9">
        <f t="shared" si="252"/>
        <v>66.688311688311686</v>
      </c>
      <c r="Q1616" t="str">
        <f t="shared" si="253"/>
        <v>music</v>
      </c>
      <c r="R1616" t="str">
        <f t="shared" si="254"/>
        <v>rock</v>
      </c>
      <c r="S1616" t="str">
        <f t="shared" si="259"/>
        <v>6/4/2014</v>
      </c>
      <c r="T1616" t="str">
        <f t="shared" si="255"/>
        <v>2014</v>
      </c>
      <c r="U1616" t="str">
        <f t="shared" si="256"/>
        <v>June</v>
      </c>
      <c r="V1616" t="str">
        <f t="shared" si="250"/>
        <v>8/3/2014</v>
      </c>
      <c r="W1616" t="str">
        <f t="shared" si="257"/>
        <v>2014</v>
      </c>
      <c r="X1616" t="str">
        <f t="shared" si="258"/>
        <v>August</v>
      </c>
    </row>
    <row r="1617" spans="1:24" ht="43.2" x14ac:dyDescent="0.55000000000000004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251"/>
        <v>1.1412500000000001</v>
      </c>
      <c r="P1617" s="9">
        <f t="shared" si="252"/>
        <v>67.132352941176464</v>
      </c>
      <c r="Q1617" t="str">
        <f t="shared" si="253"/>
        <v>music</v>
      </c>
      <c r="R1617" t="str">
        <f t="shared" si="254"/>
        <v>rock</v>
      </c>
      <c r="S1617" t="str">
        <f t="shared" si="259"/>
        <v>10/28/2011</v>
      </c>
      <c r="T1617" t="str">
        <f t="shared" si="255"/>
        <v>2011</v>
      </c>
      <c r="U1617" t="str">
        <f t="shared" si="256"/>
        <v>October</v>
      </c>
      <c r="V1617" t="str">
        <f t="shared" si="250"/>
        <v>12/12/2011</v>
      </c>
      <c r="W1617" t="str">
        <f t="shared" si="257"/>
        <v>2011</v>
      </c>
      <c r="X1617" t="str">
        <f t="shared" si="258"/>
        <v>December</v>
      </c>
    </row>
    <row r="1618" spans="1:24" ht="43.2" x14ac:dyDescent="0.55000000000000004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251"/>
        <v>1.042</v>
      </c>
      <c r="P1618" s="9">
        <f t="shared" si="252"/>
        <v>66.369426751592357</v>
      </c>
      <c r="Q1618" t="str">
        <f t="shared" si="253"/>
        <v>music</v>
      </c>
      <c r="R1618" t="str">
        <f t="shared" si="254"/>
        <v>rock</v>
      </c>
      <c r="S1618" t="str">
        <f t="shared" si="259"/>
        <v>10/12/2012</v>
      </c>
      <c r="T1618" t="str">
        <f t="shared" si="255"/>
        <v>2012</v>
      </c>
      <c r="U1618" t="str">
        <f t="shared" si="256"/>
        <v>October</v>
      </c>
      <c r="V1618" t="str">
        <f t="shared" si="250"/>
        <v>11/22/2012</v>
      </c>
      <c r="W1618" t="str">
        <f t="shared" si="257"/>
        <v>2012</v>
      </c>
      <c r="X1618" t="str">
        <f t="shared" si="258"/>
        <v>November</v>
      </c>
    </row>
    <row r="1619" spans="1:24" ht="28.8" x14ac:dyDescent="0.55000000000000004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251"/>
        <v>1.4585714285714286</v>
      </c>
      <c r="P1619" s="9">
        <f t="shared" si="252"/>
        <v>64.620253164556956</v>
      </c>
      <c r="Q1619" t="str">
        <f t="shared" si="253"/>
        <v>music</v>
      </c>
      <c r="R1619" t="str">
        <f t="shared" si="254"/>
        <v>rock</v>
      </c>
      <c r="S1619" t="str">
        <f t="shared" si="259"/>
        <v>9/29/2013</v>
      </c>
      <c r="T1619" t="str">
        <f t="shared" si="255"/>
        <v>2013</v>
      </c>
      <c r="U1619" t="str">
        <f t="shared" si="256"/>
        <v>September</v>
      </c>
      <c r="V1619" t="str">
        <f t="shared" si="250"/>
        <v>11/1/2013</v>
      </c>
      <c r="W1619" t="str">
        <f t="shared" si="257"/>
        <v>2013</v>
      </c>
      <c r="X1619" t="str">
        <f t="shared" si="258"/>
        <v>November</v>
      </c>
    </row>
    <row r="1620" spans="1:24" ht="28.8" x14ac:dyDescent="0.55000000000000004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251"/>
        <v>1.0506666666666666</v>
      </c>
      <c r="P1620" s="9">
        <f t="shared" si="252"/>
        <v>58.370370370370374</v>
      </c>
      <c r="Q1620" t="str">
        <f t="shared" si="253"/>
        <v>music</v>
      </c>
      <c r="R1620" t="str">
        <f t="shared" si="254"/>
        <v>rock</v>
      </c>
      <c r="S1620" t="str">
        <f t="shared" si="259"/>
        <v>1/27/2013</v>
      </c>
      <c r="T1620" t="str">
        <f t="shared" si="255"/>
        <v>2013</v>
      </c>
      <c r="U1620" t="str">
        <f t="shared" si="256"/>
        <v>January</v>
      </c>
      <c r="V1620" t="str">
        <f t="shared" si="250"/>
        <v>3/8/2013</v>
      </c>
      <c r="W1620" t="str">
        <f t="shared" si="257"/>
        <v>2013</v>
      </c>
      <c r="X1620" t="str">
        <f t="shared" si="258"/>
        <v>March</v>
      </c>
    </row>
    <row r="1621" spans="1:24" ht="43.2" x14ac:dyDescent="0.55000000000000004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251"/>
        <v>1.3333333333333333</v>
      </c>
      <c r="P1621" s="9">
        <f t="shared" si="252"/>
        <v>86.956521739130437</v>
      </c>
      <c r="Q1621" t="str">
        <f t="shared" si="253"/>
        <v>music</v>
      </c>
      <c r="R1621" t="str">
        <f t="shared" si="254"/>
        <v>rock</v>
      </c>
      <c r="S1621" t="str">
        <f t="shared" si="259"/>
        <v>8/24/2014</v>
      </c>
      <c r="T1621" t="str">
        <f t="shared" si="255"/>
        <v>2014</v>
      </c>
      <c r="U1621" t="str">
        <f t="shared" si="256"/>
        <v>August</v>
      </c>
      <c r="V1621" t="str">
        <f t="shared" si="250"/>
        <v>9/14/2014</v>
      </c>
      <c r="W1621" t="str">
        <f t="shared" si="257"/>
        <v>2014</v>
      </c>
      <c r="X1621" t="str">
        <f t="shared" si="258"/>
        <v>September</v>
      </c>
    </row>
    <row r="1622" spans="1:24" ht="28.8" x14ac:dyDescent="0.55000000000000004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251"/>
        <v>1.1299999999999999</v>
      </c>
      <c r="P1622" s="9">
        <f t="shared" si="252"/>
        <v>66.470588235294116</v>
      </c>
      <c r="Q1622" t="str">
        <f t="shared" si="253"/>
        <v>music</v>
      </c>
      <c r="R1622" t="str">
        <f t="shared" si="254"/>
        <v>rock</v>
      </c>
      <c r="S1622" t="str">
        <f t="shared" si="259"/>
        <v>2/16/2013</v>
      </c>
      <c r="T1622" t="str">
        <f t="shared" si="255"/>
        <v>2013</v>
      </c>
      <c r="U1622" t="str">
        <f t="shared" si="256"/>
        <v>February</v>
      </c>
      <c r="V1622" t="str">
        <f t="shared" si="250"/>
        <v>2/23/2013</v>
      </c>
      <c r="W1622" t="str">
        <f t="shared" si="257"/>
        <v>2013</v>
      </c>
      <c r="X1622" t="str">
        <f t="shared" si="258"/>
        <v>February</v>
      </c>
    </row>
    <row r="1623" spans="1:24" ht="43.2" x14ac:dyDescent="0.55000000000000004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251"/>
        <v>1.212</v>
      </c>
      <c r="P1623" s="9">
        <f t="shared" si="252"/>
        <v>163.78378378378378</v>
      </c>
      <c r="Q1623" t="str">
        <f t="shared" si="253"/>
        <v>music</v>
      </c>
      <c r="R1623" t="str">
        <f t="shared" si="254"/>
        <v>rock</v>
      </c>
      <c r="S1623" t="str">
        <f t="shared" si="259"/>
        <v>4/4/2012</v>
      </c>
      <c r="T1623" t="str">
        <f t="shared" si="255"/>
        <v>2012</v>
      </c>
      <c r="U1623" t="str">
        <f t="shared" si="256"/>
        <v>April</v>
      </c>
      <c r="V1623" t="str">
        <f t="shared" si="250"/>
        <v>5/27/2012</v>
      </c>
      <c r="W1623" t="str">
        <f t="shared" si="257"/>
        <v>2012</v>
      </c>
      <c r="X1623" t="str">
        <f t="shared" si="258"/>
        <v>May</v>
      </c>
    </row>
    <row r="1624" spans="1:24" ht="43.2" x14ac:dyDescent="0.55000000000000004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251"/>
        <v>1.0172463768115942</v>
      </c>
      <c r="P1624" s="9">
        <f t="shared" si="252"/>
        <v>107.98461538461538</v>
      </c>
      <c r="Q1624" t="str">
        <f t="shared" si="253"/>
        <v>music</v>
      </c>
      <c r="R1624" t="str">
        <f t="shared" si="254"/>
        <v>rock</v>
      </c>
      <c r="S1624" t="str">
        <f t="shared" si="259"/>
        <v>11/7/2014</v>
      </c>
      <c r="T1624" t="str">
        <f t="shared" si="255"/>
        <v>2014</v>
      </c>
      <c r="U1624" t="str">
        <f t="shared" si="256"/>
        <v>November</v>
      </c>
      <c r="V1624" t="str">
        <f t="shared" si="250"/>
        <v>12/17/2014</v>
      </c>
      <c r="W1624" t="str">
        <f t="shared" si="257"/>
        <v>2014</v>
      </c>
      <c r="X1624" t="str">
        <f t="shared" si="258"/>
        <v>December</v>
      </c>
    </row>
    <row r="1625" spans="1:24" ht="43.2" x14ac:dyDescent="0.55000000000000004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251"/>
        <v>1.0106666666666666</v>
      </c>
      <c r="P1625" s="9">
        <f t="shared" si="252"/>
        <v>42.111111111111114</v>
      </c>
      <c r="Q1625" t="str">
        <f t="shared" si="253"/>
        <v>music</v>
      </c>
      <c r="R1625" t="str">
        <f t="shared" si="254"/>
        <v>rock</v>
      </c>
      <c r="S1625" t="str">
        <f t="shared" si="259"/>
        <v>6/28/2013</v>
      </c>
      <c r="T1625" t="str">
        <f t="shared" si="255"/>
        <v>2013</v>
      </c>
      <c r="U1625" t="str">
        <f t="shared" si="256"/>
        <v>June</v>
      </c>
      <c r="V1625" t="str">
        <f t="shared" si="250"/>
        <v>8/27/2013</v>
      </c>
      <c r="W1625" t="str">
        <f t="shared" si="257"/>
        <v>2013</v>
      </c>
      <c r="X1625" t="str">
        <f t="shared" si="258"/>
        <v>August</v>
      </c>
    </row>
    <row r="1626" spans="1:24" ht="28.8" x14ac:dyDescent="0.55000000000000004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251"/>
        <v>1.18</v>
      </c>
      <c r="P1626" s="9">
        <f t="shared" si="252"/>
        <v>47.2</v>
      </c>
      <c r="Q1626" t="str">
        <f t="shared" si="253"/>
        <v>music</v>
      </c>
      <c r="R1626" t="str">
        <f t="shared" si="254"/>
        <v>rock</v>
      </c>
      <c r="S1626" t="str">
        <f t="shared" si="259"/>
        <v>11/30/2012</v>
      </c>
      <c r="T1626" t="str">
        <f t="shared" si="255"/>
        <v>2012</v>
      </c>
      <c r="U1626" t="str">
        <f t="shared" si="256"/>
        <v>November</v>
      </c>
      <c r="V1626" t="str">
        <f t="shared" si="250"/>
        <v>1/9/2013</v>
      </c>
      <c r="W1626" t="str">
        <f t="shared" si="257"/>
        <v>2013</v>
      </c>
      <c r="X1626" t="str">
        <f t="shared" si="258"/>
        <v>January</v>
      </c>
    </row>
    <row r="1627" spans="1:24" ht="43.2" x14ac:dyDescent="0.55000000000000004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251"/>
        <v>1.5533333333333332</v>
      </c>
      <c r="P1627" s="9">
        <f t="shared" si="252"/>
        <v>112.01923076923077</v>
      </c>
      <c r="Q1627" t="str">
        <f t="shared" si="253"/>
        <v>music</v>
      </c>
      <c r="R1627" t="str">
        <f t="shared" si="254"/>
        <v>rock</v>
      </c>
      <c r="S1627" t="str">
        <f t="shared" si="259"/>
        <v>8/14/2012</v>
      </c>
      <c r="T1627" t="str">
        <f t="shared" si="255"/>
        <v>2012</v>
      </c>
      <c r="U1627" t="str">
        <f t="shared" si="256"/>
        <v>August</v>
      </c>
      <c r="V1627" t="str">
        <f t="shared" si="250"/>
        <v>9/11/2012</v>
      </c>
      <c r="W1627" t="str">
        <f t="shared" si="257"/>
        <v>2012</v>
      </c>
      <c r="X1627" t="str">
        <f t="shared" si="258"/>
        <v>September</v>
      </c>
    </row>
    <row r="1628" spans="1:24" ht="43.2" x14ac:dyDescent="0.55000000000000004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251"/>
        <v>1.0118750000000001</v>
      </c>
      <c r="P1628" s="9">
        <f t="shared" si="252"/>
        <v>74.953703703703709</v>
      </c>
      <c r="Q1628" t="str">
        <f t="shared" si="253"/>
        <v>music</v>
      </c>
      <c r="R1628" t="str">
        <f t="shared" si="254"/>
        <v>rock</v>
      </c>
      <c r="S1628" t="str">
        <f t="shared" si="259"/>
        <v>11/1/2013</v>
      </c>
      <c r="T1628" t="str">
        <f t="shared" si="255"/>
        <v>2013</v>
      </c>
      <c r="U1628" t="str">
        <f t="shared" si="256"/>
        <v>November</v>
      </c>
      <c r="V1628" t="str">
        <f t="shared" si="250"/>
        <v>12/1/2013</v>
      </c>
      <c r="W1628" t="str">
        <f t="shared" si="257"/>
        <v>2013</v>
      </c>
      <c r="X1628" t="str">
        <f t="shared" si="258"/>
        <v>December</v>
      </c>
    </row>
    <row r="1629" spans="1:24" ht="43.2" x14ac:dyDescent="0.55000000000000004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251"/>
        <v>1.17</v>
      </c>
      <c r="P1629" s="9">
        <f t="shared" si="252"/>
        <v>61.578947368421055</v>
      </c>
      <c r="Q1629" t="str">
        <f t="shared" si="253"/>
        <v>music</v>
      </c>
      <c r="R1629" t="str">
        <f t="shared" si="254"/>
        <v>rock</v>
      </c>
      <c r="S1629" t="str">
        <f t="shared" si="259"/>
        <v>10/23/2012</v>
      </c>
      <c r="T1629" t="str">
        <f t="shared" si="255"/>
        <v>2012</v>
      </c>
      <c r="U1629" t="str">
        <f t="shared" si="256"/>
        <v>October</v>
      </c>
      <c r="V1629" t="str">
        <f t="shared" si="250"/>
        <v>11/25/2012</v>
      </c>
      <c r="W1629" t="str">
        <f t="shared" si="257"/>
        <v>2012</v>
      </c>
      <c r="X1629" t="str">
        <f t="shared" si="258"/>
        <v>November</v>
      </c>
    </row>
    <row r="1630" spans="1:24" ht="28.8" x14ac:dyDescent="0.55000000000000004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251"/>
        <v>1.00925</v>
      </c>
      <c r="P1630" s="9">
        <f t="shared" si="252"/>
        <v>45.875</v>
      </c>
      <c r="Q1630" t="str">
        <f t="shared" si="253"/>
        <v>music</v>
      </c>
      <c r="R1630" t="str">
        <f t="shared" si="254"/>
        <v>rock</v>
      </c>
      <c r="S1630" t="str">
        <f t="shared" si="259"/>
        <v>5/15/2014</v>
      </c>
      <c r="T1630" t="str">
        <f t="shared" si="255"/>
        <v>2014</v>
      </c>
      <c r="U1630" t="str">
        <f t="shared" si="256"/>
        <v>May</v>
      </c>
      <c r="V1630" t="str">
        <f t="shared" si="250"/>
        <v>6/17/2014</v>
      </c>
      <c r="W1630" t="str">
        <f t="shared" si="257"/>
        <v>2014</v>
      </c>
      <c r="X1630" t="str">
        <f t="shared" si="258"/>
        <v>June</v>
      </c>
    </row>
    <row r="1631" spans="1:24" ht="28.8" x14ac:dyDescent="0.55000000000000004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251"/>
        <v>1.0366666666666666</v>
      </c>
      <c r="P1631" s="9">
        <f t="shared" si="252"/>
        <v>75.853658536585371</v>
      </c>
      <c r="Q1631" t="str">
        <f t="shared" si="253"/>
        <v>music</v>
      </c>
      <c r="R1631" t="str">
        <f t="shared" si="254"/>
        <v>rock</v>
      </c>
      <c r="S1631" t="str">
        <f t="shared" si="259"/>
        <v>1/6/2014</v>
      </c>
      <c r="T1631" t="str">
        <f t="shared" si="255"/>
        <v>2014</v>
      </c>
      <c r="U1631" t="str">
        <f t="shared" si="256"/>
        <v>January</v>
      </c>
      <c r="V1631" t="str">
        <f t="shared" si="250"/>
        <v>2/20/2014</v>
      </c>
      <c r="W1631" t="str">
        <f t="shared" si="257"/>
        <v>2014</v>
      </c>
      <c r="X1631" t="str">
        <f t="shared" si="258"/>
        <v>February</v>
      </c>
    </row>
    <row r="1632" spans="1:24" ht="43.2" x14ac:dyDescent="0.55000000000000004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251"/>
        <v>2.6524999999999999</v>
      </c>
      <c r="P1632" s="9">
        <f t="shared" si="252"/>
        <v>84.206349206349202</v>
      </c>
      <c r="Q1632" t="str">
        <f t="shared" si="253"/>
        <v>music</v>
      </c>
      <c r="R1632" t="str">
        <f t="shared" si="254"/>
        <v>rock</v>
      </c>
      <c r="S1632" t="str">
        <f t="shared" si="259"/>
        <v>1/31/2012</v>
      </c>
      <c r="T1632" t="str">
        <f t="shared" si="255"/>
        <v>2012</v>
      </c>
      <c r="U1632" t="str">
        <f t="shared" si="256"/>
        <v>January</v>
      </c>
      <c r="V1632" t="str">
        <f t="shared" si="250"/>
        <v>3/2/2012</v>
      </c>
      <c r="W1632" t="str">
        <f t="shared" si="257"/>
        <v>2012</v>
      </c>
      <c r="X1632" t="str">
        <f t="shared" si="258"/>
        <v>March</v>
      </c>
    </row>
    <row r="1633" spans="1:24" ht="43.2" x14ac:dyDescent="0.55000000000000004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251"/>
        <v>1.5590999999999999</v>
      </c>
      <c r="P1633" s="9">
        <f t="shared" si="252"/>
        <v>117.22556390977444</v>
      </c>
      <c r="Q1633" t="str">
        <f t="shared" si="253"/>
        <v>music</v>
      </c>
      <c r="R1633" t="str">
        <f t="shared" si="254"/>
        <v>rock</v>
      </c>
      <c r="S1633" t="str">
        <f t="shared" si="259"/>
        <v>9/12/2012</v>
      </c>
      <c r="T1633" t="str">
        <f t="shared" si="255"/>
        <v>2012</v>
      </c>
      <c r="U1633" t="str">
        <f t="shared" si="256"/>
        <v>September</v>
      </c>
      <c r="V1633" t="str">
        <f t="shared" si="250"/>
        <v>10/12/2012</v>
      </c>
      <c r="W1633" t="str">
        <f t="shared" si="257"/>
        <v>2012</v>
      </c>
      <c r="X1633" t="str">
        <f t="shared" si="258"/>
        <v>October</v>
      </c>
    </row>
    <row r="1634" spans="1:24" ht="43.2" x14ac:dyDescent="0.55000000000000004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251"/>
        <v>1.0162500000000001</v>
      </c>
      <c r="P1634" s="9">
        <f t="shared" si="252"/>
        <v>86.489361702127653</v>
      </c>
      <c r="Q1634" t="str">
        <f t="shared" si="253"/>
        <v>music</v>
      </c>
      <c r="R1634" t="str">
        <f t="shared" si="254"/>
        <v>rock</v>
      </c>
      <c r="S1634" t="str">
        <f t="shared" si="259"/>
        <v>7/26/2011</v>
      </c>
      <c r="T1634" t="str">
        <f t="shared" si="255"/>
        <v>2011</v>
      </c>
      <c r="U1634" t="str">
        <f t="shared" si="256"/>
        <v>July</v>
      </c>
      <c r="V1634" t="str">
        <f t="shared" si="250"/>
        <v>9/24/2011</v>
      </c>
      <c r="W1634" t="str">
        <f t="shared" si="257"/>
        <v>2011</v>
      </c>
      <c r="X1634" t="str">
        <f t="shared" si="258"/>
        <v>September</v>
      </c>
    </row>
    <row r="1635" spans="1:24" ht="43.2" x14ac:dyDescent="0.55000000000000004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251"/>
        <v>1</v>
      </c>
      <c r="P1635" s="9">
        <f t="shared" si="252"/>
        <v>172.41379310344828</v>
      </c>
      <c r="Q1635" t="str">
        <f t="shared" si="253"/>
        <v>music</v>
      </c>
      <c r="R1635" t="str">
        <f t="shared" si="254"/>
        <v>rock</v>
      </c>
      <c r="S1635" t="str">
        <f t="shared" si="259"/>
        <v>12/19/2011</v>
      </c>
      <c r="T1635" t="str">
        <f t="shared" si="255"/>
        <v>2011</v>
      </c>
      <c r="U1635" t="str">
        <f t="shared" si="256"/>
        <v>December</v>
      </c>
      <c r="V1635" t="str">
        <f t="shared" si="250"/>
        <v>1/16/2012</v>
      </c>
      <c r="W1635" t="str">
        <f t="shared" si="257"/>
        <v>2012</v>
      </c>
      <c r="X1635" t="str">
        <f t="shared" si="258"/>
        <v>January</v>
      </c>
    </row>
    <row r="1636" spans="1:24" ht="28.8" x14ac:dyDescent="0.55000000000000004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251"/>
        <v>1.0049999999999999</v>
      </c>
      <c r="P1636" s="9">
        <f t="shared" si="252"/>
        <v>62.8125</v>
      </c>
      <c r="Q1636" t="str">
        <f t="shared" si="253"/>
        <v>music</v>
      </c>
      <c r="R1636" t="str">
        <f t="shared" si="254"/>
        <v>rock</v>
      </c>
      <c r="S1636" t="str">
        <f t="shared" si="259"/>
        <v>4/24/2011</v>
      </c>
      <c r="T1636" t="str">
        <f t="shared" si="255"/>
        <v>2011</v>
      </c>
      <c r="U1636" t="str">
        <f t="shared" si="256"/>
        <v>April</v>
      </c>
      <c r="V1636" t="str">
        <f t="shared" si="250"/>
        <v>6/2/2011</v>
      </c>
      <c r="W1636" t="str">
        <f t="shared" si="257"/>
        <v>2011</v>
      </c>
      <c r="X1636" t="str">
        <f t="shared" si="258"/>
        <v>June</v>
      </c>
    </row>
    <row r="1637" spans="1:24" ht="43.2" x14ac:dyDescent="0.55000000000000004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251"/>
        <v>1.2529999999999999</v>
      </c>
      <c r="P1637" s="9">
        <f t="shared" si="252"/>
        <v>67.729729729729726</v>
      </c>
      <c r="Q1637" t="str">
        <f t="shared" si="253"/>
        <v>music</v>
      </c>
      <c r="R1637" t="str">
        <f t="shared" si="254"/>
        <v>rock</v>
      </c>
      <c r="S1637" t="str">
        <f t="shared" si="259"/>
        <v>5/12/2016</v>
      </c>
      <c r="T1637" t="str">
        <f t="shared" si="255"/>
        <v>2016</v>
      </c>
      <c r="U1637" t="str">
        <f t="shared" si="256"/>
        <v>May</v>
      </c>
      <c r="V1637" t="str">
        <f t="shared" si="250"/>
        <v>7/11/2016</v>
      </c>
      <c r="W1637" t="str">
        <f t="shared" si="257"/>
        <v>2016</v>
      </c>
      <c r="X1637" t="str">
        <f t="shared" si="258"/>
        <v>July</v>
      </c>
    </row>
    <row r="1638" spans="1:24" ht="43.2" x14ac:dyDescent="0.55000000000000004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251"/>
        <v>1.0355555555555556</v>
      </c>
      <c r="P1638" s="9">
        <f t="shared" si="252"/>
        <v>53.5632183908046</v>
      </c>
      <c r="Q1638" t="str">
        <f t="shared" si="253"/>
        <v>music</v>
      </c>
      <c r="R1638" t="str">
        <f t="shared" si="254"/>
        <v>rock</v>
      </c>
      <c r="S1638" t="str">
        <f t="shared" si="259"/>
        <v>4/29/2011</v>
      </c>
      <c r="T1638" t="str">
        <f t="shared" si="255"/>
        <v>2011</v>
      </c>
      <c r="U1638" t="str">
        <f t="shared" si="256"/>
        <v>April</v>
      </c>
      <c r="V1638" t="str">
        <f t="shared" si="250"/>
        <v>6/11/2011</v>
      </c>
      <c r="W1638" t="str">
        <f t="shared" si="257"/>
        <v>2011</v>
      </c>
      <c r="X1638" t="str">
        <f t="shared" si="258"/>
        <v>June</v>
      </c>
    </row>
    <row r="1639" spans="1:24" ht="43.2" x14ac:dyDescent="0.55000000000000004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251"/>
        <v>1.038</v>
      </c>
      <c r="P1639" s="9">
        <f t="shared" si="252"/>
        <v>34.6</v>
      </c>
      <c r="Q1639" t="str">
        <f t="shared" si="253"/>
        <v>music</v>
      </c>
      <c r="R1639" t="str">
        <f t="shared" si="254"/>
        <v>rock</v>
      </c>
      <c r="S1639" t="str">
        <f t="shared" si="259"/>
        <v>11/5/2009</v>
      </c>
      <c r="T1639" t="str">
        <f t="shared" si="255"/>
        <v>2009</v>
      </c>
      <c r="U1639" t="str">
        <f t="shared" si="256"/>
        <v>November</v>
      </c>
      <c r="V1639" t="str">
        <f t="shared" si="250"/>
        <v>12/31/2009</v>
      </c>
      <c r="W1639" t="str">
        <f t="shared" si="257"/>
        <v>2009</v>
      </c>
      <c r="X1639" t="str">
        <f t="shared" si="258"/>
        <v>December</v>
      </c>
    </row>
    <row r="1640" spans="1:24" ht="28.8" x14ac:dyDescent="0.55000000000000004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251"/>
        <v>1.05</v>
      </c>
      <c r="P1640" s="9">
        <f t="shared" si="252"/>
        <v>38.888888888888886</v>
      </c>
      <c r="Q1640" t="str">
        <f t="shared" si="253"/>
        <v>music</v>
      </c>
      <c r="R1640" t="str">
        <f t="shared" si="254"/>
        <v>rock</v>
      </c>
      <c r="S1640" t="str">
        <f t="shared" si="259"/>
        <v>1/14/2013</v>
      </c>
      <c r="T1640" t="str">
        <f t="shared" si="255"/>
        <v>2013</v>
      </c>
      <c r="U1640" t="str">
        <f t="shared" si="256"/>
        <v>January</v>
      </c>
      <c r="V1640" t="str">
        <f t="shared" si="250"/>
        <v>2/28/2013</v>
      </c>
      <c r="W1640" t="str">
        <f t="shared" si="257"/>
        <v>2013</v>
      </c>
      <c r="X1640" t="str">
        <f t="shared" si="258"/>
        <v>February</v>
      </c>
    </row>
    <row r="1641" spans="1:24" ht="43.2" x14ac:dyDescent="0.55000000000000004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251"/>
        <v>1</v>
      </c>
      <c r="P1641" s="9">
        <f t="shared" si="252"/>
        <v>94.736842105263165</v>
      </c>
      <c r="Q1641" t="str">
        <f t="shared" si="253"/>
        <v>music</v>
      </c>
      <c r="R1641" t="str">
        <f t="shared" si="254"/>
        <v>rock</v>
      </c>
      <c r="S1641" t="str">
        <f t="shared" si="259"/>
        <v>2/2/2012</v>
      </c>
      <c r="T1641" t="str">
        <f t="shared" si="255"/>
        <v>2012</v>
      </c>
      <c r="U1641" t="str">
        <f t="shared" si="256"/>
        <v>February</v>
      </c>
      <c r="V1641" t="str">
        <f t="shared" si="250"/>
        <v>3/3/2012</v>
      </c>
      <c r="W1641" t="str">
        <f t="shared" si="257"/>
        <v>2012</v>
      </c>
      <c r="X1641" t="str">
        <f t="shared" si="258"/>
        <v>March</v>
      </c>
    </row>
    <row r="1642" spans="1:24" ht="43.2" x14ac:dyDescent="0.55000000000000004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251"/>
        <v>1.6986000000000001</v>
      </c>
      <c r="P1642" s="9">
        <f t="shared" si="252"/>
        <v>39.967058823529413</v>
      </c>
      <c r="Q1642" t="str">
        <f t="shared" si="253"/>
        <v>music</v>
      </c>
      <c r="R1642" t="str">
        <f t="shared" si="254"/>
        <v>rock</v>
      </c>
      <c r="S1642" t="str">
        <f t="shared" si="259"/>
        <v>7/20/2010</v>
      </c>
      <c r="T1642" t="str">
        <f t="shared" si="255"/>
        <v>2010</v>
      </c>
      <c r="U1642" t="str">
        <f t="shared" si="256"/>
        <v>July</v>
      </c>
      <c r="V1642" t="str">
        <f t="shared" si="250"/>
        <v>8/2/2010</v>
      </c>
      <c r="W1642" t="str">
        <f t="shared" si="257"/>
        <v>2010</v>
      </c>
      <c r="X1642" t="str">
        <f t="shared" si="258"/>
        <v>August</v>
      </c>
    </row>
    <row r="1643" spans="1:24" ht="28.8" x14ac:dyDescent="0.55000000000000004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251"/>
        <v>1.014</v>
      </c>
      <c r="P1643" s="9">
        <f t="shared" si="252"/>
        <v>97.5</v>
      </c>
      <c r="Q1643" t="str">
        <f t="shared" si="253"/>
        <v>music</v>
      </c>
      <c r="R1643" t="str">
        <f t="shared" si="254"/>
        <v>pop</v>
      </c>
      <c r="S1643" t="str">
        <f t="shared" si="259"/>
        <v>11/19/2014</v>
      </c>
      <c r="T1643" t="str">
        <f t="shared" si="255"/>
        <v>2014</v>
      </c>
      <c r="U1643" t="str">
        <f t="shared" si="256"/>
        <v>November</v>
      </c>
      <c r="V1643" t="str">
        <f t="shared" si="250"/>
        <v>12/19/2014</v>
      </c>
      <c r="W1643" t="str">
        <f t="shared" si="257"/>
        <v>2014</v>
      </c>
      <c r="X1643" t="str">
        <f t="shared" si="258"/>
        <v>December</v>
      </c>
    </row>
    <row r="1644" spans="1:24" ht="43.2" x14ac:dyDescent="0.55000000000000004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251"/>
        <v>1</v>
      </c>
      <c r="P1644" s="9">
        <f t="shared" si="252"/>
        <v>42.857142857142854</v>
      </c>
      <c r="Q1644" t="str">
        <f t="shared" si="253"/>
        <v>music</v>
      </c>
      <c r="R1644" t="str">
        <f t="shared" si="254"/>
        <v>pop</v>
      </c>
      <c r="S1644" t="str">
        <f t="shared" si="259"/>
        <v>5/24/2011</v>
      </c>
      <c r="T1644" t="str">
        <f t="shared" si="255"/>
        <v>2011</v>
      </c>
      <c r="U1644" t="str">
        <f t="shared" si="256"/>
        <v>May</v>
      </c>
      <c r="V1644" t="str">
        <f t="shared" si="250"/>
        <v>6/13/2011</v>
      </c>
      <c r="W1644" t="str">
        <f t="shared" si="257"/>
        <v>2011</v>
      </c>
      <c r="X1644" t="str">
        <f t="shared" si="258"/>
        <v>June</v>
      </c>
    </row>
    <row r="1645" spans="1:24" ht="28.8" x14ac:dyDescent="0.55000000000000004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251"/>
        <v>1.2470000000000001</v>
      </c>
      <c r="P1645" s="9">
        <f t="shared" si="252"/>
        <v>168.51351351351352</v>
      </c>
      <c r="Q1645" t="str">
        <f t="shared" si="253"/>
        <v>music</v>
      </c>
      <c r="R1645" t="str">
        <f t="shared" si="254"/>
        <v>pop</v>
      </c>
      <c r="S1645" t="str">
        <f t="shared" si="259"/>
        <v>8/25/2012</v>
      </c>
      <c r="T1645" t="str">
        <f t="shared" si="255"/>
        <v>2012</v>
      </c>
      <c r="U1645" t="str">
        <f t="shared" si="256"/>
        <v>August</v>
      </c>
      <c r="V1645" t="str">
        <f t="shared" si="250"/>
        <v>9/24/2012</v>
      </c>
      <c r="W1645" t="str">
        <f t="shared" si="257"/>
        <v>2012</v>
      </c>
      <c r="X1645" t="str">
        <f t="shared" si="258"/>
        <v>September</v>
      </c>
    </row>
    <row r="1646" spans="1:24" ht="43.2" x14ac:dyDescent="0.55000000000000004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251"/>
        <v>1.095</v>
      </c>
      <c r="P1646" s="9">
        <f t="shared" si="252"/>
        <v>85.546875</v>
      </c>
      <c r="Q1646" t="str">
        <f t="shared" si="253"/>
        <v>music</v>
      </c>
      <c r="R1646" t="str">
        <f t="shared" si="254"/>
        <v>pop</v>
      </c>
      <c r="S1646" t="str">
        <f t="shared" si="259"/>
        <v>9/22/2012</v>
      </c>
      <c r="T1646" t="str">
        <f t="shared" si="255"/>
        <v>2012</v>
      </c>
      <c r="U1646" t="str">
        <f t="shared" si="256"/>
        <v>September</v>
      </c>
      <c r="V1646" t="str">
        <f t="shared" si="250"/>
        <v>11/21/2012</v>
      </c>
      <c r="W1646" t="str">
        <f t="shared" si="257"/>
        <v>2012</v>
      </c>
      <c r="X1646" t="str">
        <f t="shared" si="258"/>
        <v>November</v>
      </c>
    </row>
    <row r="1647" spans="1:24" ht="43.2" x14ac:dyDescent="0.55000000000000004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251"/>
        <v>1.1080000000000001</v>
      </c>
      <c r="P1647" s="9">
        <f t="shared" si="252"/>
        <v>554</v>
      </c>
      <c r="Q1647" t="str">
        <f t="shared" si="253"/>
        <v>music</v>
      </c>
      <c r="R1647" t="str">
        <f t="shared" si="254"/>
        <v>pop</v>
      </c>
      <c r="S1647" t="str">
        <f t="shared" si="259"/>
        <v>9/4/2013</v>
      </c>
      <c r="T1647" t="str">
        <f t="shared" si="255"/>
        <v>2013</v>
      </c>
      <c r="U1647" t="str">
        <f t="shared" si="256"/>
        <v>September</v>
      </c>
      <c r="V1647" t="str">
        <f t="shared" si="250"/>
        <v>9/18/2013</v>
      </c>
      <c r="W1647" t="str">
        <f t="shared" si="257"/>
        <v>2013</v>
      </c>
      <c r="X1647" t="str">
        <f t="shared" si="258"/>
        <v>September</v>
      </c>
    </row>
    <row r="1648" spans="1:24" ht="43.2" x14ac:dyDescent="0.55000000000000004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251"/>
        <v>1.1020000000000001</v>
      </c>
      <c r="P1648" s="9">
        <f t="shared" si="252"/>
        <v>26.554216867469879</v>
      </c>
      <c r="Q1648" t="str">
        <f t="shared" si="253"/>
        <v>music</v>
      </c>
      <c r="R1648" t="str">
        <f t="shared" si="254"/>
        <v>pop</v>
      </c>
      <c r="S1648" t="str">
        <f t="shared" si="259"/>
        <v>7/13/2014</v>
      </c>
      <c r="T1648" t="str">
        <f t="shared" si="255"/>
        <v>2014</v>
      </c>
      <c r="U1648" t="str">
        <f t="shared" si="256"/>
        <v>July</v>
      </c>
      <c r="V1648" t="str">
        <f t="shared" si="250"/>
        <v>8/14/2014</v>
      </c>
      <c r="W1648" t="str">
        <f t="shared" si="257"/>
        <v>2014</v>
      </c>
      <c r="X1648" t="str">
        <f t="shared" si="258"/>
        <v>August</v>
      </c>
    </row>
    <row r="1649" spans="1:24" ht="43.2" x14ac:dyDescent="0.55000000000000004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251"/>
        <v>1.0471999999999999</v>
      </c>
      <c r="P1649" s="9">
        <f t="shared" si="252"/>
        <v>113.82608695652173</v>
      </c>
      <c r="Q1649" t="str">
        <f t="shared" si="253"/>
        <v>music</v>
      </c>
      <c r="R1649" t="str">
        <f t="shared" si="254"/>
        <v>pop</v>
      </c>
      <c r="S1649" t="str">
        <f t="shared" si="259"/>
        <v>5/10/2012</v>
      </c>
      <c r="T1649" t="str">
        <f t="shared" si="255"/>
        <v>2012</v>
      </c>
      <c r="U1649" t="str">
        <f t="shared" si="256"/>
        <v>May</v>
      </c>
      <c r="V1649" t="str">
        <f t="shared" si="250"/>
        <v>6/9/2012</v>
      </c>
      <c r="W1649" t="str">
        <f t="shared" si="257"/>
        <v>2012</v>
      </c>
      <c r="X1649" t="str">
        <f t="shared" si="258"/>
        <v>June</v>
      </c>
    </row>
    <row r="1650" spans="1:24" ht="43.2" x14ac:dyDescent="0.55000000000000004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251"/>
        <v>1.2526086956521738</v>
      </c>
      <c r="P1650" s="9">
        <f t="shared" si="252"/>
        <v>32.011111111111113</v>
      </c>
      <c r="Q1650" t="str">
        <f t="shared" si="253"/>
        <v>music</v>
      </c>
      <c r="R1650" t="str">
        <f t="shared" si="254"/>
        <v>pop</v>
      </c>
      <c r="S1650" t="str">
        <f t="shared" si="259"/>
        <v>2/18/2011</v>
      </c>
      <c r="T1650" t="str">
        <f t="shared" si="255"/>
        <v>2011</v>
      </c>
      <c r="U1650" t="str">
        <f t="shared" si="256"/>
        <v>February</v>
      </c>
      <c r="V1650" t="str">
        <f t="shared" si="250"/>
        <v>3/20/2011</v>
      </c>
      <c r="W1650" t="str">
        <f t="shared" si="257"/>
        <v>2011</v>
      </c>
      <c r="X1650" t="str">
        <f t="shared" si="258"/>
        <v>March</v>
      </c>
    </row>
    <row r="1651" spans="1:24" ht="43.2" x14ac:dyDescent="0.55000000000000004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251"/>
        <v>1.0058763157894737</v>
      </c>
      <c r="P1651" s="9">
        <f t="shared" si="252"/>
        <v>47.189259259259259</v>
      </c>
      <c r="Q1651" t="str">
        <f t="shared" si="253"/>
        <v>music</v>
      </c>
      <c r="R1651" t="str">
        <f t="shared" si="254"/>
        <v>pop</v>
      </c>
      <c r="S1651" t="str">
        <f t="shared" si="259"/>
        <v>4/8/2014</v>
      </c>
      <c r="T1651" t="str">
        <f t="shared" si="255"/>
        <v>2014</v>
      </c>
      <c r="U1651" t="str">
        <f t="shared" si="256"/>
        <v>April</v>
      </c>
      <c r="V1651" t="str">
        <f t="shared" si="250"/>
        <v>5/23/2014</v>
      </c>
      <c r="W1651" t="str">
        <f t="shared" si="257"/>
        <v>2014</v>
      </c>
      <c r="X1651" t="str">
        <f t="shared" si="258"/>
        <v>May</v>
      </c>
    </row>
    <row r="1652" spans="1:24" ht="28.8" x14ac:dyDescent="0.55000000000000004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251"/>
        <v>1.4155</v>
      </c>
      <c r="P1652" s="9">
        <f t="shared" si="252"/>
        <v>88.46875</v>
      </c>
      <c r="Q1652" t="str">
        <f t="shared" si="253"/>
        <v>music</v>
      </c>
      <c r="R1652" t="str">
        <f t="shared" si="254"/>
        <v>pop</v>
      </c>
      <c r="S1652" t="str">
        <f t="shared" si="259"/>
        <v>9/9/2013</v>
      </c>
      <c r="T1652" t="str">
        <f t="shared" si="255"/>
        <v>2013</v>
      </c>
      <c r="U1652" t="str">
        <f t="shared" si="256"/>
        <v>September</v>
      </c>
      <c r="V1652" t="str">
        <f t="shared" si="250"/>
        <v>10/9/2013</v>
      </c>
      <c r="W1652" t="str">
        <f t="shared" si="257"/>
        <v>2013</v>
      </c>
      <c r="X1652" t="str">
        <f t="shared" si="258"/>
        <v>October</v>
      </c>
    </row>
    <row r="1653" spans="1:24" ht="43.2" x14ac:dyDescent="0.55000000000000004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251"/>
        <v>1.0075000000000001</v>
      </c>
      <c r="P1653" s="9">
        <f t="shared" si="252"/>
        <v>100.75</v>
      </c>
      <c r="Q1653" t="str">
        <f t="shared" si="253"/>
        <v>music</v>
      </c>
      <c r="R1653" t="str">
        <f t="shared" si="254"/>
        <v>pop</v>
      </c>
      <c r="S1653" t="str">
        <f t="shared" si="259"/>
        <v>3/23/2011</v>
      </c>
      <c r="T1653" t="str">
        <f t="shared" si="255"/>
        <v>2011</v>
      </c>
      <c r="U1653" t="str">
        <f t="shared" si="256"/>
        <v>March</v>
      </c>
      <c r="V1653" t="str">
        <f t="shared" si="250"/>
        <v>4/26/2011</v>
      </c>
      <c r="W1653" t="str">
        <f t="shared" si="257"/>
        <v>2011</v>
      </c>
      <c r="X1653" t="str">
        <f t="shared" si="258"/>
        <v>April</v>
      </c>
    </row>
    <row r="1654" spans="1:24" ht="43.2" x14ac:dyDescent="0.55000000000000004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251"/>
        <v>1.0066666666666666</v>
      </c>
      <c r="P1654" s="9">
        <f t="shared" si="252"/>
        <v>64.714285714285708</v>
      </c>
      <c r="Q1654" t="str">
        <f t="shared" si="253"/>
        <v>music</v>
      </c>
      <c r="R1654" t="str">
        <f t="shared" si="254"/>
        <v>pop</v>
      </c>
      <c r="S1654" t="str">
        <f t="shared" si="259"/>
        <v>10/25/2013</v>
      </c>
      <c r="T1654" t="str">
        <f t="shared" si="255"/>
        <v>2013</v>
      </c>
      <c r="U1654" t="str">
        <f t="shared" si="256"/>
        <v>October</v>
      </c>
      <c r="V1654" t="str">
        <f t="shared" si="250"/>
        <v>11/24/2013</v>
      </c>
      <c r="W1654" t="str">
        <f t="shared" si="257"/>
        <v>2013</v>
      </c>
      <c r="X1654" t="str">
        <f t="shared" si="258"/>
        <v>November</v>
      </c>
    </row>
    <row r="1655" spans="1:24" ht="43.2" x14ac:dyDescent="0.55000000000000004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251"/>
        <v>1.7423040000000001</v>
      </c>
      <c r="P1655" s="9">
        <f t="shared" si="252"/>
        <v>51.854285714285716</v>
      </c>
      <c r="Q1655" t="str">
        <f t="shared" si="253"/>
        <v>music</v>
      </c>
      <c r="R1655" t="str">
        <f t="shared" si="254"/>
        <v>pop</v>
      </c>
      <c r="S1655" t="str">
        <f t="shared" si="259"/>
        <v>3/24/2011</v>
      </c>
      <c r="T1655" t="str">
        <f t="shared" si="255"/>
        <v>2011</v>
      </c>
      <c r="U1655" t="str">
        <f t="shared" si="256"/>
        <v>March</v>
      </c>
      <c r="V1655" t="str">
        <f t="shared" si="250"/>
        <v>4/24/2011</v>
      </c>
      <c r="W1655" t="str">
        <f t="shared" si="257"/>
        <v>2011</v>
      </c>
      <c r="X1655" t="str">
        <f t="shared" si="258"/>
        <v>April</v>
      </c>
    </row>
    <row r="1656" spans="1:24" ht="43.2" x14ac:dyDescent="0.55000000000000004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251"/>
        <v>1.199090909090909</v>
      </c>
      <c r="P1656" s="9">
        <f t="shared" si="252"/>
        <v>38.794117647058826</v>
      </c>
      <c r="Q1656" t="str">
        <f t="shared" si="253"/>
        <v>music</v>
      </c>
      <c r="R1656" t="str">
        <f t="shared" si="254"/>
        <v>pop</v>
      </c>
      <c r="S1656" t="str">
        <f t="shared" si="259"/>
        <v>3/19/2012</v>
      </c>
      <c r="T1656" t="str">
        <f t="shared" si="255"/>
        <v>2012</v>
      </c>
      <c r="U1656" t="str">
        <f t="shared" si="256"/>
        <v>March</v>
      </c>
      <c r="V1656" t="str">
        <f t="shared" si="250"/>
        <v>4/18/2012</v>
      </c>
      <c r="W1656" t="str">
        <f t="shared" si="257"/>
        <v>2012</v>
      </c>
      <c r="X1656" t="str">
        <f t="shared" si="258"/>
        <v>April</v>
      </c>
    </row>
    <row r="1657" spans="1:24" ht="28.8" x14ac:dyDescent="0.55000000000000004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251"/>
        <v>1.4286666666666668</v>
      </c>
      <c r="P1657" s="9">
        <f t="shared" si="252"/>
        <v>44.645833333333336</v>
      </c>
      <c r="Q1657" t="str">
        <f t="shared" si="253"/>
        <v>music</v>
      </c>
      <c r="R1657" t="str">
        <f t="shared" si="254"/>
        <v>pop</v>
      </c>
      <c r="S1657" t="str">
        <f t="shared" si="259"/>
        <v>3/6/2012</v>
      </c>
      <c r="T1657" t="str">
        <f t="shared" si="255"/>
        <v>2012</v>
      </c>
      <c r="U1657" t="str">
        <f t="shared" si="256"/>
        <v>March</v>
      </c>
      <c r="V1657" t="str">
        <f t="shared" si="250"/>
        <v>4/5/2012</v>
      </c>
      <c r="W1657" t="str">
        <f t="shared" si="257"/>
        <v>2012</v>
      </c>
      <c r="X1657" t="str">
        <f t="shared" si="258"/>
        <v>April</v>
      </c>
    </row>
    <row r="1658" spans="1:24" ht="57.6" x14ac:dyDescent="0.55000000000000004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251"/>
        <v>1.0033493333333334</v>
      </c>
      <c r="P1658" s="9">
        <f t="shared" si="252"/>
        <v>156.77333333333334</v>
      </c>
      <c r="Q1658" t="str">
        <f t="shared" si="253"/>
        <v>music</v>
      </c>
      <c r="R1658" t="str">
        <f t="shared" si="254"/>
        <v>pop</v>
      </c>
      <c r="S1658" t="str">
        <f t="shared" si="259"/>
        <v>11/13/2012</v>
      </c>
      <c r="T1658" t="str">
        <f t="shared" si="255"/>
        <v>2012</v>
      </c>
      <c r="U1658" t="str">
        <f t="shared" si="256"/>
        <v>November</v>
      </c>
      <c r="V1658" t="str">
        <f t="shared" si="250"/>
        <v>12/13/2012</v>
      </c>
      <c r="W1658" t="str">
        <f t="shared" si="257"/>
        <v>2012</v>
      </c>
      <c r="X1658" t="str">
        <f t="shared" si="258"/>
        <v>December</v>
      </c>
    </row>
    <row r="1659" spans="1:24" ht="43.2" x14ac:dyDescent="0.55000000000000004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251"/>
        <v>1.0493380000000001</v>
      </c>
      <c r="P1659" s="9">
        <f t="shared" si="252"/>
        <v>118.70339366515837</v>
      </c>
      <c r="Q1659" t="str">
        <f t="shared" si="253"/>
        <v>music</v>
      </c>
      <c r="R1659" t="str">
        <f t="shared" si="254"/>
        <v>pop</v>
      </c>
      <c r="S1659" t="str">
        <f t="shared" si="259"/>
        <v>4/24/2012</v>
      </c>
      <c r="T1659" t="str">
        <f t="shared" si="255"/>
        <v>2012</v>
      </c>
      <c r="U1659" t="str">
        <f t="shared" si="256"/>
        <v>April</v>
      </c>
      <c r="V1659" t="str">
        <f t="shared" si="250"/>
        <v>5/24/2012</v>
      </c>
      <c r="W1659" t="str">
        <f t="shared" si="257"/>
        <v>2012</v>
      </c>
      <c r="X1659" t="str">
        <f t="shared" si="258"/>
        <v>May</v>
      </c>
    </row>
    <row r="1660" spans="1:24" ht="43.2" x14ac:dyDescent="0.55000000000000004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251"/>
        <v>1.3223333333333334</v>
      </c>
      <c r="P1660" s="9">
        <f t="shared" si="252"/>
        <v>74.149532710280369</v>
      </c>
      <c r="Q1660" t="str">
        <f t="shared" si="253"/>
        <v>music</v>
      </c>
      <c r="R1660" t="str">
        <f t="shared" si="254"/>
        <v>pop</v>
      </c>
      <c r="S1660" t="str">
        <f t="shared" si="259"/>
        <v>11/10/2012</v>
      </c>
      <c r="T1660" t="str">
        <f t="shared" si="255"/>
        <v>2012</v>
      </c>
      <c r="U1660" t="str">
        <f t="shared" si="256"/>
        <v>November</v>
      </c>
      <c r="V1660" t="str">
        <f t="shared" si="250"/>
        <v>12/18/2012</v>
      </c>
      <c r="W1660" t="str">
        <f t="shared" si="257"/>
        <v>2012</v>
      </c>
      <c r="X1660" t="str">
        <f t="shared" si="258"/>
        <v>December</v>
      </c>
    </row>
    <row r="1661" spans="1:24" ht="43.2" x14ac:dyDescent="0.55000000000000004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251"/>
        <v>1.1279999999999999</v>
      </c>
      <c r="P1661" s="9">
        <f t="shared" si="252"/>
        <v>12.533333333333333</v>
      </c>
      <c r="Q1661" t="str">
        <f t="shared" si="253"/>
        <v>music</v>
      </c>
      <c r="R1661" t="str">
        <f t="shared" si="254"/>
        <v>pop</v>
      </c>
      <c r="S1661" t="str">
        <f t="shared" si="259"/>
        <v>11/18/2013</v>
      </c>
      <c r="T1661" t="str">
        <f t="shared" si="255"/>
        <v>2013</v>
      </c>
      <c r="U1661" t="str">
        <f t="shared" si="256"/>
        <v>November</v>
      </c>
      <c r="V1661" t="str">
        <f t="shared" si="250"/>
        <v>12/17/2013</v>
      </c>
      <c r="W1661" t="str">
        <f t="shared" si="257"/>
        <v>2013</v>
      </c>
      <c r="X1661" t="str">
        <f t="shared" si="258"/>
        <v>December</v>
      </c>
    </row>
    <row r="1662" spans="1:24" ht="43.2" x14ac:dyDescent="0.55000000000000004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251"/>
        <v>12.5375</v>
      </c>
      <c r="P1662" s="9">
        <f t="shared" si="252"/>
        <v>27.861111111111111</v>
      </c>
      <c r="Q1662" t="str">
        <f t="shared" si="253"/>
        <v>music</v>
      </c>
      <c r="R1662" t="str">
        <f t="shared" si="254"/>
        <v>pop</v>
      </c>
      <c r="S1662" t="str">
        <f t="shared" si="259"/>
        <v>3/30/2016</v>
      </c>
      <c r="T1662" t="str">
        <f t="shared" si="255"/>
        <v>2016</v>
      </c>
      <c r="U1662" t="str">
        <f t="shared" si="256"/>
        <v>March</v>
      </c>
      <c r="V1662" t="str">
        <f t="shared" si="250"/>
        <v>4/30/2016</v>
      </c>
      <c r="W1662" t="str">
        <f t="shared" si="257"/>
        <v>2016</v>
      </c>
      <c r="X1662" t="str">
        <f t="shared" si="258"/>
        <v>April</v>
      </c>
    </row>
    <row r="1663" spans="1:24" ht="57.6" x14ac:dyDescent="0.55000000000000004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251"/>
        <v>1.0250632911392406</v>
      </c>
      <c r="P1663" s="9">
        <f t="shared" si="252"/>
        <v>80.178217821782184</v>
      </c>
      <c r="Q1663" t="str">
        <f t="shared" si="253"/>
        <v>music</v>
      </c>
      <c r="R1663" t="str">
        <f t="shared" si="254"/>
        <v>pop</v>
      </c>
      <c r="S1663" t="str">
        <f t="shared" si="259"/>
        <v>12/5/2015</v>
      </c>
      <c r="T1663" t="str">
        <f t="shared" si="255"/>
        <v>2015</v>
      </c>
      <c r="U1663" t="str">
        <f t="shared" si="256"/>
        <v>December</v>
      </c>
      <c r="V1663" t="str">
        <f t="shared" si="250"/>
        <v>1/17/2016</v>
      </c>
      <c r="W1663" t="str">
        <f t="shared" si="257"/>
        <v>2016</v>
      </c>
      <c r="X1663" t="str">
        <f t="shared" si="258"/>
        <v>January</v>
      </c>
    </row>
    <row r="1664" spans="1:24" ht="43.2" x14ac:dyDescent="0.55000000000000004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251"/>
        <v>1.026375</v>
      </c>
      <c r="P1664" s="9">
        <f t="shared" si="252"/>
        <v>132.43548387096774</v>
      </c>
      <c r="Q1664" t="str">
        <f t="shared" si="253"/>
        <v>music</v>
      </c>
      <c r="R1664" t="str">
        <f t="shared" si="254"/>
        <v>pop</v>
      </c>
      <c r="S1664" t="str">
        <f t="shared" si="259"/>
        <v>10/31/2011</v>
      </c>
      <c r="T1664" t="str">
        <f t="shared" si="255"/>
        <v>2011</v>
      </c>
      <c r="U1664" t="str">
        <f t="shared" si="256"/>
        <v>October</v>
      </c>
      <c r="V1664" t="str">
        <f t="shared" si="250"/>
        <v>12/31/2011</v>
      </c>
      <c r="W1664" t="str">
        <f t="shared" si="257"/>
        <v>2011</v>
      </c>
      <c r="X1664" t="str">
        <f t="shared" si="258"/>
        <v>December</v>
      </c>
    </row>
    <row r="1665" spans="1:24" ht="28.8" x14ac:dyDescent="0.55000000000000004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251"/>
        <v>1.08</v>
      </c>
      <c r="P1665" s="9">
        <f t="shared" si="252"/>
        <v>33.75</v>
      </c>
      <c r="Q1665" t="str">
        <f t="shared" si="253"/>
        <v>music</v>
      </c>
      <c r="R1665" t="str">
        <f t="shared" si="254"/>
        <v>pop</v>
      </c>
      <c r="S1665" t="str">
        <f t="shared" si="259"/>
        <v>1/1/2015</v>
      </c>
      <c r="T1665" t="str">
        <f t="shared" si="255"/>
        <v>2015</v>
      </c>
      <c r="U1665" t="str">
        <f t="shared" si="256"/>
        <v>January</v>
      </c>
      <c r="V1665" t="str">
        <f t="shared" si="250"/>
        <v>1/31/2015</v>
      </c>
      <c r="W1665" t="str">
        <f t="shared" si="257"/>
        <v>2015</v>
      </c>
      <c r="X1665" t="str">
        <f t="shared" si="258"/>
        <v>January</v>
      </c>
    </row>
    <row r="1666" spans="1:24" ht="43.2" x14ac:dyDescent="0.55000000000000004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si="251"/>
        <v>1.2240879999999998</v>
      </c>
      <c r="P1666" s="9">
        <f t="shared" si="252"/>
        <v>34.384494382022467</v>
      </c>
      <c r="Q1666" t="str">
        <f t="shared" si="253"/>
        <v>music</v>
      </c>
      <c r="R1666" t="str">
        <f t="shared" si="254"/>
        <v>pop</v>
      </c>
      <c r="S1666" t="str">
        <f t="shared" si="259"/>
        <v>1/31/2012</v>
      </c>
      <c r="T1666" t="str">
        <f t="shared" si="255"/>
        <v>2012</v>
      </c>
      <c r="U1666" t="str">
        <f t="shared" si="256"/>
        <v>January</v>
      </c>
      <c r="V1666" t="str">
        <f t="shared" ref="V1666:V1729" si="260">TEXT((I1666/86400)+25569+(-5/24),"m/d/yyyy")</f>
        <v>3/15/2012</v>
      </c>
      <c r="W1666" t="str">
        <f t="shared" si="257"/>
        <v>2012</v>
      </c>
      <c r="X1666" t="str">
        <f t="shared" si="258"/>
        <v>March</v>
      </c>
    </row>
    <row r="1667" spans="1:24" ht="43.2" x14ac:dyDescent="0.55000000000000004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ref="O1667:O1730" si="261">E1667/D1667</f>
        <v>1.1945714285714286</v>
      </c>
      <c r="P1667" s="9">
        <f t="shared" ref="P1667:P1730" si="262">IF(L1667&lt;&gt;0, E1667/L1667, 0)</f>
        <v>44.956989247311824</v>
      </c>
      <c r="Q1667" t="str">
        <f t="shared" ref="Q1667:Q1730" si="263">LEFT(N1667, SEARCH("/",N1667,1)-1)</f>
        <v>music</v>
      </c>
      <c r="R1667" t="str">
        <f t="shared" ref="R1667:R1730" si="264">RIGHT(N1667,LEN(N1667)-FIND("/",N1667))</f>
        <v>pop</v>
      </c>
      <c r="S1667" t="str">
        <f t="shared" si="259"/>
        <v>1/21/2011</v>
      </c>
      <c r="T1667" t="str">
        <f t="shared" ref="T1667:T1730" si="265">TEXT((J1667/86400)+25569+(-5/24),"yyyy")</f>
        <v>2011</v>
      </c>
      <c r="U1667" t="str">
        <f t="shared" ref="U1667:U1730" si="266">TEXT((J1667/86400)+25569+(-5/24),"mmmm")</f>
        <v>January</v>
      </c>
      <c r="V1667" t="str">
        <f t="shared" si="260"/>
        <v>2/21/2011</v>
      </c>
      <c r="W1667" t="str">
        <f t="shared" ref="W1667:W1730" si="267">TEXT((I1667/86400)+25569+(-5/24),"yyyy")</f>
        <v>2011</v>
      </c>
      <c r="X1667" t="str">
        <f t="shared" ref="X1667:X1730" si="268">TEXT((I1667/86400)+25569+(-5/24),"mmmm")</f>
        <v>February</v>
      </c>
    </row>
    <row r="1668" spans="1:24" ht="43.2" x14ac:dyDescent="0.55000000000000004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si="261"/>
        <v>1.6088</v>
      </c>
      <c r="P1668" s="9">
        <f t="shared" si="262"/>
        <v>41.04081632653061</v>
      </c>
      <c r="Q1668" t="str">
        <f t="shared" si="263"/>
        <v>music</v>
      </c>
      <c r="R1668" t="str">
        <f t="shared" si="264"/>
        <v>pop</v>
      </c>
      <c r="S1668" t="str">
        <f t="shared" ref="S1668:S1731" si="269">TEXT((J1668/86400)+25569+(-5/24),"m/d/yyyy")</f>
        <v>2/26/2013</v>
      </c>
      <c r="T1668" t="str">
        <f t="shared" si="265"/>
        <v>2013</v>
      </c>
      <c r="U1668" t="str">
        <f t="shared" si="266"/>
        <v>February</v>
      </c>
      <c r="V1668" t="str">
        <f t="shared" si="260"/>
        <v>3/28/2013</v>
      </c>
      <c r="W1668" t="str">
        <f t="shared" si="267"/>
        <v>2013</v>
      </c>
      <c r="X1668" t="str">
        <f t="shared" si="268"/>
        <v>March</v>
      </c>
    </row>
    <row r="1669" spans="1:24" ht="43.2" x14ac:dyDescent="0.55000000000000004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si="261"/>
        <v>1.2685294117647059</v>
      </c>
      <c r="P1669" s="9">
        <f t="shared" si="262"/>
        <v>52.597560975609753</v>
      </c>
      <c r="Q1669" t="str">
        <f t="shared" si="263"/>
        <v>music</v>
      </c>
      <c r="R1669" t="str">
        <f t="shared" si="264"/>
        <v>pop</v>
      </c>
      <c r="S1669" t="str">
        <f t="shared" si="269"/>
        <v>2/11/2014</v>
      </c>
      <c r="T1669" t="str">
        <f t="shared" si="265"/>
        <v>2014</v>
      </c>
      <c r="U1669" t="str">
        <f t="shared" si="266"/>
        <v>February</v>
      </c>
      <c r="V1669" t="str">
        <f t="shared" si="260"/>
        <v>3/11/2014</v>
      </c>
      <c r="W1669" t="str">
        <f t="shared" si="267"/>
        <v>2014</v>
      </c>
      <c r="X1669" t="str">
        <f t="shared" si="268"/>
        <v>March</v>
      </c>
    </row>
    <row r="1670" spans="1:24" ht="43.2" x14ac:dyDescent="0.55000000000000004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261"/>
        <v>1.026375</v>
      </c>
      <c r="P1670" s="9">
        <f t="shared" si="262"/>
        <v>70.784482758620683</v>
      </c>
      <c r="Q1670" t="str">
        <f t="shared" si="263"/>
        <v>music</v>
      </c>
      <c r="R1670" t="str">
        <f t="shared" si="264"/>
        <v>pop</v>
      </c>
      <c r="S1670" t="str">
        <f t="shared" si="269"/>
        <v>10/28/2011</v>
      </c>
      <c r="T1670" t="str">
        <f t="shared" si="265"/>
        <v>2011</v>
      </c>
      <c r="U1670" t="str">
        <f t="shared" si="266"/>
        <v>October</v>
      </c>
      <c r="V1670" t="str">
        <f t="shared" si="260"/>
        <v>11/27/2011</v>
      </c>
      <c r="W1670" t="str">
        <f t="shared" si="267"/>
        <v>2011</v>
      </c>
      <c r="X1670" t="str">
        <f t="shared" si="268"/>
        <v>November</v>
      </c>
    </row>
    <row r="1671" spans="1:24" ht="43.2" x14ac:dyDescent="0.55000000000000004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261"/>
        <v>1.3975</v>
      </c>
      <c r="P1671" s="9">
        <f t="shared" si="262"/>
        <v>53.75</v>
      </c>
      <c r="Q1671" t="str">
        <f t="shared" si="263"/>
        <v>music</v>
      </c>
      <c r="R1671" t="str">
        <f t="shared" si="264"/>
        <v>pop</v>
      </c>
      <c r="S1671" t="str">
        <f t="shared" si="269"/>
        <v>4/1/2016</v>
      </c>
      <c r="T1671" t="str">
        <f t="shared" si="265"/>
        <v>2016</v>
      </c>
      <c r="U1671" t="str">
        <f t="shared" si="266"/>
        <v>April</v>
      </c>
      <c r="V1671" t="str">
        <f t="shared" si="260"/>
        <v>5/31/2016</v>
      </c>
      <c r="W1671" t="str">
        <f t="shared" si="267"/>
        <v>2016</v>
      </c>
      <c r="X1671" t="str">
        <f t="shared" si="268"/>
        <v>May</v>
      </c>
    </row>
    <row r="1672" spans="1:24" ht="57.6" x14ac:dyDescent="0.55000000000000004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261"/>
        <v>1.026</v>
      </c>
      <c r="P1672" s="9">
        <f t="shared" si="262"/>
        <v>44.608695652173914</v>
      </c>
      <c r="Q1672" t="str">
        <f t="shared" si="263"/>
        <v>music</v>
      </c>
      <c r="R1672" t="str">
        <f t="shared" si="264"/>
        <v>pop</v>
      </c>
      <c r="S1672" t="str">
        <f t="shared" si="269"/>
        <v>5/15/2010</v>
      </c>
      <c r="T1672" t="str">
        <f t="shared" si="265"/>
        <v>2010</v>
      </c>
      <c r="U1672" t="str">
        <f t="shared" si="266"/>
        <v>May</v>
      </c>
      <c r="V1672" t="str">
        <f t="shared" si="260"/>
        <v>7/4/2010</v>
      </c>
      <c r="W1672" t="str">
        <f t="shared" si="267"/>
        <v>2010</v>
      </c>
      <c r="X1672" t="str">
        <f t="shared" si="268"/>
        <v>July</v>
      </c>
    </row>
    <row r="1673" spans="1:24" ht="28.8" x14ac:dyDescent="0.55000000000000004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261"/>
        <v>1.0067349999999999</v>
      </c>
      <c r="P1673" s="9">
        <f t="shared" si="262"/>
        <v>26.148961038961041</v>
      </c>
      <c r="Q1673" t="str">
        <f t="shared" si="263"/>
        <v>music</v>
      </c>
      <c r="R1673" t="str">
        <f t="shared" si="264"/>
        <v>pop</v>
      </c>
      <c r="S1673" t="str">
        <f t="shared" si="269"/>
        <v>7/2/2016</v>
      </c>
      <c r="T1673" t="str">
        <f t="shared" si="265"/>
        <v>2016</v>
      </c>
      <c r="U1673" t="str">
        <f t="shared" si="266"/>
        <v>July</v>
      </c>
      <c r="V1673" t="str">
        <f t="shared" si="260"/>
        <v>8/1/2016</v>
      </c>
      <c r="W1673" t="str">
        <f t="shared" si="267"/>
        <v>2016</v>
      </c>
      <c r="X1673" t="str">
        <f t="shared" si="268"/>
        <v>August</v>
      </c>
    </row>
    <row r="1674" spans="1:24" ht="28.8" x14ac:dyDescent="0.55000000000000004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261"/>
        <v>1.1294117647058823</v>
      </c>
      <c r="P1674" s="9">
        <f t="shared" si="262"/>
        <v>39.183673469387756</v>
      </c>
      <c r="Q1674" t="str">
        <f t="shared" si="263"/>
        <v>music</v>
      </c>
      <c r="R1674" t="str">
        <f t="shared" si="264"/>
        <v>pop</v>
      </c>
      <c r="S1674" t="str">
        <f t="shared" si="269"/>
        <v>5/5/2012</v>
      </c>
      <c r="T1674" t="str">
        <f t="shared" si="265"/>
        <v>2012</v>
      </c>
      <c r="U1674" t="str">
        <f t="shared" si="266"/>
        <v>May</v>
      </c>
      <c r="V1674" t="str">
        <f t="shared" si="260"/>
        <v>6/4/2012</v>
      </c>
      <c r="W1674" t="str">
        <f t="shared" si="267"/>
        <v>2012</v>
      </c>
      <c r="X1674" t="str">
        <f t="shared" si="268"/>
        <v>June</v>
      </c>
    </row>
    <row r="1675" spans="1:24" ht="43.2" x14ac:dyDescent="0.55000000000000004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261"/>
        <v>1.2809523809523808</v>
      </c>
      <c r="P1675" s="9">
        <f t="shared" si="262"/>
        <v>45.593220338983052</v>
      </c>
      <c r="Q1675" t="str">
        <f t="shared" si="263"/>
        <v>music</v>
      </c>
      <c r="R1675" t="str">
        <f t="shared" si="264"/>
        <v>pop</v>
      </c>
      <c r="S1675" t="str">
        <f t="shared" si="269"/>
        <v>2/4/2015</v>
      </c>
      <c r="T1675" t="str">
        <f t="shared" si="265"/>
        <v>2015</v>
      </c>
      <c r="U1675" t="str">
        <f t="shared" si="266"/>
        <v>February</v>
      </c>
      <c r="V1675" t="str">
        <f t="shared" si="260"/>
        <v>3/6/2015</v>
      </c>
      <c r="W1675" t="str">
        <f t="shared" si="267"/>
        <v>2015</v>
      </c>
      <c r="X1675" t="str">
        <f t="shared" si="268"/>
        <v>March</v>
      </c>
    </row>
    <row r="1676" spans="1:24" ht="43.2" x14ac:dyDescent="0.55000000000000004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261"/>
        <v>2.0169999999999999</v>
      </c>
      <c r="P1676" s="9">
        <f t="shared" si="262"/>
        <v>89.247787610619469</v>
      </c>
      <c r="Q1676" t="str">
        <f t="shared" si="263"/>
        <v>music</v>
      </c>
      <c r="R1676" t="str">
        <f t="shared" si="264"/>
        <v>pop</v>
      </c>
      <c r="S1676" t="str">
        <f t="shared" si="269"/>
        <v>7/18/2016</v>
      </c>
      <c r="T1676" t="str">
        <f t="shared" si="265"/>
        <v>2016</v>
      </c>
      <c r="U1676" t="str">
        <f t="shared" si="266"/>
        <v>July</v>
      </c>
      <c r="V1676" t="str">
        <f t="shared" si="260"/>
        <v>8/18/2016</v>
      </c>
      <c r="W1676" t="str">
        <f t="shared" si="267"/>
        <v>2016</v>
      </c>
      <c r="X1676" t="str">
        <f t="shared" si="268"/>
        <v>August</v>
      </c>
    </row>
    <row r="1677" spans="1:24" ht="28.8" x14ac:dyDescent="0.55000000000000004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261"/>
        <v>1.37416</v>
      </c>
      <c r="P1677" s="9">
        <f t="shared" si="262"/>
        <v>40.416470588235299</v>
      </c>
      <c r="Q1677" t="str">
        <f t="shared" si="263"/>
        <v>music</v>
      </c>
      <c r="R1677" t="str">
        <f t="shared" si="264"/>
        <v>pop</v>
      </c>
      <c r="S1677" t="str">
        <f t="shared" si="269"/>
        <v>9/16/2011</v>
      </c>
      <c r="T1677" t="str">
        <f t="shared" si="265"/>
        <v>2011</v>
      </c>
      <c r="U1677" t="str">
        <f t="shared" si="266"/>
        <v>September</v>
      </c>
      <c r="V1677" t="str">
        <f t="shared" si="260"/>
        <v>10/16/2011</v>
      </c>
      <c r="W1677" t="str">
        <f t="shared" si="267"/>
        <v>2011</v>
      </c>
      <c r="X1677" t="str">
        <f t="shared" si="268"/>
        <v>October</v>
      </c>
    </row>
    <row r="1678" spans="1:24" ht="28.8" x14ac:dyDescent="0.55000000000000004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261"/>
        <v>1.1533333333333333</v>
      </c>
      <c r="P1678" s="9">
        <f t="shared" si="262"/>
        <v>82.38095238095238</v>
      </c>
      <c r="Q1678" t="str">
        <f t="shared" si="263"/>
        <v>music</v>
      </c>
      <c r="R1678" t="str">
        <f t="shared" si="264"/>
        <v>pop</v>
      </c>
      <c r="S1678" t="str">
        <f t="shared" si="269"/>
        <v>3/5/2012</v>
      </c>
      <c r="T1678" t="str">
        <f t="shared" si="265"/>
        <v>2012</v>
      </c>
      <c r="U1678" t="str">
        <f t="shared" si="266"/>
        <v>March</v>
      </c>
      <c r="V1678" t="str">
        <f t="shared" si="260"/>
        <v>4/20/2012</v>
      </c>
      <c r="W1678" t="str">
        <f t="shared" si="267"/>
        <v>2012</v>
      </c>
      <c r="X1678" t="str">
        <f t="shared" si="268"/>
        <v>April</v>
      </c>
    </row>
    <row r="1679" spans="1:24" ht="43.2" x14ac:dyDescent="0.55000000000000004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261"/>
        <v>1.1166666666666667</v>
      </c>
      <c r="P1679" s="9">
        <f t="shared" si="262"/>
        <v>159.52380952380952</v>
      </c>
      <c r="Q1679" t="str">
        <f t="shared" si="263"/>
        <v>music</v>
      </c>
      <c r="R1679" t="str">
        <f t="shared" si="264"/>
        <v>pop</v>
      </c>
      <c r="S1679" t="str">
        <f t="shared" si="269"/>
        <v>2/16/2016</v>
      </c>
      <c r="T1679" t="str">
        <f t="shared" si="265"/>
        <v>2016</v>
      </c>
      <c r="U1679" t="str">
        <f t="shared" si="266"/>
        <v>February</v>
      </c>
      <c r="V1679" t="str">
        <f t="shared" si="260"/>
        <v>4/16/2016</v>
      </c>
      <c r="W1679" t="str">
        <f t="shared" si="267"/>
        <v>2016</v>
      </c>
      <c r="X1679" t="str">
        <f t="shared" si="268"/>
        <v>April</v>
      </c>
    </row>
    <row r="1680" spans="1:24" ht="43.2" x14ac:dyDescent="0.55000000000000004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261"/>
        <v>1.1839999999999999</v>
      </c>
      <c r="P1680" s="9">
        <f t="shared" si="262"/>
        <v>36.244897959183675</v>
      </c>
      <c r="Q1680" t="str">
        <f t="shared" si="263"/>
        <v>music</v>
      </c>
      <c r="R1680" t="str">
        <f t="shared" si="264"/>
        <v>pop</v>
      </c>
      <c r="S1680" t="str">
        <f t="shared" si="269"/>
        <v>1/23/2014</v>
      </c>
      <c r="T1680" t="str">
        <f t="shared" si="265"/>
        <v>2014</v>
      </c>
      <c r="U1680" t="str">
        <f t="shared" si="266"/>
        <v>January</v>
      </c>
      <c r="V1680" t="str">
        <f t="shared" si="260"/>
        <v>2/6/2014</v>
      </c>
      <c r="W1680" t="str">
        <f t="shared" si="267"/>
        <v>2014</v>
      </c>
      <c r="X1680" t="str">
        <f t="shared" si="268"/>
        <v>February</v>
      </c>
    </row>
    <row r="1681" spans="1:24" ht="57.6" x14ac:dyDescent="0.55000000000000004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261"/>
        <v>1.75</v>
      </c>
      <c r="P1681" s="9">
        <f t="shared" si="262"/>
        <v>62.5</v>
      </c>
      <c r="Q1681" t="str">
        <f t="shared" si="263"/>
        <v>music</v>
      </c>
      <c r="R1681" t="str">
        <f t="shared" si="264"/>
        <v>pop</v>
      </c>
      <c r="S1681" t="str">
        <f t="shared" si="269"/>
        <v>6/28/2011</v>
      </c>
      <c r="T1681" t="str">
        <f t="shared" si="265"/>
        <v>2011</v>
      </c>
      <c r="U1681" t="str">
        <f t="shared" si="266"/>
        <v>June</v>
      </c>
      <c r="V1681" t="str">
        <f t="shared" si="260"/>
        <v>7/21/2011</v>
      </c>
      <c r="W1681" t="str">
        <f t="shared" si="267"/>
        <v>2011</v>
      </c>
      <c r="X1681" t="str">
        <f t="shared" si="268"/>
        <v>July</v>
      </c>
    </row>
    <row r="1682" spans="1:24" ht="28.8" x14ac:dyDescent="0.55000000000000004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261"/>
        <v>1.175</v>
      </c>
      <c r="P1682" s="9">
        <f t="shared" si="262"/>
        <v>47</v>
      </c>
      <c r="Q1682" t="str">
        <f t="shared" si="263"/>
        <v>music</v>
      </c>
      <c r="R1682" t="str">
        <f t="shared" si="264"/>
        <v>pop</v>
      </c>
      <c r="S1682" t="str">
        <f t="shared" si="269"/>
        <v>6/12/2014</v>
      </c>
      <c r="T1682" t="str">
        <f t="shared" si="265"/>
        <v>2014</v>
      </c>
      <c r="U1682" t="str">
        <f t="shared" si="266"/>
        <v>June</v>
      </c>
      <c r="V1682" t="str">
        <f t="shared" si="260"/>
        <v>7/12/2014</v>
      </c>
      <c r="W1682" t="str">
        <f t="shared" si="267"/>
        <v>2014</v>
      </c>
      <c r="X1682" t="str">
        <f t="shared" si="268"/>
        <v>July</v>
      </c>
    </row>
    <row r="1683" spans="1:24" ht="43.2" x14ac:dyDescent="0.55000000000000004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261"/>
        <v>1.0142212307692309</v>
      </c>
      <c r="P1683" s="9">
        <f t="shared" si="262"/>
        <v>74.575090497737563</v>
      </c>
      <c r="Q1683" t="str">
        <f t="shared" si="263"/>
        <v>music</v>
      </c>
      <c r="R1683" t="str">
        <f t="shared" si="264"/>
        <v>faith</v>
      </c>
      <c r="S1683" t="str">
        <f t="shared" si="269"/>
        <v>2/7/2017</v>
      </c>
      <c r="T1683" t="str">
        <f t="shared" si="265"/>
        <v>2017</v>
      </c>
      <c r="U1683" t="str">
        <f t="shared" si="266"/>
        <v>February</v>
      </c>
      <c r="V1683" t="str">
        <f t="shared" si="260"/>
        <v>3/28/2017</v>
      </c>
      <c r="W1683" t="str">
        <f t="shared" si="267"/>
        <v>2017</v>
      </c>
      <c r="X1683" t="str">
        <f t="shared" si="268"/>
        <v>March</v>
      </c>
    </row>
    <row r="1684" spans="1:24" ht="28.8" x14ac:dyDescent="0.55000000000000004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261"/>
        <v>0</v>
      </c>
      <c r="P1684" s="9">
        <f t="shared" si="262"/>
        <v>0</v>
      </c>
      <c r="Q1684" t="str">
        <f t="shared" si="263"/>
        <v>music</v>
      </c>
      <c r="R1684" t="str">
        <f t="shared" si="264"/>
        <v>faith</v>
      </c>
      <c r="S1684" t="str">
        <f t="shared" si="269"/>
        <v>2/13/2017</v>
      </c>
      <c r="T1684" t="str">
        <f t="shared" si="265"/>
        <v>2017</v>
      </c>
      <c r="U1684" t="str">
        <f t="shared" si="266"/>
        <v>February</v>
      </c>
      <c r="V1684" t="str">
        <f t="shared" si="260"/>
        <v>4/13/2017</v>
      </c>
      <c r="W1684" t="str">
        <f t="shared" si="267"/>
        <v>2017</v>
      </c>
      <c r="X1684" t="str">
        <f t="shared" si="268"/>
        <v>April</v>
      </c>
    </row>
    <row r="1685" spans="1:24" ht="43.2" x14ac:dyDescent="0.55000000000000004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261"/>
        <v>0.21714285714285714</v>
      </c>
      <c r="P1685" s="9">
        <f t="shared" si="262"/>
        <v>76</v>
      </c>
      <c r="Q1685" t="str">
        <f t="shared" si="263"/>
        <v>music</v>
      </c>
      <c r="R1685" t="str">
        <f t="shared" si="264"/>
        <v>faith</v>
      </c>
      <c r="S1685" t="str">
        <f t="shared" si="269"/>
        <v>3/14/2017</v>
      </c>
      <c r="T1685" t="str">
        <f t="shared" si="265"/>
        <v>2017</v>
      </c>
      <c r="U1685" t="str">
        <f t="shared" si="266"/>
        <v>March</v>
      </c>
      <c r="V1685" t="str">
        <f t="shared" si="260"/>
        <v>4/7/2017</v>
      </c>
      <c r="W1685" t="str">
        <f t="shared" si="267"/>
        <v>2017</v>
      </c>
      <c r="X1685" t="str">
        <f t="shared" si="268"/>
        <v>April</v>
      </c>
    </row>
    <row r="1686" spans="1:24" ht="28.8" x14ac:dyDescent="0.55000000000000004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261"/>
        <v>1.0912500000000001</v>
      </c>
      <c r="P1686" s="9">
        <f t="shared" si="262"/>
        <v>86.43564356435644</v>
      </c>
      <c r="Q1686" t="str">
        <f t="shared" si="263"/>
        <v>music</v>
      </c>
      <c r="R1686" t="str">
        <f t="shared" si="264"/>
        <v>faith</v>
      </c>
      <c r="S1686" t="str">
        <f t="shared" si="269"/>
        <v>2/17/2017</v>
      </c>
      <c r="T1686" t="str">
        <f t="shared" si="265"/>
        <v>2017</v>
      </c>
      <c r="U1686" t="str">
        <f t="shared" si="266"/>
        <v>February</v>
      </c>
      <c r="V1686" t="str">
        <f t="shared" si="260"/>
        <v>3/17/2017</v>
      </c>
      <c r="W1686" t="str">
        <f t="shared" si="267"/>
        <v>2017</v>
      </c>
      <c r="X1686" t="str">
        <f t="shared" si="268"/>
        <v>March</v>
      </c>
    </row>
    <row r="1687" spans="1:24" ht="43.2" x14ac:dyDescent="0.55000000000000004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261"/>
        <v>1.0285714285714285</v>
      </c>
      <c r="P1687" s="9">
        <f t="shared" si="262"/>
        <v>24</v>
      </c>
      <c r="Q1687" t="str">
        <f t="shared" si="263"/>
        <v>music</v>
      </c>
      <c r="R1687" t="str">
        <f t="shared" si="264"/>
        <v>faith</v>
      </c>
      <c r="S1687" t="str">
        <f t="shared" si="269"/>
        <v>2/22/2017</v>
      </c>
      <c r="T1687" t="str">
        <f t="shared" si="265"/>
        <v>2017</v>
      </c>
      <c r="U1687" t="str">
        <f t="shared" si="266"/>
        <v>February</v>
      </c>
      <c r="V1687" t="str">
        <f t="shared" si="260"/>
        <v>3/24/2017</v>
      </c>
      <c r="W1687" t="str">
        <f t="shared" si="267"/>
        <v>2017</v>
      </c>
      <c r="X1687" t="str">
        <f t="shared" si="268"/>
        <v>March</v>
      </c>
    </row>
    <row r="1688" spans="1:24" ht="43.2" x14ac:dyDescent="0.55000000000000004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261"/>
        <v>3.5999999999999999E-3</v>
      </c>
      <c r="P1688" s="9">
        <f t="shared" si="262"/>
        <v>18</v>
      </c>
      <c r="Q1688" t="str">
        <f t="shared" si="263"/>
        <v>music</v>
      </c>
      <c r="R1688" t="str">
        <f t="shared" si="264"/>
        <v>faith</v>
      </c>
      <c r="S1688" t="str">
        <f t="shared" si="269"/>
        <v>2/26/2017</v>
      </c>
      <c r="T1688" t="str">
        <f t="shared" si="265"/>
        <v>2017</v>
      </c>
      <c r="U1688" t="str">
        <f t="shared" si="266"/>
        <v>February</v>
      </c>
      <c r="V1688" t="str">
        <f t="shared" si="260"/>
        <v>4/27/2017</v>
      </c>
      <c r="W1688" t="str">
        <f t="shared" si="267"/>
        <v>2017</v>
      </c>
      <c r="X1688" t="str">
        <f t="shared" si="268"/>
        <v>April</v>
      </c>
    </row>
    <row r="1689" spans="1:24" ht="43.2" x14ac:dyDescent="0.55000000000000004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261"/>
        <v>0.3125</v>
      </c>
      <c r="P1689" s="9">
        <f t="shared" si="262"/>
        <v>80.128205128205124</v>
      </c>
      <c r="Q1689" t="str">
        <f t="shared" si="263"/>
        <v>music</v>
      </c>
      <c r="R1689" t="str">
        <f t="shared" si="264"/>
        <v>faith</v>
      </c>
      <c r="S1689" t="str">
        <f t="shared" si="269"/>
        <v>3/7/2017</v>
      </c>
      <c r="T1689" t="str">
        <f t="shared" si="265"/>
        <v>2017</v>
      </c>
      <c r="U1689" t="str">
        <f t="shared" si="266"/>
        <v>March</v>
      </c>
      <c r="V1689" t="str">
        <f t="shared" si="260"/>
        <v>4/10/2017</v>
      </c>
      <c r="W1689" t="str">
        <f t="shared" si="267"/>
        <v>2017</v>
      </c>
      <c r="X1689" t="str">
        <f t="shared" si="268"/>
        <v>April</v>
      </c>
    </row>
    <row r="1690" spans="1:24" ht="57.6" x14ac:dyDescent="0.55000000000000004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261"/>
        <v>0.443</v>
      </c>
      <c r="P1690" s="9">
        <f t="shared" si="262"/>
        <v>253.14285714285714</v>
      </c>
      <c r="Q1690" t="str">
        <f t="shared" si="263"/>
        <v>music</v>
      </c>
      <c r="R1690" t="str">
        <f t="shared" si="264"/>
        <v>faith</v>
      </c>
      <c r="S1690" t="str">
        <f t="shared" si="269"/>
        <v>3/10/2017</v>
      </c>
      <c r="T1690" t="str">
        <f t="shared" si="265"/>
        <v>2017</v>
      </c>
      <c r="U1690" t="str">
        <f t="shared" si="266"/>
        <v>March</v>
      </c>
      <c r="V1690" t="str">
        <f t="shared" si="260"/>
        <v>4/9/2017</v>
      </c>
      <c r="W1690" t="str">
        <f t="shared" si="267"/>
        <v>2017</v>
      </c>
      <c r="X1690" t="str">
        <f t="shared" si="268"/>
        <v>April</v>
      </c>
    </row>
    <row r="1691" spans="1:24" x14ac:dyDescent="0.55000000000000004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261"/>
        <v>1</v>
      </c>
      <c r="P1691" s="9">
        <f t="shared" si="262"/>
        <v>171.42857142857142</v>
      </c>
      <c r="Q1691" t="str">
        <f t="shared" si="263"/>
        <v>music</v>
      </c>
      <c r="R1691" t="str">
        <f t="shared" si="264"/>
        <v>faith</v>
      </c>
      <c r="S1691" t="str">
        <f t="shared" si="269"/>
        <v>2/14/2017</v>
      </c>
      <c r="T1691" t="str">
        <f t="shared" si="265"/>
        <v>2017</v>
      </c>
      <c r="U1691" t="str">
        <f t="shared" si="266"/>
        <v>February</v>
      </c>
      <c r="V1691" t="str">
        <f t="shared" si="260"/>
        <v>3/16/2017</v>
      </c>
      <c r="W1691" t="str">
        <f t="shared" si="267"/>
        <v>2017</v>
      </c>
      <c r="X1691" t="str">
        <f t="shared" si="268"/>
        <v>March</v>
      </c>
    </row>
    <row r="1692" spans="1:24" ht="43.2" x14ac:dyDescent="0.55000000000000004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261"/>
        <v>0.254</v>
      </c>
      <c r="P1692" s="9">
        <f t="shared" si="262"/>
        <v>57.727272727272727</v>
      </c>
      <c r="Q1692" t="str">
        <f t="shared" si="263"/>
        <v>music</v>
      </c>
      <c r="R1692" t="str">
        <f t="shared" si="264"/>
        <v>faith</v>
      </c>
      <c r="S1692" t="str">
        <f t="shared" si="269"/>
        <v>3/7/2017</v>
      </c>
      <c r="T1692" t="str">
        <f t="shared" si="265"/>
        <v>2017</v>
      </c>
      <c r="U1692" t="str">
        <f t="shared" si="266"/>
        <v>March</v>
      </c>
      <c r="V1692" t="str">
        <f t="shared" si="260"/>
        <v>4/6/2017</v>
      </c>
      <c r="W1692" t="str">
        <f t="shared" si="267"/>
        <v>2017</v>
      </c>
      <c r="X1692" t="str">
        <f t="shared" si="268"/>
        <v>April</v>
      </c>
    </row>
    <row r="1693" spans="1:24" ht="43.2" x14ac:dyDescent="0.55000000000000004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261"/>
        <v>0.33473333333333333</v>
      </c>
      <c r="P1693" s="9">
        <f t="shared" si="262"/>
        <v>264.26315789473682</v>
      </c>
      <c r="Q1693" t="str">
        <f t="shared" si="263"/>
        <v>music</v>
      </c>
      <c r="R1693" t="str">
        <f t="shared" si="264"/>
        <v>faith</v>
      </c>
      <c r="S1693" t="str">
        <f t="shared" si="269"/>
        <v>3/1/2017</v>
      </c>
      <c r="T1693" t="str">
        <f t="shared" si="265"/>
        <v>2017</v>
      </c>
      <c r="U1693" t="str">
        <f t="shared" si="266"/>
        <v>March</v>
      </c>
      <c r="V1693" t="str">
        <f t="shared" si="260"/>
        <v>4/2/2017</v>
      </c>
      <c r="W1693" t="str">
        <f t="shared" si="267"/>
        <v>2017</v>
      </c>
      <c r="X1693" t="str">
        <f t="shared" si="268"/>
        <v>April</v>
      </c>
    </row>
    <row r="1694" spans="1:24" ht="43.2" x14ac:dyDescent="0.55000000000000004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261"/>
        <v>0.47799999999999998</v>
      </c>
      <c r="P1694" s="9">
        <f t="shared" si="262"/>
        <v>159.33333333333334</v>
      </c>
      <c r="Q1694" t="str">
        <f t="shared" si="263"/>
        <v>music</v>
      </c>
      <c r="R1694" t="str">
        <f t="shared" si="264"/>
        <v>faith</v>
      </c>
      <c r="S1694" t="str">
        <f t="shared" si="269"/>
        <v>2/21/2017</v>
      </c>
      <c r="T1694" t="str">
        <f t="shared" si="265"/>
        <v>2017</v>
      </c>
      <c r="U1694" t="str">
        <f t="shared" si="266"/>
        <v>February</v>
      </c>
      <c r="V1694" t="str">
        <f t="shared" si="260"/>
        <v>3/26/2017</v>
      </c>
      <c r="W1694" t="str">
        <f t="shared" si="267"/>
        <v>2017</v>
      </c>
      <c r="X1694" t="str">
        <f t="shared" si="268"/>
        <v>March</v>
      </c>
    </row>
    <row r="1695" spans="1:24" ht="43.2" x14ac:dyDescent="0.55000000000000004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261"/>
        <v>9.3333333333333338E-2</v>
      </c>
      <c r="P1695" s="9">
        <f t="shared" si="262"/>
        <v>35</v>
      </c>
      <c r="Q1695" t="str">
        <f t="shared" si="263"/>
        <v>music</v>
      </c>
      <c r="R1695" t="str">
        <f t="shared" si="264"/>
        <v>faith</v>
      </c>
      <c r="S1695" t="str">
        <f t="shared" si="269"/>
        <v>3/9/2017</v>
      </c>
      <c r="T1695" t="str">
        <f t="shared" si="265"/>
        <v>2017</v>
      </c>
      <c r="U1695" t="str">
        <f t="shared" si="266"/>
        <v>March</v>
      </c>
      <c r="V1695" t="str">
        <f t="shared" si="260"/>
        <v>4/9/2017</v>
      </c>
      <c r="W1695" t="str">
        <f t="shared" si="267"/>
        <v>2017</v>
      </c>
      <c r="X1695" t="str">
        <f t="shared" si="268"/>
        <v>April</v>
      </c>
    </row>
    <row r="1696" spans="1:24" ht="43.2" x14ac:dyDescent="0.55000000000000004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261"/>
        <v>5.0000000000000001E-4</v>
      </c>
      <c r="P1696" s="9">
        <f t="shared" si="262"/>
        <v>5</v>
      </c>
      <c r="Q1696" t="str">
        <f t="shared" si="263"/>
        <v>music</v>
      </c>
      <c r="R1696" t="str">
        <f t="shared" si="264"/>
        <v>faith</v>
      </c>
      <c r="S1696" t="str">
        <f t="shared" si="269"/>
        <v>2/25/2017</v>
      </c>
      <c r="T1696" t="str">
        <f t="shared" si="265"/>
        <v>2017</v>
      </c>
      <c r="U1696" t="str">
        <f t="shared" si="266"/>
        <v>February</v>
      </c>
      <c r="V1696" t="str">
        <f t="shared" si="260"/>
        <v>3/26/2017</v>
      </c>
      <c r="W1696" t="str">
        <f t="shared" si="267"/>
        <v>2017</v>
      </c>
      <c r="X1696" t="str">
        <f t="shared" si="268"/>
        <v>March</v>
      </c>
    </row>
    <row r="1697" spans="1:24" ht="43.2" x14ac:dyDescent="0.55000000000000004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261"/>
        <v>0.11708333333333333</v>
      </c>
      <c r="P1697" s="9">
        <f t="shared" si="262"/>
        <v>61.086956521739133</v>
      </c>
      <c r="Q1697" t="str">
        <f t="shared" si="263"/>
        <v>music</v>
      </c>
      <c r="R1697" t="str">
        <f t="shared" si="264"/>
        <v>faith</v>
      </c>
      <c r="S1697" t="str">
        <f t="shared" si="269"/>
        <v>3/6/2017</v>
      </c>
      <c r="T1697" t="str">
        <f t="shared" si="265"/>
        <v>2017</v>
      </c>
      <c r="U1697" t="str">
        <f t="shared" si="266"/>
        <v>March</v>
      </c>
      <c r="V1697" t="str">
        <f t="shared" si="260"/>
        <v>4/9/2017</v>
      </c>
      <c r="W1697" t="str">
        <f t="shared" si="267"/>
        <v>2017</v>
      </c>
      <c r="X1697" t="str">
        <f t="shared" si="268"/>
        <v>April</v>
      </c>
    </row>
    <row r="1698" spans="1:24" ht="43.2" x14ac:dyDescent="0.55000000000000004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261"/>
        <v>0</v>
      </c>
      <c r="P1698" s="9">
        <f t="shared" si="262"/>
        <v>0</v>
      </c>
      <c r="Q1698" t="str">
        <f t="shared" si="263"/>
        <v>music</v>
      </c>
      <c r="R1698" t="str">
        <f t="shared" si="264"/>
        <v>faith</v>
      </c>
      <c r="S1698" t="str">
        <f t="shared" si="269"/>
        <v>3/1/2017</v>
      </c>
      <c r="T1698" t="str">
        <f t="shared" si="265"/>
        <v>2017</v>
      </c>
      <c r="U1698" t="str">
        <f t="shared" si="266"/>
        <v>March</v>
      </c>
      <c r="V1698" t="str">
        <f t="shared" si="260"/>
        <v>3/31/2017</v>
      </c>
      <c r="W1698" t="str">
        <f t="shared" si="267"/>
        <v>2017</v>
      </c>
      <c r="X1698" t="str">
        <f t="shared" si="268"/>
        <v>March</v>
      </c>
    </row>
    <row r="1699" spans="1:24" ht="43.2" x14ac:dyDescent="0.55000000000000004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261"/>
        <v>0.20208000000000001</v>
      </c>
      <c r="P1699" s="9">
        <f t="shared" si="262"/>
        <v>114.81818181818181</v>
      </c>
      <c r="Q1699" t="str">
        <f t="shared" si="263"/>
        <v>music</v>
      </c>
      <c r="R1699" t="str">
        <f t="shared" si="264"/>
        <v>faith</v>
      </c>
      <c r="S1699" t="str">
        <f t="shared" si="269"/>
        <v>3/10/2017</v>
      </c>
      <c r="T1699" t="str">
        <f t="shared" si="265"/>
        <v>2017</v>
      </c>
      <c r="U1699" t="str">
        <f t="shared" si="266"/>
        <v>March</v>
      </c>
      <c r="V1699" t="str">
        <f t="shared" si="260"/>
        <v>4/9/2017</v>
      </c>
      <c r="W1699" t="str">
        <f t="shared" si="267"/>
        <v>2017</v>
      </c>
      <c r="X1699" t="str">
        <f t="shared" si="268"/>
        <v>April</v>
      </c>
    </row>
    <row r="1700" spans="1:24" ht="72" x14ac:dyDescent="0.55000000000000004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261"/>
        <v>0</v>
      </c>
      <c r="P1700" s="9">
        <f t="shared" si="262"/>
        <v>0</v>
      </c>
      <c r="Q1700" t="str">
        <f t="shared" si="263"/>
        <v>music</v>
      </c>
      <c r="R1700" t="str">
        <f t="shared" si="264"/>
        <v>faith</v>
      </c>
      <c r="S1700" t="str">
        <f t="shared" si="269"/>
        <v>3/1/2017</v>
      </c>
      <c r="T1700" t="str">
        <f t="shared" si="265"/>
        <v>2017</v>
      </c>
      <c r="U1700" t="str">
        <f t="shared" si="266"/>
        <v>March</v>
      </c>
      <c r="V1700" t="str">
        <f t="shared" si="260"/>
        <v>3/25/2017</v>
      </c>
      <c r="W1700" t="str">
        <f t="shared" si="267"/>
        <v>2017</v>
      </c>
      <c r="X1700" t="str">
        <f t="shared" si="268"/>
        <v>March</v>
      </c>
    </row>
    <row r="1701" spans="1:24" ht="43.2" x14ac:dyDescent="0.55000000000000004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261"/>
        <v>4.2311459353574929E-2</v>
      </c>
      <c r="P1701" s="9">
        <f t="shared" si="262"/>
        <v>54</v>
      </c>
      <c r="Q1701" t="str">
        <f t="shared" si="263"/>
        <v>music</v>
      </c>
      <c r="R1701" t="str">
        <f t="shared" si="264"/>
        <v>faith</v>
      </c>
      <c r="S1701" t="str">
        <f t="shared" si="269"/>
        <v>3/12/2017</v>
      </c>
      <c r="T1701" t="str">
        <f t="shared" si="265"/>
        <v>2017</v>
      </c>
      <c r="U1701" t="str">
        <f t="shared" si="266"/>
        <v>March</v>
      </c>
      <c r="V1701" t="str">
        <f t="shared" si="260"/>
        <v>4/11/2017</v>
      </c>
      <c r="W1701" t="str">
        <f t="shared" si="267"/>
        <v>2017</v>
      </c>
      <c r="X1701" t="str">
        <f t="shared" si="268"/>
        <v>April</v>
      </c>
    </row>
    <row r="1702" spans="1:24" ht="43.2" x14ac:dyDescent="0.55000000000000004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261"/>
        <v>0.2606</v>
      </c>
      <c r="P1702" s="9">
        <f t="shared" si="262"/>
        <v>65.974683544303801</v>
      </c>
      <c r="Q1702" t="str">
        <f t="shared" si="263"/>
        <v>music</v>
      </c>
      <c r="R1702" t="str">
        <f t="shared" si="264"/>
        <v>faith</v>
      </c>
      <c r="S1702" t="str">
        <f t="shared" si="269"/>
        <v>3/1/2017</v>
      </c>
      <c r="T1702" t="str">
        <f t="shared" si="265"/>
        <v>2017</v>
      </c>
      <c r="U1702" t="str">
        <f t="shared" si="266"/>
        <v>March</v>
      </c>
      <c r="V1702" t="str">
        <f t="shared" si="260"/>
        <v>3/31/2017</v>
      </c>
      <c r="W1702" t="str">
        <f t="shared" si="267"/>
        <v>2017</v>
      </c>
      <c r="X1702" t="str">
        <f t="shared" si="268"/>
        <v>March</v>
      </c>
    </row>
    <row r="1703" spans="1:24" ht="43.2" x14ac:dyDescent="0.55000000000000004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261"/>
        <v>1.9801980198019802E-3</v>
      </c>
      <c r="P1703" s="9">
        <f t="shared" si="262"/>
        <v>5</v>
      </c>
      <c r="Q1703" t="str">
        <f t="shared" si="263"/>
        <v>music</v>
      </c>
      <c r="R1703" t="str">
        <f t="shared" si="264"/>
        <v>faith</v>
      </c>
      <c r="S1703" t="str">
        <f t="shared" si="269"/>
        <v>12/16/2014</v>
      </c>
      <c r="T1703" t="str">
        <f t="shared" si="265"/>
        <v>2014</v>
      </c>
      <c r="U1703" t="str">
        <f t="shared" si="266"/>
        <v>December</v>
      </c>
      <c r="V1703" t="str">
        <f t="shared" si="260"/>
        <v>1/15/2015</v>
      </c>
      <c r="W1703" t="str">
        <f t="shared" si="267"/>
        <v>2015</v>
      </c>
      <c r="X1703" t="str">
        <f t="shared" si="268"/>
        <v>January</v>
      </c>
    </row>
    <row r="1704" spans="1:24" x14ac:dyDescent="0.55000000000000004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261"/>
        <v>6.0606060606060605E-5</v>
      </c>
      <c r="P1704" s="9">
        <f t="shared" si="262"/>
        <v>1</v>
      </c>
      <c r="Q1704" t="str">
        <f t="shared" si="263"/>
        <v>music</v>
      </c>
      <c r="R1704" t="str">
        <f t="shared" si="264"/>
        <v>faith</v>
      </c>
      <c r="S1704" t="str">
        <f t="shared" si="269"/>
        <v>2/28/2015</v>
      </c>
      <c r="T1704" t="str">
        <f t="shared" si="265"/>
        <v>2015</v>
      </c>
      <c r="U1704" t="str">
        <f t="shared" si="266"/>
        <v>February</v>
      </c>
      <c r="V1704" t="str">
        <f t="shared" si="260"/>
        <v>3/30/2015</v>
      </c>
      <c r="W1704" t="str">
        <f t="shared" si="267"/>
        <v>2015</v>
      </c>
      <c r="X1704" t="str">
        <f t="shared" si="268"/>
        <v>March</v>
      </c>
    </row>
    <row r="1705" spans="1:24" ht="43.2" x14ac:dyDescent="0.55000000000000004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261"/>
        <v>1.0200000000000001E-2</v>
      </c>
      <c r="P1705" s="9">
        <f t="shared" si="262"/>
        <v>25.5</v>
      </c>
      <c r="Q1705" t="str">
        <f t="shared" si="263"/>
        <v>music</v>
      </c>
      <c r="R1705" t="str">
        <f t="shared" si="264"/>
        <v>faith</v>
      </c>
      <c r="S1705" t="str">
        <f t="shared" si="269"/>
        <v>7/2/2015</v>
      </c>
      <c r="T1705" t="str">
        <f t="shared" si="265"/>
        <v>2015</v>
      </c>
      <c r="U1705" t="str">
        <f t="shared" si="266"/>
        <v>July</v>
      </c>
      <c r="V1705" t="str">
        <f t="shared" si="260"/>
        <v>8/31/2015</v>
      </c>
      <c r="W1705" t="str">
        <f t="shared" si="267"/>
        <v>2015</v>
      </c>
      <c r="X1705" t="str">
        <f t="shared" si="268"/>
        <v>August</v>
      </c>
    </row>
    <row r="1706" spans="1:24" ht="28.8" x14ac:dyDescent="0.55000000000000004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261"/>
        <v>0.65100000000000002</v>
      </c>
      <c r="P1706" s="9">
        <f t="shared" si="262"/>
        <v>118.36363636363636</v>
      </c>
      <c r="Q1706" t="str">
        <f t="shared" si="263"/>
        <v>music</v>
      </c>
      <c r="R1706" t="str">
        <f t="shared" si="264"/>
        <v>faith</v>
      </c>
      <c r="S1706" t="str">
        <f t="shared" si="269"/>
        <v>1/16/2015</v>
      </c>
      <c r="T1706" t="str">
        <f t="shared" si="265"/>
        <v>2015</v>
      </c>
      <c r="U1706" t="str">
        <f t="shared" si="266"/>
        <v>January</v>
      </c>
      <c r="V1706" t="str">
        <f t="shared" si="260"/>
        <v>2/15/2015</v>
      </c>
      <c r="W1706" t="str">
        <f t="shared" si="267"/>
        <v>2015</v>
      </c>
      <c r="X1706" t="str">
        <f t="shared" si="268"/>
        <v>February</v>
      </c>
    </row>
    <row r="1707" spans="1:24" ht="43.2" x14ac:dyDescent="0.55000000000000004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261"/>
        <v>0</v>
      </c>
      <c r="P1707" s="9">
        <f t="shared" si="262"/>
        <v>0</v>
      </c>
      <c r="Q1707" t="str">
        <f t="shared" si="263"/>
        <v>music</v>
      </c>
      <c r="R1707" t="str">
        <f t="shared" si="264"/>
        <v>faith</v>
      </c>
      <c r="S1707" t="str">
        <f t="shared" si="269"/>
        <v>8/28/2015</v>
      </c>
      <c r="T1707" t="str">
        <f t="shared" si="265"/>
        <v>2015</v>
      </c>
      <c r="U1707" t="str">
        <f t="shared" si="266"/>
        <v>August</v>
      </c>
      <c r="V1707" t="str">
        <f t="shared" si="260"/>
        <v>9/9/2015</v>
      </c>
      <c r="W1707" t="str">
        <f t="shared" si="267"/>
        <v>2015</v>
      </c>
      <c r="X1707" t="str">
        <f t="shared" si="268"/>
        <v>September</v>
      </c>
    </row>
    <row r="1708" spans="1:24" ht="43.2" x14ac:dyDescent="0.55000000000000004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261"/>
        <v>0</v>
      </c>
      <c r="P1708" s="9">
        <f t="shared" si="262"/>
        <v>0</v>
      </c>
      <c r="Q1708" t="str">
        <f t="shared" si="263"/>
        <v>music</v>
      </c>
      <c r="R1708" t="str">
        <f t="shared" si="264"/>
        <v>faith</v>
      </c>
      <c r="S1708" t="str">
        <f t="shared" si="269"/>
        <v>6/24/2015</v>
      </c>
      <c r="T1708" t="str">
        <f t="shared" si="265"/>
        <v>2015</v>
      </c>
      <c r="U1708" t="str">
        <f t="shared" si="266"/>
        <v>June</v>
      </c>
      <c r="V1708" t="str">
        <f t="shared" si="260"/>
        <v>8/23/2015</v>
      </c>
      <c r="W1708" t="str">
        <f t="shared" si="267"/>
        <v>2015</v>
      </c>
      <c r="X1708" t="str">
        <f t="shared" si="268"/>
        <v>August</v>
      </c>
    </row>
    <row r="1709" spans="1:24" ht="43.2" x14ac:dyDescent="0.55000000000000004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261"/>
        <v>9.74E-2</v>
      </c>
      <c r="P1709" s="9">
        <f t="shared" si="262"/>
        <v>54.111111111111114</v>
      </c>
      <c r="Q1709" t="str">
        <f t="shared" si="263"/>
        <v>music</v>
      </c>
      <c r="R1709" t="str">
        <f t="shared" si="264"/>
        <v>faith</v>
      </c>
      <c r="S1709" t="str">
        <f t="shared" si="269"/>
        <v>2/27/2016</v>
      </c>
      <c r="T1709" t="str">
        <f t="shared" si="265"/>
        <v>2016</v>
      </c>
      <c r="U1709" t="str">
        <f t="shared" si="266"/>
        <v>February</v>
      </c>
      <c r="V1709" t="str">
        <f t="shared" si="260"/>
        <v>3/28/2016</v>
      </c>
      <c r="W1709" t="str">
        <f t="shared" si="267"/>
        <v>2016</v>
      </c>
      <c r="X1709" t="str">
        <f t="shared" si="268"/>
        <v>March</v>
      </c>
    </row>
    <row r="1710" spans="1:24" ht="43.2" x14ac:dyDescent="0.55000000000000004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 t="shared" si="261"/>
        <v>0</v>
      </c>
      <c r="P1710" s="9">
        <f t="shared" si="262"/>
        <v>0</v>
      </c>
      <c r="Q1710" t="str">
        <f t="shared" si="263"/>
        <v>music</v>
      </c>
      <c r="R1710" t="str">
        <f t="shared" si="264"/>
        <v>faith</v>
      </c>
      <c r="S1710" t="str">
        <f t="shared" si="269"/>
        <v>3/22/2016</v>
      </c>
      <c r="T1710" t="str">
        <f t="shared" si="265"/>
        <v>2016</v>
      </c>
      <c r="U1710" t="str">
        <f t="shared" si="266"/>
        <v>March</v>
      </c>
      <c r="V1710" t="str">
        <f t="shared" si="260"/>
        <v>5/1/2016</v>
      </c>
      <c r="W1710" t="str">
        <f t="shared" si="267"/>
        <v>2016</v>
      </c>
      <c r="X1710" t="str">
        <f t="shared" si="268"/>
        <v>May</v>
      </c>
    </row>
    <row r="1711" spans="1:24" ht="43.2" x14ac:dyDescent="0.55000000000000004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261"/>
        <v>4.8571428571428571E-2</v>
      </c>
      <c r="P1711" s="9">
        <f t="shared" si="262"/>
        <v>21.25</v>
      </c>
      <c r="Q1711" t="str">
        <f t="shared" si="263"/>
        <v>music</v>
      </c>
      <c r="R1711" t="str">
        <f t="shared" si="264"/>
        <v>faith</v>
      </c>
      <c r="S1711" t="str">
        <f t="shared" si="269"/>
        <v>7/21/2014</v>
      </c>
      <c r="T1711" t="str">
        <f t="shared" si="265"/>
        <v>2014</v>
      </c>
      <c r="U1711" t="str">
        <f t="shared" si="266"/>
        <v>July</v>
      </c>
      <c r="V1711" t="str">
        <f t="shared" si="260"/>
        <v>8/31/2014</v>
      </c>
      <c r="W1711" t="str">
        <f t="shared" si="267"/>
        <v>2014</v>
      </c>
      <c r="X1711" t="str">
        <f t="shared" si="268"/>
        <v>August</v>
      </c>
    </row>
    <row r="1712" spans="1:24" ht="28.8" x14ac:dyDescent="0.55000000000000004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261"/>
        <v>6.7999999999999996E-3</v>
      </c>
      <c r="P1712" s="9">
        <f t="shared" si="262"/>
        <v>34</v>
      </c>
      <c r="Q1712" t="str">
        <f t="shared" si="263"/>
        <v>music</v>
      </c>
      <c r="R1712" t="str">
        <f t="shared" si="264"/>
        <v>faith</v>
      </c>
      <c r="S1712" t="str">
        <f t="shared" si="269"/>
        <v>12/3/2015</v>
      </c>
      <c r="T1712" t="str">
        <f t="shared" si="265"/>
        <v>2015</v>
      </c>
      <c r="U1712" t="str">
        <f t="shared" si="266"/>
        <v>December</v>
      </c>
      <c r="V1712" t="str">
        <f t="shared" si="260"/>
        <v>1/18/2016</v>
      </c>
      <c r="W1712" t="str">
        <f t="shared" si="267"/>
        <v>2016</v>
      </c>
      <c r="X1712" t="str">
        <f t="shared" si="268"/>
        <v>January</v>
      </c>
    </row>
    <row r="1713" spans="1:24" ht="43.2" x14ac:dyDescent="0.55000000000000004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261"/>
        <v>0.105</v>
      </c>
      <c r="P1713" s="9">
        <f t="shared" si="262"/>
        <v>525</v>
      </c>
      <c r="Q1713" t="str">
        <f t="shared" si="263"/>
        <v>music</v>
      </c>
      <c r="R1713" t="str">
        <f t="shared" si="264"/>
        <v>faith</v>
      </c>
      <c r="S1713" t="str">
        <f t="shared" si="269"/>
        <v>8/1/2014</v>
      </c>
      <c r="T1713" t="str">
        <f t="shared" si="265"/>
        <v>2014</v>
      </c>
      <c r="U1713" t="str">
        <f t="shared" si="266"/>
        <v>August</v>
      </c>
      <c r="V1713" t="str">
        <f t="shared" si="260"/>
        <v>9/1/2014</v>
      </c>
      <c r="W1713" t="str">
        <f t="shared" si="267"/>
        <v>2014</v>
      </c>
      <c r="X1713" t="str">
        <f t="shared" si="268"/>
        <v>September</v>
      </c>
    </row>
    <row r="1714" spans="1:24" ht="43.2" x14ac:dyDescent="0.55000000000000004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 t="shared" si="261"/>
        <v>0</v>
      </c>
      <c r="P1714" s="9">
        <f t="shared" si="262"/>
        <v>0</v>
      </c>
      <c r="Q1714" t="str">
        <f t="shared" si="263"/>
        <v>music</v>
      </c>
      <c r="R1714" t="str">
        <f t="shared" si="264"/>
        <v>faith</v>
      </c>
      <c r="S1714" t="str">
        <f t="shared" si="269"/>
        <v>5/1/2015</v>
      </c>
      <c r="T1714" t="str">
        <f t="shared" si="265"/>
        <v>2015</v>
      </c>
      <c r="U1714" t="str">
        <f t="shared" si="266"/>
        <v>May</v>
      </c>
      <c r="V1714" t="str">
        <f t="shared" si="260"/>
        <v>6/30/2015</v>
      </c>
      <c r="W1714" t="str">
        <f t="shared" si="267"/>
        <v>2015</v>
      </c>
      <c r="X1714" t="str">
        <f t="shared" si="268"/>
        <v>June</v>
      </c>
    </row>
    <row r="1715" spans="1:24" ht="57.6" x14ac:dyDescent="0.55000000000000004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261"/>
        <v>1.6666666666666666E-2</v>
      </c>
      <c r="P1715" s="9">
        <f t="shared" si="262"/>
        <v>50</v>
      </c>
      <c r="Q1715" t="str">
        <f t="shared" si="263"/>
        <v>music</v>
      </c>
      <c r="R1715" t="str">
        <f t="shared" si="264"/>
        <v>faith</v>
      </c>
      <c r="S1715" t="str">
        <f t="shared" si="269"/>
        <v>9/5/2014</v>
      </c>
      <c r="T1715" t="str">
        <f t="shared" si="265"/>
        <v>2014</v>
      </c>
      <c r="U1715" t="str">
        <f t="shared" si="266"/>
        <v>September</v>
      </c>
      <c r="V1715" t="str">
        <f t="shared" si="260"/>
        <v>10/5/2014</v>
      </c>
      <c r="W1715" t="str">
        <f t="shared" si="267"/>
        <v>2014</v>
      </c>
      <c r="X1715" t="str">
        <f t="shared" si="268"/>
        <v>October</v>
      </c>
    </row>
    <row r="1716" spans="1:24" ht="43.2" x14ac:dyDescent="0.55000000000000004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261"/>
        <v>7.868E-2</v>
      </c>
      <c r="P1716" s="9">
        <f t="shared" si="262"/>
        <v>115.70588235294117</v>
      </c>
      <c r="Q1716" t="str">
        <f t="shared" si="263"/>
        <v>music</v>
      </c>
      <c r="R1716" t="str">
        <f t="shared" si="264"/>
        <v>faith</v>
      </c>
      <c r="S1716" t="str">
        <f t="shared" si="269"/>
        <v>4/1/2015</v>
      </c>
      <c r="T1716" t="str">
        <f t="shared" si="265"/>
        <v>2015</v>
      </c>
      <c r="U1716" t="str">
        <f t="shared" si="266"/>
        <v>April</v>
      </c>
      <c r="V1716" t="str">
        <f t="shared" si="260"/>
        <v>5/1/2015</v>
      </c>
      <c r="W1716" t="str">
        <f t="shared" si="267"/>
        <v>2015</v>
      </c>
      <c r="X1716" t="str">
        <f t="shared" si="268"/>
        <v>May</v>
      </c>
    </row>
    <row r="1717" spans="1:24" ht="43.2" x14ac:dyDescent="0.55000000000000004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261"/>
        <v>2.2000000000000001E-3</v>
      </c>
      <c r="P1717" s="9">
        <f t="shared" si="262"/>
        <v>5.5</v>
      </c>
      <c r="Q1717" t="str">
        <f t="shared" si="263"/>
        <v>music</v>
      </c>
      <c r="R1717" t="str">
        <f t="shared" si="264"/>
        <v>faith</v>
      </c>
      <c r="S1717" t="str">
        <f t="shared" si="269"/>
        <v>3/1/2015</v>
      </c>
      <c r="T1717" t="str">
        <f t="shared" si="265"/>
        <v>2015</v>
      </c>
      <c r="U1717" t="str">
        <f t="shared" si="266"/>
        <v>March</v>
      </c>
      <c r="V1717" t="str">
        <f t="shared" si="260"/>
        <v>3/30/2015</v>
      </c>
      <c r="W1717" t="str">
        <f t="shared" si="267"/>
        <v>2015</v>
      </c>
      <c r="X1717" t="str">
        <f t="shared" si="268"/>
        <v>March</v>
      </c>
    </row>
    <row r="1718" spans="1:24" ht="43.2" x14ac:dyDescent="0.55000000000000004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261"/>
        <v>7.4999999999999997E-2</v>
      </c>
      <c r="P1718" s="9">
        <f t="shared" si="262"/>
        <v>50</v>
      </c>
      <c r="Q1718" t="str">
        <f t="shared" si="263"/>
        <v>music</v>
      </c>
      <c r="R1718" t="str">
        <f t="shared" si="264"/>
        <v>faith</v>
      </c>
      <c r="S1718" t="str">
        <f t="shared" si="269"/>
        <v>10/30/2016</v>
      </c>
      <c r="T1718" t="str">
        <f t="shared" si="265"/>
        <v>2016</v>
      </c>
      <c r="U1718" t="str">
        <f t="shared" si="266"/>
        <v>October</v>
      </c>
      <c r="V1718" t="str">
        <f t="shared" si="260"/>
        <v>12/9/2016</v>
      </c>
      <c r="W1718" t="str">
        <f t="shared" si="267"/>
        <v>2016</v>
      </c>
      <c r="X1718" t="str">
        <f t="shared" si="268"/>
        <v>December</v>
      </c>
    </row>
    <row r="1719" spans="1:24" ht="43.2" x14ac:dyDescent="0.55000000000000004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261"/>
        <v>0.42725880551301687</v>
      </c>
      <c r="P1719" s="9">
        <f t="shared" si="262"/>
        <v>34.024390243902438</v>
      </c>
      <c r="Q1719" t="str">
        <f t="shared" si="263"/>
        <v>music</v>
      </c>
      <c r="R1719" t="str">
        <f t="shared" si="264"/>
        <v>faith</v>
      </c>
      <c r="S1719" t="str">
        <f t="shared" si="269"/>
        <v>3/31/2016</v>
      </c>
      <c r="T1719" t="str">
        <f t="shared" si="265"/>
        <v>2016</v>
      </c>
      <c r="U1719" t="str">
        <f t="shared" si="266"/>
        <v>March</v>
      </c>
      <c r="V1719" t="str">
        <f t="shared" si="260"/>
        <v>4/20/2016</v>
      </c>
      <c r="W1719" t="str">
        <f t="shared" si="267"/>
        <v>2016</v>
      </c>
      <c r="X1719" t="str">
        <f t="shared" si="268"/>
        <v>April</v>
      </c>
    </row>
    <row r="1720" spans="1:24" x14ac:dyDescent="0.55000000000000004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261"/>
        <v>2.142857142857143E-3</v>
      </c>
      <c r="P1720" s="9">
        <f t="shared" si="262"/>
        <v>37.5</v>
      </c>
      <c r="Q1720" t="str">
        <f t="shared" si="263"/>
        <v>music</v>
      </c>
      <c r="R1720" t="str">
        <f t="shared" si="264"/>
        <v>faith</v>
      </c>
      <c r="S1720" t="str">
        <f t="shared" si="269"/>
        <v>3/31/2016</v>
      </c>
      <c r="T1720" t="str">
        <f t="shared" si="265"/>
        <v>2016</v>
      </c>
      <c r="U1720" t="str">
        <f t="shared" si="266"/>
        <v>March</v>
      </c>
      <c r="V1720" t="str">
        <f t="shared" si="260"/>
        <v>5/13/2016</v>
      </c>
      <c r="W1720" t="str">
        <f t="shared" si="267"/>
        <v>2016</v>
      </c>
      <c r="X1720" t="str">
        <f t="shared" si="268"/>
        <v>May</v>
      </c>
    </row>
    <row r="1721" spans="1:24" ht="43.2" x14ac:dyDescent="0.55000000000000004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261"/>
        <v>8.7500000000000008E-3</v>
      </c>
      <c r="P1721" s="9">
        <f t="shared" si="262"/>
        <v>11.666666666666666</v>
      </c>
      <c r="Q1721" t="str">
        <f t="shared" si="263"/>
        <v>music</v>
      </c>
      <c r="R1721" t="str">
        <f t="shared" si="264"/>
        <v>faith</v>
      </c>
      <c r="S1721" t="str">
        <f t="shared" si="269"/>
        <v>8/18/2014</v>
      </c>
      <c r="T1721" t="str">
        <f t="shared" si="265"/>
        <v>2014</v>
      </c>
      <c r="U1721" t="str">
        <f t="shared" si="266"/>
        <v>August</v>
      </c>
      <c r="V1721" t="str">
        <f t="shared" si="260"/>
        <v>9/17/2014</v>
      </c>
      <c r="W1721" t="str">
        <f t="shared" si="267"/>
        <v>2014</v>
      </c>
      <c r="X1721" t="str">
        <f t="shared" si="268"/>
        <v>September</v>
      </c>
    </row>
    <row r="1722" spans="1:24" ht="43.2" x14ac:dyDescent="0.55000000000000004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261"/>
        <v>5.6250000000000001E-2</v>
      </c>
      <c r="P1722" s="9">
        <f t="shared" si="262"/>
        <v>28.125</v>
      </c>
      <c r="Q1722" t="str">
        <f t="shared" si="263"/>
        <v>music</v>
      </c>
      <c r="R1722" t="str">
        <f t="shared" si="264"/>
        <v>faith</v>
      </c>
      <c r="S1722" t="str">
        <f t="shared" si="269"/>
        <v>10/10/2014</v>
      </c>
      <c r="T1722" t="str">
        <f t="shared" si="265"/>
        <v>2014</v>
      </c>
      <c r="U1722" t="str">
        <f t="shared" si="266"/>
        <v>October</v>
      </c>
      <c r="V1722" t="str">
        <f t="shared" si="260"/>
        <v>11/9/2014</v>
      </c>
      <c r="W1722" t="str">
        <f t="shared" si="267"/>
        <v>2014</v>
      </c>
      <c r="X1722" t="str">
        <f t="shared" si="268"/>
        <v>November</v>
      </c>
    </row>
    <row r="1723" spans="1:24" ht="43.2" x14ac:dyDescent="0.55000000000000004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 t="shared" si="261"/>
        <v>0</v>
      </c>
      <c r="P1723" s="9">
        <f t="shared" si="262"/>
        <v>0</v>
      </c>
      <c r="Q1723" t="str">
        <f t="shared" si="263"/>
        <v>music</v>
      </c>
      <c r="R1723" t="str">
        <f t="shared" si="264"/>
        <v>faith</v>
      </c>
      <c r="S1723" t="str">
        <f t="shared" si="269"/>
        <v>11/11/2015</v>
      </c>
      <c r="T1723" t="str">
        <f t="shared" si="265"/>
        <v>2015</v>
      </c>
      <c r="U1723" t="str">
        <f t="shared" si="266"/>
        <v>November</v>
      </c>
      <c r="V1723" t="str">
        <f t="shared" si="260"/>
        <v>12/11/2015</v>
      </c>
      <c r="W1723" t="str">
        <f t="shared" si="267"/>
        <v>2015</v>
      </c>
      <c r="X1723" t="str">
        <f t="shared" si="268"/>
        <v>December</v>
      </c>
    </row>
    <row r="1724" spans="1:24" ht="43.2" x14ac:dyDescent="0.55000000000000004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261"/>
        <v>3.4722222222222224E-4</v>
      </c>
      <c r="P1724" s="9">
        <f t="shared" si="262"/>
        <v>1</v>
      </c>
      <c r="Q1724" t="str">
        <f t="shared" si="263"/>
        <v>music</v>
      </c>
      <c r="R1724" t="str">
        <f t="shared" si="264"/>
        <v>faith</v>
      </c>
      <c r="S1724" t="str">
        <f t="shared" si="269"/>
        <v>2/25/2016</v>
      </c>
      <c r="T1724" t="str">
        <f t="shared" si="265"/>
        <v>2016</v>
      </c>
      <c r="U1724" t="str">
        <f t="shared" si="266"/>
        <v>February</v>
      </c>
      <c r="V1724" t="str">
        <f t="shared" si="260"/>
        <v>4/2/2016</v>
      </c>
      <c r="W1724" t="str">
        <f t="shared" si="267"/>
        <v>2016</v>
      </c>
      <c r="X1724" t="str">
        <f t="shared" si="268"/>
        <v>April</v>
      </c>
    </row>
    <row r="1725" spans="1:24" ht="43.2" x14ac:dyDescent="0.55000000000000004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261"/>
        <v>6.5000000000000002E-2</v>
      </c>
      <c r="P1725" s="9">
        <f t="shared" si="262"/>
        <v>216.66666666666666</v>
      </c>
      <c r="Q1725" t="str">
        <f t="shared" si="263"/>
        <v>music</v>
      </c>
      <c r="R1725" t="str">
        <f t="shared" si="264"/>
        <v>faith</v>
      </c>
      <c r="S1725" t="str">
        <f t="shared" si="269"/>
        <v>5/5/2015</v>
      </c>
      <c r="T1725" t="str">
        <f t="shared" si="265"/>
        <v>2015</v>
      </c>
      <c r="U1725" t="str">
        <f t="shared" si="266"/>
        <v>May</v>
      </c>
      <c r="V1725" t="str">
        <f t="shared" si="260"/>
        <v>7/1/2015</v>
      </c>
      <c r="W1725" t="str">
        <f t="shared" si="267"/>
        <v>2015</v>
      </c>
      <c r="X1725" t="str">
        <f t="shared" si="268"/>
        <v>July</v>
      </c>
    </row>
    <row r="1726" spans="1:24" ht="43.2" x14ac:dyDescent="0.55000000000000004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261"/>
        <v>5.8333333333333336E-3</v>
      </c>
      <c r="P1726" s="9">
        <f t="shared" si="262"/>
        <v>8.75</v>
      </c>
      <c r="Q1726" t="str">
        <f t="shared" si="263"/>
        <v>music</v>
      </c>
      <c r="R1726" t="str">
        <f t="shared" si="264"/>
        <v>faith</v>
      </c>
      <c r="S1726" t="str">
        <f t="shared" si="269"/>
        <v>9/30/2014</v>
      </c>
      <c r="T1726" t="str">
        <f t="shared" si="265"/>
        <v>2014</v>
      </c>
      <c r="U1726" t="str">
        <f t="shared" si="266"/>
        <v>September</v>
      </c>
      <c r="V1726" t="str">
        <f t="shared" si="260"/>
        <v>10/30/2014</v>
      </c>
      <c r="W1726" t="str">
        <f t="shared" si="267"/>
        <v>2014</v>
      </c>
      <c r="X1726" t="str">
        <f t="shared" si="268"/>
        <v>October</v>
      </c>
    </row>
    <row r="1727" spans="1:24" ht="43.2" x14ac:dyDescent="0.55000000000000004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261"/>
        <v>0.10181818181818182</v>
      </c>
      <c r="P1727" s="9">
        <f t="shared" si="262"/>
        <v>62.222222222222221</v>
      </c>
      <c r="Q1727" t="str">
        <f t="shared" si="263"/>
        <v>music</v>
      </c>
      <c r="R1727" t="str">
        <f t="shared" si="264"/>
        <v>faith</v>
      </c>
      <c r="S1727" t="str">
        <f t="shared" si="269"/>
        <v>7/25/2014</v>
      </c>
      <c r="T1727" t="str">
        <f t="shared" si="265"/>
        <v>2014</v>
      </c>
      <c r="U1727" t="str">
        <f t="shared" si="266"/>
        <v>July</v>
      </c>
      <c r="V1727" t="str">
        <f t="shared" si="260"/>
        <v>8/24/2014</v>
      </c>
      <c r="W1727" t="str">
        <f t="shared" si="267"/>
        <v>2014</v>
      </c>
      <c r="X1727" t="str">
        <f t="shared" si="268"/>
        <v>August</v>
      </c>
    </row>
    <row r="1728" spans="1:24" ht="28.8" x14ac:dyDescent="0.55000000000000004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261"/>
        <v>0.33784615384615385</v>
      </c>
      <c r="P1728" s="9">
        <f t="shared" si="262"/>
        <v>137.25</v>
      </c>
      <c r="Q1728" t="str">
        <f t="shared" si="263"/>
        <v>music</v>
      </c>
      <c r="R1728" t="str">
        <f t="shared" si="264"/>
        <v>faith</v>
      </c>
      <c r="S1728" t="str">
        <f t="shared" si="269"/>
        <v>5/29/2014</v>
      </c>
      <c r="T1728" t="str">
        <f t="shared" si="265"/>
        <v>2014</v>
      </c>
      <c r="U1728" t="str">
        <f t="shared" si="266"/>
        <v>May</v>
      </c>
      <c r="V1728" t="str">
        <f t="shared" si="260"/>
        <v>6/27/2014</v>
      </c>
      <c r="W1728" t="str">
        <f t="shared" si="267"/>
        <v>2014</v>
      </c>
      <c r="X1728" t="str">
        <f t="shared" si="268"/>
        <v>June</v>
      </c>
    </row>
    <row r="1729" spans="1:24" ht="43.2" x14ac:dyDescent="0.55000000000000004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261"/>
        <v>3.3333333333333332E-4</v>
      </c>
      <c r="P1729" s="9">
        <f t="shared" si="262"/>
        <v>1</v>
      </c>
      <c r="Q1729" t="str">
        <f t="shared" si="263"/>
        <v>music</v>
      </c>
      <c r="R1729" t="str">
        <f t="shared" si="264"/>
        <v>faith</v>
      </c>
      <c r="S1729" t="str">
        <f t="shared" si="269"/>
        <v>2/9/2015</v>
      </c>
      <c r="T1729" t="str">
        <f t="shared" si="265"/>
        <v>2015</v>
      </c>
      <c r="U1729" t="str">
        <f t="shared" si="266"/>
        <v>February</v>
      </c>
      <c r="V1729" t="str">
        <f t="shared" si="260"/>
        <v>4/5/2015</v>
      </c>
      <c r="W1729" t="str">
        <f t="shared" si="267"/>
        <v>2015</v>
      </c>
      <c r="X1729" t="str">
        <f t="shared" si="268"/>
        <v>April</v>
      </c>
    </row>
    <row r="1730" spans="1:24" ht="43.2" x14ac:dyDescent="0.55000000000000004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si="261"/>
        <v>0.68400000000000005</v>
      </c>
      <c r="P1730" s="9">
        <f t="shared" si="262"/>
        <v>122.14285714285714</v>
      </c>
      <c r="Q1730" t="str">
        <f t="shared" si="263"/>
        <v>music</v>
      </c>
      <c r="R1730" t="str">
        <f t="shared" si="264"/>
        <v>faith</v>
      </c>
      <c r="S1730" t="str">
        <f t="shared" si="269"/>
        <v>9/21/2015</v>
      </c>
      <c r="T1730" t="str">
        <f t="shared" si="265"/>
        <v>2015</v>
      </c>
      <c r="U1730" t="str">
        <f t="shared" si="266"/>
        <v>September</v>
      </c>
      <c r="V1730" t="str">
        <f t="shared" ref="V1730:V1793" si="270">TEXT((I1730/86400)+25569+(-5/24),"m/d/yyyy")</f>
        <v>10/21/2015</v>
      </c>
      <c r="W1730" t="str">
        <f t="shared" si="267"/>
        <v>2015</v>
      </c>
      <c r="X1730" t="str">
        <f t="shared" si="268"/>
        <v>October</v>
      </c>
    </row>
    <row r="1731" spans="1:24" ht="43.2" x14ac:dyDescent="0.55000000000000004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ref="O1731:O1794" si="271">E1731/D1731</f>
        <v>0</v>
      </c>
      <c r="P1731" s="9">
        <f t="shared" ref="P1731:P1794" si="272">IF(L1731&lt;&gt;0, E1731/L1731, 0)</f>
        <v>0</v>
      </c>
      <c r="Q1731" t="str">
        <f t="shared" ref="Q1731:Q1794" si="273">LEFT(N1731, SEARCH("/",N1731,1)-1)</f>
        <v>music</v>
      </c>
      <c r="R1731" t="str">
        <f t="shared" ref="R1731:R1794" si="274">RIGHT(N1731,LEN(N1731)-FIND("/",N1731))</f>
        <v>faith</v>
      </c>
      <c r="S1731" t="str">
        <f t="shared" si="269"/>
        <v>4/10/2016</v>
      </c>
      <c r="T1731" t="str">
        <f t="shared" ref="T1731:T1794" si="275">TEXT((J1731/86400)+25569+(-5/24),"yyyy")</f>
        <v>2016</v>
      </c>
      <c r="U1731" t="str">
        <f t="shared" ref="U1731:U1794" si="276">TEXT((J1731/86400)+25569+(-5/24),"mmmm")</f>
        <v>April</v>
      </c>
      <c r="V1731" t="str">
        <f t="shared" si="270"/>
        <v>6/9/2016</v>
      </c>
      <c r="W1731" t="str">
        <f t="shared" ref="W1731:W1794" si="277">TEXT((I1731/86400)+25569+(-5/24),"yyyy")</f>
        <v>2016</v>
      </c>
      <c r="X1731" t="str">
        <f t="shared" ref="X1731:X1794" si="278">TEXT((I1731/86400)+25569+(-5/24),"mmmm")</f>
        <v>June</v>
      </c>
    </row>
    <row r="1732" spans="1:24" ht="43.2" x14ac:dyDescent="0.55000000000000004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si="271"/>
        <v>0</v>
      </c>
      <c r="P1732" s="9">
        <f t="shared" si="272"/>
        <v>0</v>
      </c>
      <c r="Q1732" t="str">
        <f t="shared" si="273"/>
        <v>music</v>
      </c>
      <c r="R1732" t="str">
        <f t="shared" si="274"/>
        <v>faith</v>
      </c>
      <c r="S1732" t="str">
        <f t="shared" ref="S1732:S1795" si="279">TEXT((J1732/86400)+25569+(-5/24),"m/d/yyyy")</f>
        <v>9/24/2015</v>
      </c>
      <c r="T1732" t="str">
        <f t="shared" si="275"/>
        <v>2015</v>
      </c>
      <c r="U1732" t="str">
        <f t="shared" si="276"/>
        <v>September</v>
      </c>
      <c r="V1732" t="str">
        <f t="shared" si="270"/>
        <v>10/24/2015</v>
      </c>
      <c r="W1732" t="str">
        <f t="shared" si="277"/>
        <v>2015</v>
      </c>
      <c r="X1732" t="str">
        <f t="shared" si="278"/>
        <v>October</v>
      </c>
    </row>
    <row r="1733" spans="1:24" ht="28.8" x14ac:dyDescent="0.55000000000000004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si="271"/>
        <v>0</v>
      </c>
      <c r="P1733" s="9">
        <f t="shared" si="272"/>
        <v>0</v>
      </c>
      <c r="Q1733" t="str">
        <f t="shared" si="273"/>
        <v>music</v>
      </c>
      <c r="R1733" t="str">
        <f t="shared" si="274"/>
        <v>faith</v>
      </c>
      <c r="S1733" t="str">
        <f t="shared" si="279"/>
        <v>5/28/2015</v>
      </c>
      <c r="T1733" t="str">
        <f t="shared" si="275"/>
        <v>2015</v>
      </c>
      <c r="U1733" t="str">
        <f t="shared" si="276"/>
        <v>May</v>
      </c>
      <c r="V1733" t="str">
        <f t="shared" si="270"/>
        <v>6/11/2015</v>
      </c>
      <c r="W1733" t="str">
        <f t="shared" si="277"/>
        <v>2015</v>
      </c>
      <c r="X1733" t="str">
        <f t="shared" si="278"/>
        <v>June</v>
      </c>
    </row>
    <row r="1734" spans="1:24" ht="43.2" x14ac:dyDescent="0.55000000000000004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271"/>
        <v>0</v>
      </c>
      <c r="P1734" s="9">
        <f t="shared" si="272"/>
        <v>0</v>
      </c>
      <c r="Q1734" t="str">
        <f t="shared" si="273"/>
        <v>music</v>
      </c>
      <c r="R1734" t="str">
        <f t="shared" si="274"/>
        <v>faith</v>
      </c>
      <c r="S1734" t="str">
        <f t="shared" si="279"/>
        <v>11/17/2015</v>
      </c>
      <c r="T1734" t="str">
        <f t="shared" si="275"/>
        <v>2015</v>
      </c>
      <c r="U1734" t="str">
        <f t="shared" si="276"/>
        <v>November</v>
      </c>
      <c r="V1734" t="str">
        <f t="shared" si="270"/>
        <v>1/16/2016</v>
      </c>
      <c r="W1734" t="str">
        <f t="shared" si="277"/>
        <v>2016</v>
      </c>
      <c r="X1734" t="str">
        <f t="shared" si="278"/>
        <v>January</v>
      </c>
    </row>
    <row r="1735" spans="1:24" ht="43.2" x14ac:dyDescent="0.55000000000000004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si="271"/>
        <v>0</v>
      </c>
      <c r="P1735" s="9">
        <f t="shared" si="272"/>
        <v>0</v>
      </c>
      <c r="Q1735" t="str">
        <f t="shared" si="273"/>
        <v>music</v>
      </c>
      <c r="R1735" t="str">
        <f t="shared" si="274"/>
        <v>faith</v>
      </c>
      <c r="S1735" t="str">
        <f t="shared" si="279"/>
        <v>9/1/2016</v>
      </c>
      <c r="T1735" t="str">
        <f t="shared" si="275"/>
        <v>2016</v>
      </c>
      <c r="U1735" t="str">
        <f t="shared" si="276"/>
        <v>September</v>
      </c>
      <c r="V1735" t="str">
        <f t="shared" si="270"/>
        <v>9/13/2016</v>
      </c>
      <c r="W1735" t="str">
        <f t="shared" si="277"/>
        <v>2016</v>
      </c>
      <c r="X1735" t="str">
        <f t="shared" si="278"/>
        <v>September</v>
      </c>
    </row>
    <row r="1736" spans="1:24" ht="43.2" x14ac:dyDescent="0.55000000000000004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271"/>
        <v>2.2222222222222223E-4</v>
      </c>
      <c r="P1736" s="9">
        <f t="shared" si="272"/>
        <v>1</v>
      </c>
      <c r="Q1736" t="str">
        <f t="shared" si="273"/>
        <v>music</v>
      </c>
      <c r="R1736" t="str">
        <f t="shared" si="274"/>
        <v>faith</v>
      </c>
      <c r="S1736" t="str">
        <f t="shared" si="279"/>
        <v>4/7/2015</v>
      </c>
      <c r="T1736" t="str">
        <f t="shared" si="275"/>
        <v>2015</v>
      </c>
      <c r="U1736" t="str">
        <f t="shared" si="276"/>
        <v>April</v>
      </c>
      <c r="V1736" t="str">
        <f t="shared" si="270"/>
        <v>5/7/2015</v>
      </c>
      <c r="W1736" t="str">
        <f t="shared" si="277"/>
        <v>2015</v>
      </c>
      <c r="X1736" t="str">
        <f t="shared" si="278"/>
        <v>May</v>
      </c>
    </row>
    <row r="1737" spans="1:24" ht="43.2" x14ac:dyDescent="0.55000000000000004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271"/>
        <v>0.11</v>
      </c>
      <c r="P1737" s="9">
        <f t="shared" si="272"/>
        <v>55</v>
      </c>
      <c r="Q1737" t="str">
        <f t="shared" si="273"/>
        <v>music</v>
      </c>
      <c r="R1737" t="str">
        <f t="shared" si="274"/>
        <v>faith</v>
      </c>
      <c r="S1737" t="str">
        <f t="shared" si="279"/>
        <v>7/8/2016</v>
      </c>
      <c r="T1737" t="str">
        <f t="shared" si="275"/>
        <v>2016</v>
      </c>
      <c r="U1737" t="str">
        <f t="shared" si="276"/>
        <v>July</v>
      </c>
      <c r="V1737" t="str">
        <f t="shared" si="270"/>
        <v>8/7/2016</v>
      </c>
      <c r="W1737" t="str">
        <f t="shared" si="277"/>
        <v>2016</v>
      </c>
      <c r="X1737" t="str">
        <f t="shared" si="278"/>
        <v>August</v>
      </c>
    </row>
    <row r="1738" spans="1:24" ht="28.8" x14ac:dyDescent="0.55000000000000004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271"/>
        <v>7.3333333333333332E-3</v>
      </c>
      <c r="P1738" s="9">
        <f t="shared" si="272"/>
        <v>22</v>
      </c>
      <c r="Q1738" t="str">
        <f t="shared" si="273"/>
        <v>music</v>
      </c>
      <c r="R1738" t="str">
        <f t="shared" si="274"/>
        <v>faith</v>
      </c>
      <c r="S1738" t="str">
        <f t="shared" si="279"/>
        <v>10/9/2015</v>
      </c>
      <c r="T1738" t="str">
        <f t="shared" si="275"/>
        <v>2015</v>
      </c>
      <c r="U1738" t="str">
        <f t="shared" si="276"/>
        <v>October</v>
      </c>
      <c r="V1738" t="str">
        <f t="shared" si="270"/>
        <v>11/8/2015</v>
      </c>
      <c r="W1738" t="str">
        <f t="shared" si="277"/>
        <v>2015</v>
      </c>
      <c r="X1738" t="str">
        <f t="shared" si="278"/>
        <v>November</v>
      </c>
    </row>
    <row r="1739" spans="1:24" ht="43.2" x14ac:dyDescent="0.55000000000000004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271"/>
        <v>0.21249999999999999</v>
      </c>
      <c r="P1739" s="9">
        <f t="shared" si="272"/>
        <v>56.666666666666664</v>
      </c>
      <c r="Q1739" t="str">
        <f t="shared" si="273"/>
        <v>music</v>
      </c>
      <c r="R1739" t="str">
        <f t="shared" si="274"/>
        <v>faith</v>
      </c>
      <c r="S1739" t="str">
        <f t="shared" si="279"/>
        <v>6/20/2015</v>
      </c>
      <c r="T1739" t="str">
        <f t="shared" si="275"/>
        <v>2015</v>
      </c>
      <c r="U1739" t="str">
        <f t="shared" si="276"/>
        <v>June</v>
      </c>
      <c r="V1739" t="str">
        <f t="shared" si="270"/>
        <v>7/20/2015</v>
      </c>
      <c r="W1739" t="str">
        <f t="shared" si="277"/>
        <v>2015</v>
      </c>
      <c r="X1739" t="str">
        <f t="shared" si="278"/>
        <v>July</v>
      </c>
    </row>
    <row r="1740" spans="1:24" ht="28.8" x14ac:dyDescent="0.55000000000000004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271"/>
        <v>4.0000000000000001E-3</v>
      </c>
      <c r="P1740" s="9">
        <f t="shared" si="272"/>
        <v>20</v>
      </c>
      <c r="Q1740" t="str">
        <f t="shared" si="273"/>
        <v>music</v>
      </c>
      <c r="R1740" t="str">
        <f t="shared" si="274"/>
        <v>faith</v>
      </c>
      <c r="S1740" t="str">
        <f t="shared" si="279"/>
        <v>9/2/2014</v>
      </c>
      <c r="T1740" t="str">
        <f t="shared" si="275"/>
        <v>2014</v>
      </c>
      <c r="U1740" t="str">
        <f t="shared" si="276"/>
        <v>September</v>
      </c>
      <c r="V1740" t="str">
        <f t="shared" si="270"/>
        <v>10/2/2014</v>
      </c>
      <c r="W1740" t="str">
        <f t="shared" si="277"/>
        <v>2014</v>
      </c>
      <c r="X1740" t="str">
        <f t="shared" si="278"/>
        <v>October</v>
      </c>
    </row>
    <row r="1741" spans="1:24" ht="43.2" x14ac:dyDescent="0.55000000000000004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271"/>
        <v>1E-3</v>
      </c>
      <c r="P1741" s="9">
        <f t="shared" si="272"/>
        <v>1</v>
      </c>
      <c r="Q1741" t="str">
        <f t="shared" si="273"/>
        <v>music</v>
      </c>
      <c r="R1741" t="str">
        <f t="shared" si="274"/>
        <v>faith</v>
      </c>
      <c r="S1741" t="str">
        <f t="shared" si="279"/>
        <v>3/6/2016</v>
      </c>
      <c r="T1741" t="str">
        <f t="shared" si="275"/>
        <v>2016</v>
      </c>
      <c r="U1741" t="str">
        <f t="shared" si="276"/>
        <v>March</v>
      </c>
      <c r="V1741" t="str">
        <f t="shared" si="270"/>
        <v>5/4/2016</v>
      </c>
      <c r="W1741" t="str">
        <f t="shared" si="277"/>
        <v>2016</v>
      </c>
      <c r="X1741" t="str">
        <f t="shared" si="278"/>
        <v>May</v>
      </c>
    </row>
    <row r="1742" spans="1:24" ht="43.2" x14ac:dyDescent="0.55000000000000004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271"/>
        <v>0</v>
      </c>
      <c r="P1742" s="9">
        <f t="shared" si="272"/>
        <v>0</v>
      </c>
      <c r="Q1742" t="str">
        <f t="shared" si="273"/>
        <v>music</v>
      </c>
      <c r="R1742" t="str">
        <f t="shared" si="274"/>
        <v>faith</v>
      </c>
      <c r="S1742" t="str">
        <f t="shared" si="279"/>
        <v>6/16/2015</v>
      </c>
      <c r="T1742" t="str">
        <f t="shared" si="275"/>
        <v>2015</v>
      </c>
      <c r="U1742" t="str">
        <f t="shared" si="276"/>
        <v>June</v>
      </c>
      <c r="V1742" t="str">
        <f t="shared" si="270"/>
        <v>7/16/2015</v>
      </c>
      <c r="W1742" t="str">
        <f t="shared" si="277"/>
        <v>2015</v>
      </c>
      <c r="X1742" t="str">
        <f t="shared" si="278"/>
        <v>July</v>
      </c>
    </row>
    <row r="1743" spans="1:24" ht="28.8" x14ac:dyDescent="0.55000000000000004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271"/>
        <v>1.1083333333333334</v>
      </c>
      <c r="P1743" s="9">
        <f t="shared" si="272"/>
        <v>25.576923076923077</v>
      </c>
      <c r="Q1743" t="str">
        <f t="shared" si="273"/>
        <v>photography</v>
      </c>
      <c r="R1743" t="str">
        <f t="shared" si="274"/>
        <v>photobooks</v>
      </c>
      <c r="S1743" t="str">
        <f t="shared" si="279"/>
        <v>4/26/2015</v>
      </c>
      <c r="T1743" t="str">
        <f t="shared" si="275"/>
        <v>2015</v>
      </c>
      <c r="U1743" t="str">
        <f t="shared" si="276"/>
        <v>April</v>
      </c>
      <c r="V1743" t="str">
        <f t="shared" si="270"/>
        <v>6/10/2015</v>
      </c>
      <c r="W1743" t="str">
        <f t="shared" si="277"/>
        <v>2015</v>
      </c>
      <c r="X1743" t="str">
        <f t="shared" si="278"/>
        <v>June</v>
      </c>
    </row>
    <row r="1744" spans="1:24" ht="43.2" x14ac:dyDescent="0.55000000000000004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271"/>
        <v>1.0874999999999999</v>
      </c>
      <c r="P1744" s="9">
        <f t="shared" si="272"/>
        <v>63.970588235294116</v>
      </c>
      <c r="Q1744" t="str">
        <f t="shared" si="273"/>
        <v>photography</v>
      </c>
      <c r="R1744" t="str">
        <f t="shared" si="274"/>
        <v>photobooks</v>
      </c>
      <c r="S1744" t="str">
        <f t="shared" si="279"/>
        <v>12/6/2016</v>
      </c>
      <c r="T1744" t="str">
        <f t="shared" si="275"/>
        <v>2016</v>
      </c>
      <c r="U1744" t="str">
        <f t="shared" si="276"/>
        <v>December</v>
      </c>
      <c r="V1744" t="str">
        <f t="shared" si="270"/>
        <v>1/7/2017</v>
      </c>
      <c r="W1744" t="str">
        <f t="shared" si="277"/>
        <v>2017</v>
      </c>
      <c r="X1744" t="str">
        <f t="shared" si="278"/>
        <v>January</v>
      </c>
    </row>
    <row r="1745" spans="1:24" ht="43.2" x14ac:dyDescent="0.55000000000000004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271"/>
        <v>1.0041666666666667</v>
      </c>
      <c r="P1745" s="9">
        <f t="shared" si="272"/>
        <v>89.925373134328353</v>
      </c>
      <c r="Q1745" t="str">
        <f t="shared" si="273"/>
        <v>photography</v>
      </c>
      <c r="R1745" t="str">
        <f t="shared" si="274"/>
        <v>photobooks</v>
      </c>
      <c r="S1745" t="str">
        <f t="shared" si="279"/>
        <v>8/4/2016</v>
      </c>
      <c r="T1745" t="str">
        <f t="shared" si="275"/>
        <v>2016</v>
      </c>
      <c r="U1745" t="str">
        <f t="shared" si="276"/>
        <v>August</v>
      </c>
      <c r="V1745" t="str">
        <f t="shared" si="270"/>
        <v>8/26/2016</v>
      </c>
      <c r="W1745" t="str">
        <f t="shared" si="277"/>
        <v>2016</v>
      </c>
      <c r="X1745" t="str">
        <f t="shared" si="278"/>
        <v>August</v>
      </c>
    </row>
    <row r="1746" spans="1:24" ht="43.2" x14ac:dyDescent="0.55000000000000004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271"/>
        <v>1.1845454545454546</v>
      </c>
      <c r="P1746" s="9">
        <f t="shared" si="272"/>
        <v>93.071428571428569</v>
      </c>
      <c r="Q1746" t="str">
        <f t="shared" si="273"/>
        <v>photography</v>
      </c>
      <c r="R1746" t="str">
        <f t="shared" si="274"/>
        <v>photobooks</v>
      </c>
      <c r="S1746" t="str">
        <f t="shared" si="279"/>
        <v>1/22/2015</v>
      </c>
      <c r="T1746" t="str">
        <f t="shared" si="275"/>
        <v>2015</v>
      </c>
      <c r="U1746" t="str">
        <f t="shared" si="276"/>
        <v>January</v>
      </c>
      <c r="V1746" t="str">
        <f t="shared" si="270"/>
        <v>3/8/2015</v>
      </c>
      <c r="W1746" t="str">
        <f t="shared" si="277"/>
        <v>2015</v>
      </c>
      <c r="X1746" t="str">
        <f t="shared" si="278"/>
        <v>March</v>
      </c>
    </row>
    <row r="1747" spans="1:24" ht="43.2" x14ac:dyDescent="0.55000000000000004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271"/>
        <v>1.1401428571428571</v>
      </c>
      <c r="P1747" s="9">
        <f t="shared" si="272"/>
        <v>89.674157303370791</v>
      </c>
      <c r="Q1747" t="str">
        <f t="shared" si="273"/>
        <v>photography</v>
      </c>
      <c r="R1747" t="str">
        <f t="shared" si="274"/>
        <v>photobooks</v>
      </c>
      <c r="S1747" t="str">
        <f t="shared" si="279"/>
        <v>11/16/2016</v>
      </c>
      <c r="T1747" t="str">
        <f t="shared" si="275"/>
        <v>2016</v>
      </c>
      <c r="U1747" t="str">
        <f t="shared" si="276"/>
        <v>November</v>
      </c>
      <c r="V1747" t="str">
        <f t="shared" si="270"/>
        <v>12/21/2016</v>
      </c>
      <c r="W1747" t="str">
        <f t="shared" si="277"/>
        <v>2016</v>
      </c>
      <c r="X1747" t="str">
        <f t="shared" si="278"/>
        <v>December</v>
      </c>
    </row>
    <row r="1748" spans="1:24" ht="43.2" x14ac:dyDescent="0.55000000000000004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271"/>
        <v>1.4810000000000001</v>
      </c>
      <c r="P1748" s="9">
        <f t="shared" si="272"/>
        <v>207.61682242990653</v>
      </c>
      <c r="Q1748" t="str">
        <f t="shared" si="273"/>
        <v>photography</v>
      </c>
      <c r="R1748" t="str">
        <f t="shared" si="274"/>
        <v>photobooks</v>
      </c>
      <c r="S1748" t="str">
        <f t="shared" si="279"/>
        <v>10/24/2016</v>
      </c>
      <c r="T1748" t="str">
        <f t="shared" si="275"/>
        <v>2016</v>
      </c>
      <c r="U1748" t="str">
        <f t="shared" si="276"/>
        <v>October</v>
      </c>
      <c r="V1748" t="str">
        <f t="shared" si="270"/>
        <v>11/23/2016</v>
      </c>
      <c r="W1748" t="str">
        <f t="shared" si="277"/>
        <v>2016</v>
      </c>
      <c r="X1748" t="str">
        <f t="shared" si="278"/>
        <v>November</v>
      </c>
    </row>
    <row r="1749" spans="1:24" ht="43.2" x14ac:dyDescent="0.55000000000000004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271"/>
        <v>1.0495555555555556</v>
      </c>
      <c r="P1749" s="9">
        <f t="shared" si="272"/>
        <v>59.408805031446541</v>
      </c>
      <c r="Q1749" t="str">
        <f t="shared" si="273"/>
        <v>photography</v>
      </c>
      <c r="R1749" t="str">
        <f t="shared" si="274"/>
        <v>photobooks</v>
      </c>
      <c r="S1749" t="str">
        <f t="shared" si="279"/>
        <v>10/15/2015</v>
      </c>
      <c r="T1749" t="str">
        <f t="shared" si="275"/>
        <v>2015</v>
      </c>
      <c r="U1749" t="str">
        <f t="shared" si="276"/>
        <v>October</v>
      </c>
      <c r="V1749" t="str">
        <f t="shared" si="270"/>
        <v>11/13/2015</v>
      </c>
      <c r="W1749" t="str">
        <f t="shared" si="277"/>
        <v>2015</v>
      </c>
      <c r="X1749" t="str">
        <f t="shared" si="278"/>
        <v>November</v>
      </c>
    </row>
    <row r="1750" spans="1:24" ht="28.8" x14ac:dyDescent="0.55000000000000004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271"/>
        <v>1.29948</v>
      </c>
      <c r="P1750" s="9">
        <f t="shared" si="272"/>
        <v>358.97237569060775</v>
      </c>
      <c r="Q1750" t="str">
        <f t="shared" si="273"/>
        <v>photography</v>
      </c>
      <c r="R1750" t="str">
        <f t="shared" si="274"/>
        <v>photobooks</v>
      </c>
      <c r="S1750" t="str">
        <f t="shared" si="279"/>
        <v>8/3/2015</v>
      </c>
      <c r="T1750" t="str">
        <f t="shared" si="275"/>
        <v>2015</v>
      </c>
      <c r="U1750" t="str">
        <f t="shared" si="276"/>
        <v>August</v>
      </c>
      <c r="V1750" t="str">
        <f t="shared" si="270"/>
        <v>9/2/2015</v>
      </c>
      <c r="W1750" t="str">
        <f t="shared" si="277"/>
        <v>2015</v>
      </c>
      <c r="X1750" t="str">
        <f t="shared" si="278"/>
        <v>September</v>
      </c>
    </row>
    <row r="1751" spans="1:24" ht="28.8" x14ac:dyDescent="0.55000000000000004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271"/>
        <v>1.2348756218905472</v>
      </c>
      <c r="P1751" s="9">
        <f t="shared" si="272"/>
        <v>94.736641221374043</v>
      </c>
      <c r="Q1751" t="str">
        <f t="shared" si="273"/>
        <v>photography</v>
      </c>
      <c r="R1751" t="str">
        <f t="shared" si="274"/>
        <v>photobooks</v>
      </c>
      <c r="S1751" t="str">
        <f t="shared" si="279"/>
        <v>1/23/2017</v>
      </c>
      <c r="T1751" t="str">
        <f t="shared" si="275"/>
        <v>2017</v>
      </c>
      <c r="U1751" t="str">
        <f t="shared" si="276"/>
        <v>January</v>
      </c>
      <c r="V1751" t="str">
        <f t="shared" si="270"/>
        <v>3/1/2017</v>
      </c>
      <c r="W1751" t="str">
        <f t="shared" si="277"/>
        <v>2017</v>
      </c>
      <c r="X1751" t="str">
        <f t="shared" si="278"/>
        <v>March</v>
      </c>
    </row>
    <row r="1752" spans="1:24" ht="43.2" x14ac:dyDescent="0.55000000000000004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271"/>
        <v>2.0162</v>
      </c>
      <c r="P1752" s="9">
        <f t="shared" si="272"/>
        <v>80.647999999999996</v>
      </c>
      <c r="Q1752" t="str">
        <f t="shared" si="273"/>
        <v>photography</v>
      </c>
      <c r="R1752" t="str">
        <f t="shared" si="274"/>
        <v>photobooks</v>
      </c>
      <c r="S1752" t="str">
        <f t="shared" si="279"/>
        <v>3/25/2016</v>
      </c>
      <c r="T1752" t="str">
        <f t="shared" si="275"/>
        <v>2016</v>
      </c>
      <c r="U1752" t="str">
        <f t="shared" si="276"/>
        <v>March</v>
      </c>
      <c r="V1752" t="str">
        <f t="shared" si="270"/>
        <v>4/19/2016</v>
      </c>
      <c r="W1752" t="str">
        <f t="shared" si="277"/>
        <v>2016</v>
      </c>
      <c r="X1752" t="str">
        <f t="shared" si="278"/>
        <v>April</v>
      </c>
    </row>
    <row r="1753" spans="1:24" ht="28.8" x14ac:dyDescent="0.55000000000000004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271"/>
        <v>1.0289999999999999</v>
      </c>
      <c r="P1753" s="9">
        <f t="shared" si="272"/>
        <v>168.68852459016392</v>
      </c>
      <c r="Q1753" t="str">
        <f t="shared" si="273"/>
        <v>photography</v>
      </c>
      <c r="R1753" t="str">
        <f t="shared" si="274"/>
        <v>photobooks</v>
      </c>
      <c r="S1753" t="str">
        <f t="shared" si="279"/>
        <v>2/17/2015</v>
      </c>
      <c r="T1753" t="str">
        <f t="shared" si="275"/>
        <v>2015</v>
      </c>
      <c r="U1753" t="str">
        <f t="shared" si="276"/>
        <v>February</v>
      </c>
      <c r="V1753" t="str">
        <f t="shared" si="270"/>
        <v>3/19/2015</v>
      </c>
      <c r="W1753" t="str">
        <f t="shared" si="277"/>
        <v>2015</v>
      </c>
      <c r="X1753" t="str">
        <f t="shared" si="278"/>
        <v>March</v>
      </c>
    </row>
    <row r="1754" spans="1:24" ht="28.8" x14ac:dyDescent="0.55000000000000004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271"/>
        <v>2.6016666666666666</v>
      </c>
      <c r="P1754" s="9">
        <f t="shared" si="272"/>
        <v>34.68888888888889</v>
      </c>
      <c r="Q1754" t="str">
        <f t="shared" si="273"/>
        <v>photography</v>
      </c>
      <c r="R1754" t="str">
        <f t="shared" si="274"/>
        <v>photobooks</v>
      </c>
      <c r="S1754" t="str">
        <f t="shared" si="279"/>
        <v>9/14/2016</v>
      </c>
      <c r="T1754" t="str">
        <f t="shared" si="275"/>
        <v>2016</v>
      </c>
      <c r="U1754" t="str">
        <f t="shared" si="276"/>
        <v>September</v>
      </c>
      <c r="V1754" t="str">
        <f t="shared" si="270"/>
        <v>10/14/2016</v>
      </c>
      <c r="W1754" t="str">
        <f t="shared" si="277"/>
        <v>2016</v>
      </c>
      <c r="X1754" t="str">
        <f t="shared" si="278"/>
        <v>October</v>
      </c>
    </row>
    <row r="1755" spans="1:24" ht="43.2" x14ac:dyDescent="0.55000000000000004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271"/>
        <v>1.08</v>
      </c>
      <c r="P1755" s="9">
        <f t="shared" si="272"/>
        <v>462.85714285714283</v>
      </c>
      <c r="Q1755" t="str">
        <f t="shared" si="273"/>
        <v>photography</v>
      </c>
      <c r="R1755" t="str">
        <f t="shared" si="274"/>
        <v>photobooks</v>
      </c>
      <c r="S1755" t="str">
        <f t="shared" si="279"/>
        <v>2/20/2016</v>
      </c>
      <c r="T1755" t="str">
        <f t="shared" si="275"/>
        <v>2016</v>
      </c>
      <c r="U1755" t="str">
        <f t="shared" si="276"/>
        <v>February</v>
      </c>
      <c r="V1755" t="str">
        <f t="shared" si="270"/>
        <v>3/21/2016</v>
      </c>
      <c r="W1755" t="str">
        <f t="shared" si="277"/>
        <v>2016</v>
      </c>
      <c r="X1755" t="str">
        <f t="shared" si="278"/>
        <v>March</v>
      </c>
    </row>
    <row r="1756" spans="1:24" ht="43.2" x14ac:dyDescent="0.55000000000000004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271"/>
        <v>1.1052941176470588</v>
      </c>
      <c r="P1756" s="9">
        <f t="shared" si="272"/>
        <v>104.38888888888889</v>
      </c>
      <c r="Q1756" t="str">
        <f t="shared" si="273"/>
        <v>photography</v>
      </c>
      <c r="R1756" t="str">
        <f t="shared" si="274"/>
        <v>photobooks</v>
      </c>
      <c r="S1756" t="str">
        <f t="shared" si="279"/>
        <v>3/4/2015</v>
      </c>
      <c r="T1756" t="str">
        <f t="shared" si="275"/>
        <v>2015</v>
      </c>
      <c r="U1756" t="str">
        <f t="shared" si="276"/>
        <v>March</v>
      </c>
      <c r="V1756" t="str">
        <f t="shared" si="270"/>
        <v>4/3/2015</v>
      </c>
      <c r="W1756" t="str">
        <f t="shared" si="277"/>
        <v>2015</v>
      </c>
      <c r="X1756" t="str">
        <f t="shared" si="278"/>
        <v>April</v>
      </c>
    </row>
    <row r="1757" spans="1:24" ht="43.2" x14ac:dyDescent="0.55000000000000004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271"/>
        <v>1.2</v>
      </c>
      <c r="P1757" s="9">
        <f t="shared" si="272"/>
        <v>7.5</v>
      </c>
      <c r="Q1757" t="str">
        <f t="shared" si="273"/>
        <v>photography</v>
      </c>
      <c r="R1757" t="str">
        <f t="shared" si="274"/>
        <v>photobooks</v>
      </c>
      <c r="S1757" t="str">
        <f t="shared" si="279"/>
        <v>9/5/2015</v>
      </c>
      <c r="T1757" t="str">
        <f t="shared" si="275"/>
        <v>2015</v>
      </c>
      <c r="U1757" t="str">
        <f t="shared" si="276"/>
        <v>September</v>
      </c>
      <c r="V1757" t="str">
        <f t="shared" si="270"/>
        <v>10/5/2015</v>
      </c>
      <c r="W1757" t="str">
        <f t="shared" si="277"/>
        <v>2015</v>
      </c>
      <c r="X1757" t="str">
        <f t="shared" si="278"/>
        <v>October</v>
      </c>
    </row>
    <row r="1758" spans="1:24" ht="43.2" x14ac:dyDescent="0.55000000000000004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271"/>
        <v>1.0282909090909091</v>
      </c>
      <c r="P1758" s="9">
        <f t="shared" si="272"/>
        <v>47.13</v>
      </c>
      <c r="Q1758" t="str">
        <f t="shared" si="273"/>
        <v>photography</v>
      </c>
      <c r="R1758" t="str">
        <f t="shared" si="274"/>
        <v>photobooks</v>
      </c>
      <c r="S1758" t="str">
        <f t="shared" si="279"/>
        <v>7/19/2016</v>
      </c>
      <c r="T1758" t="str">
        <f t="shared" si="275"/>
        <v>2016</v>
      </c>
      <c r="U1758" t="str">
        <f t="shared" si="276"/>
        <v>July</v>
      </c>
      <c r="V1758" t="str">
        <f t="shared" si="270"/>
        <v>8/28/2016</v>
      </c>
      <c r="W1758" t="str">
        <f t="shared" si="277"/>
        <v>2016</v>
      </c>
      <c r="X1758" t="str">
        <f t="shared" si="278"/>
        <v>August</v>
      </c>
    </row>
    <row r="1759" spans="1:24" ht="28.8" x14ac:dyDescent="0.55000000000000004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271"/>
        <v>1.1599999999999999</v>
      </c>
      <c r="P1759" s="9">
        <f t="shared" si="272"/>
        <v>414.28571428571428</v>
      </c>
      <c r="Q1759" t="str">
        <f t="shared" si="273"/>
        <v>photography</v>
      </c>
      <c r="R1759" t="str">
        <f t="shared" si="274"/>
        <v>photobooks</v>
      </c>
      <c r="S1759" t="str">
        <f t="shared" si="279"/>
        <v>12/29/2016</v>
      </c>
      <c r="T1759" t="str">
        <f t="shared" si="275"/>
        <v>2016</v>
      </c>
      <c r="U1759" t="str">
        <f t="shared" si="276"/>
        <v>December</v>
      </c>
      <c r="V1759" t="str">
        <f t="shared" si="270"/>
        <v>1/28/2017</v>
      </c>
      <c r="W1759" t="str">
        <f t="shared" si="277"/>
        <v>2017</v>
      </c>
      <c r="X1759" t="str">
        <f t="shared" si="278"/>
        <v>January</v>
      </c>
    </row>
    <row r="1760" spans="1:24" ht="43.2" x14ac:dyDescent="0.55000000000000004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271"/>
        <v>1.147</v>
      </c>
      <c r="P1760" s="9">
        <f t="shared" si="272"/>
        <v>42.481481481481481</v>
      </c>
      <c r="Q1760" t="str">
        <f t="shared" si="273"/>
        <v>photography</v>
      </c>
      <c r="R1760" t="str">
        <f t="shared" si="274"/>
        <v>photobooks</v>
      </c>
      <c r="S1760" t="str">
        <f t="shared" si="279"/>
        <v>5/15/2016</v>
      </c>
      <c r="T1760" t="str">
        <f t="shared" si="275"/>
        <v>2016</v>
      </c>
      <c r="U1760" t="str">
        <f t="shared" si="276"/>
        <v>May</v>
      </c>
      <c r="V1760" t="str">
        <f t="shared" si="270"/>
        <v>7/14/2016</v>
      </c>
      <c r="W1760" t="str">
        <f t="shared" si="277"/>
        <v>2016</v>
      </c>
      <c r="X1760" t="str">
        <f t="shared" si="278"/>
        <v>July</v>
      </c>
    </row>
    <row r="1761" spans="1:24" ht="28.8" x14ac:dyDescent="0.55000000000000004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271"/>
        <v>1.0660000000000001</v>
      </c>
      <c r="P1761" s="9">
        <f t="shared" si="272"/>
        <v>108.77551020408163</v>
      </c>
      <c r="Q1761" t="str">
        <f t="shared" si="273"/>
        <v>photography</v>
      </c>
      <c r="R1761" t="str">
        <f t="shared" si="274"/>
        <v>photobooks</v>
      </c>
      <c r="S1761" t="str">
        <f t="shared" si="279"/>
        <v>3/5/2015</v>
      </c>
      <c r="T1761" t="str">
        <f t="shared" si="275"/>
        <v>2015</v>
      </c>
      <c r="U1761" t="str">
        <f t="shared" si="276"/>
        <v>March</v>
      </c>
      <c r="V1761" t="str">
        <f t="shared" si="270"/>
        <v>3/25/2015</v>
      </c>
      <c r="W1761" t="str">
        <f t="shared" si="277"/>
        <v>2015</v>
      </c>
      <c r="X1761" t="str">
        <f t="shared" si="278"/>
        <v>March</v>
      </c>
    </row>
    <row r="1762" spans="1:24" ht="43.2" x14ac:dyDescent="0.55000000000000004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271"/>
        <v>1.6544000000000001</v>
      </c>
      <c r="P1762" s="9">
        <f t="shared" si="272"/>
        <v>81.098039215686271</v>
      </c>
      <c r="Q1762" t="str">
        <f t="shared" si="273"/>
        <v>photography</v>
      </c>
      <c r="R1762" t="str">
        <f t="shared" si="274"/>
        <v>photobooks</v>
      </c>
      <c r="S1762" t="str">
        <f t="shared" si="279"/>
        <v>2/5/2016</v>
      </c>
      <c r="T1762" t="str">
        <f t="shared" si="275"/>
        <v>2016</v>
      </c>
      <c r="U1762" t="str">
        <f t="shared" si="276"/>
        <v>February</v>
      </c>
      <c r="V1762" t="str">
        <f t="shared" si="270"/>
        <v>2/25/2016</v>
      </c>
      <c r="W1762" t="str">
        <f t="shared" si="277"/>
        <v>2016</v>
      </c>
      <c r="X1762" t="str">
        <f t="shared" si="278"/>
        <v>February</v>
      </c>
    </row>
    <row r="1763" spans="1:24" ht="28.8" x14ac:dyDescent="0.55000000000000004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271"/>
        <v>1.55</v>
      </c>
      <c r="P1763" s="9">
        <f t="shared" si="272"/>
        <v>51.666666666666664</v>
      </c>
      <c r="Q1763" t="str">
        <f t="shared" si="273"/>
        <v>photography</v>
      </c>
      <c r="R1763" t="str">
        <f t="shared" si="274"/>
        <v>photobooks</v>
      </c>
      <c r="S1763" t="str">
        <f t="shared" si="279"/>
        <v>7/24/2015</v>
      </c>
      <c r="T1763" t="str">
        <f t="shared" si="275"/>
        <v>2015</v>
      </c>
      <c r="U1763" t="str">
        <f t="shared" si="276"/>
        <v>July</v>
      </c>
      <c r="V1763" t="str">
        <f t="shared" si="270"/>
        <v>9/12/2015</v>
      </c>
      <c r="W1763" t="str">
        <f t="shared" si="277"/>
        <v>2015</v>
      </c>
      <c r="X1763" t="str">
        <f t="shared" si="278"/>
        <v>September</v>
      </c>
    </row>
    <row r="1764" spans="1:24" x14ac:dyDescent="0.55000000000000004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271"/>
        <v>8.85</v>
      </c>
      <c r="P1764" s="9">
        <f t="shared" si="272"/>
        <v>35.4</v>
      </c>
      <c r="Q1764" t="str">
        <f t="shared" si="273"/>
        <v>photography</v>
      </c>
      <c r="R1764" t="str">
        <f t="shared" si="274"/>
        <v>photobooks</v>
      </c>
      <c r="S1764" t="str">
        <f t="shared" si="279"/>
        <v>2/10/2016</v>
      </c>
      <c r="T1764" t="str">
        <f t="shared" si="275"/>
        <v>2016</v>
      </c>
      <c r="U1764" t="str">
        <f t="shared" si="276"/>
        <v>February</v>
      </c>
      <c r="V1764" t="str">
        <f t="shared" si="270"/>
        <v>3/11/2016</v>
      </c>
      <c r="W1764" t="str">
        <f t="shared" si="277"/>
        <v>2016</v>
      </c>
      <c r="X1764" t="str">
        <f t="shared" si="278"/>
        <v>March</v>
      </c>
    </row>
    <row r="1765" spans="1:24" ht="43.2" x14ac:dyDescent="0.55000000000000004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271"/>
        <v>1.0190833333333333</v>
      </c>
      <c r="P1765" s="9">
        <f t="shared" si="272"/>
        <v>103.63559322033899</v>
      </c>
      <c r="Q1765" t="str">
        <f t="shared" si="273"/>
        <v>photography</v>
      </c>
      <c r="R1765" t="str">
        <f t="shared" si="274"/>
        <v>photobooks</v>
      </c>
      <c r="S1765" t="str">
        <f t="shared" si="279"/>
        <v>9/23/2016</v>
      </c>
      <c r="T1765" t="str">
        <f t="shared" si="275"/>
        <v>2016</v>
      </c>
      <c r="U1765" t="str">
        <f t="shared" si="276"/>
        <v>September</v>
      </c>
      <c r="V1765" t="str">
        <f t="shared" si="270"/>
        <v>10/23/2016</v>
      </c>
      <c r="W1765" t="str">
        <f t="shared" si="277"/>
        <v>2016</v>
      </c>
      <c r="X1765" t="str">
        <f t="shared" si="278"/>
        <v>October</v>
      </c>
    </row>
    <row r="1766" spans="1:24" ht="43.2" x14ac:dyDescent="0.55000000000000004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271"/>
        <v>0.19600000000000001</v>
      </c>
      <c r="P1766" s="9">
        <f t="shared" si="272"/>
        <v>55.282051282051285</v>
      </c>
      <c r="Q1766" t="str">
        <f t="shared" si="273"/>
        <v>photography</v>
      </c>
      <c r="R1766" t="str">
        <f t="shared" si="274"/>
        <v>photobooks</v>
      </c>
      <c r="S1766" t="str">
        <f t="shared" si="279"/>
        <v>7/5/2014</v>
      </c>
      <c r="T1766" t="str">
        <f t="shared" si="275"/>
        <v>2014</v>
      </c>
      <c r="U1766" t="str">
        <f t="shared" si="276"/>
        <v>July</v>
      </c>
      <c r="V1766" t="str">
        <f t="shared" si="270"/>
        <v>8/3/2014</v>
      </c>
      <c r="W1766" t="str">
        <f t="shared" si="277"/>
        <v>2014</v>
      </c>
      <c r="X1766" t="str">
        <f t="shared" si="278"/>
        <v>August</v>
      </c>
    </row>
    <row r="1767" spans="1:24" ht="43.2" x14ac:dyDescent="0.55000000000000004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271"/>
        <v>0.59467839999999994</v>
      </c>
      <c r="P1767" s="9">
        <f t="shared" si="272"/>
        <v>72.16970873786407</v>
      </c>
      <c r="Q1767" t="str">
        <f t="shared" si="273"/>
        <v>photography</v>
      </c>
      <c r="R1767" t="str">
        <f t="shared" si="274"/>
        <v>photobooks</v>
      </c>
      <c r="S1767" t="str">
        <f t="shared" si="279"/>
        <v>7/14/2014</v>
      </c>
      <c r="T1767" t="str">
        <f t="shared" si="275"/>
        <v>2014</v>
      </c>
      <c r="U1767" t="str">
        <f t="shared" si="276"/>
        <v>July</v>
      </c>
      <c r="V1767" t="str">
        <f t="shared" si="270"/>
        <v>8/13/2014</v>
      </c>
      <c r="W1767" t="str">
        <f t="shared" si="277"/>
        <v>2014</v>
      </c>
      <c r="X1767" t="str">
        <f t="shared" si="278"/>
        <v>August</v>
      </c>
    </row>
    <row r="1768" spans="1:24" ht="28.8" x14ac:dyDescent="0.55000000000000004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 t="shared" si="271"/>
        <v>0</v>
      </c>
      <c r="P1768" s="9">
        <f t="shared" si="272"/>
        <v>0</v>
      </c>
      <c r="Q1768" t="str">
        <f t="shared" si="273"/>
        <v>photography</v>
      </c>
      <c r="R1768" t="str">
        <f t="shared" si="274"/>
        <v>photobooks</v>
      </c>
      <c r="S1768" t="str">
        <f t="shared" si="279"/>
        <v>8/4/2014</v>
      </c>
      <c r="T1768" t="str">
        <f t="shared" si="275"/>
        <v>2014</v>
      </c>
      <c r="U1768" t="str">
        <f t="shared" si="276"/>
        <v>August</v>
      </c>
      <c r="V1768" t="str">
        <f t="shared" si="270"/>
        <v>8/25/2014</v>
      </c>
      <c r="W1768" t="str">
        <f t="shared" si="277"/>
        <v>2014</v>
      </c>
      <c r="X1768" t="str">
        <f t="shared" si="278"/>
        <v>August</v>
      </c>
    </row>
    <row r="1769" spans="1:24" ht="28.8" x14ac:dyDescent="0.55000000000000004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271"/>
        <v>0.4572</v>
      </c>
      <c r="P1769" s="9">
        <f t="shared" si="272"/>
        <v>58.615384615384613</v>
      </c>
      <c r="Q1769" t="str">
        <f t="shared" si="273"/>
        <v>photography</v>
      </c>
      <c r="R1769" t="str">
        <f t="shared" si="274"/>
        <v>photobooks</v>
      </c>
      <c r="S1769" t="str">
        <f t="shared" si="279"/>
        <v>7/4/2014</v>
      </c>
      <c r="T1769" t="str">
        <f t="shared" si="275"/>
        <v>2014</v>
      </c>
      <c r="U1769" t="str">
        <f t="shared" si="276"/>
        <v>July</v>
      </c>
      <c r="V1769" t="str">
        <f t="shared" si="270"/>
        <v>8/3/2014</v>
      </c>
      <c r="W1769" t="str">
        <f t="shared" si="277"/>
        <v>2014</v>
      </c>
      <c r="X1769" t="str">
        <f t="shared" si="278"/>
        <v>August</v>
      </c>
    </row>
    <row r="1770" spans="1:24" ht="43.2" x14ac:dyDescent="0.55000000000000004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271"/>
        <v>3.7400000000000003E-2</v>
      </c>
      <c r="P1770" s="9">
        <f t="shared" si="272"/>
        <v>12.466666666666667</v>
      </c>
      <c r="Q1770" t="str">
        <f t="shared" si="273"/>
        <v>photography</v>
      </c>
      <c r="R1770" t="str">
        <f t="shared" si="274"/>
        <v>photobooks</v>
      </c>
      <c r="S1770" t="str">
        <f t="shared" si="279"/>
        <v>7/29/2014</v>
      </c>
      <c r="T1770" t="str">
        <f t="shared" si="275"/>
        <v>2014</v>
      </c>
      <c r="U1770" t="str">
        <f t="shared" si="276"/>
        <v>July</v>
      </c>
      <c r="V1770" t="str">
        <f t="shared" si="270"/>
        <v>9/27/2014</v>
      </c>
      <c r="W1770" t="str">
        <f t="shared" si="277"/>
        <v>2014</v>
      </c>
      <c r="X1770" t="str">
        <f t="shared" si="278"/>
        <v>September</v>
      </c>
    </row>
    <row r="1771" spans="1:24" ht="43.2" x14ac:dyDescent="0.55000000000000004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271"/>
        <v>2.7025E-2</v>
      </c>
      <c r="P1771" s="9">
        <f t="shared" si="272"/>
        <v>49.136363636363633</v>
      </c>
      <c r="Q1771" t="str">
        <f t="shared" si="273"/>
        <v>photography</v>
      </c>
      <c r="R1771" t="str">
        <f t="shared" si="274"/>
        <v>photobooks</v>
      </c>
      <c r="S1771" t="str">
        <f t="shared" si="279"/>
        <v>12/14/2014</v>
      </c>
      <c r="T1771" t="str">
        <f t="shared" si="275"/>
        <v>2014</v>
      </c>
      <c r="U1771" t="str">
        <f t="shared" si="276"/>
        <v>December</v>
      </c>
      <c r="V1771" t="str">
        <f t="shared" si="270"/>
        <v>1/13/2015</v>
      </c>
      <c r="W1771" t="str">
        <f t="shared" si="277"/>
        <v>2015</v>
      </c>
      <c r="X1771" t="str">
        <f t="shared" si="278"/>
        <v>January</v>
      </c>
    </row>
    <row r="1772" spans="1:24" ht="43.2" x14ac:dyDescent="0.55000000000000004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271"/>
        <v>0.56514285714285717</v>
      </c>
      <c r="P1772" s="9">
        <f t="shared" si="272"/>
        <v>150.5</v>
      </c>
      <c r="Q1772" t="str">
        <f t="shared" si="273"/>
        <v>photography</v>
      </c>
      <c r="R1772" t="str">
        <f t="shared" si="274"/>
        <v>photobooks</v>
      </c>
      <c r="S1772" t="str">
        <f t="shared" si="279"/>
        <v>9/9/2014</v>
      </c>
      <c r="T1772" t="str">
        <f t="shared" si="275"/>
        <v>2014</v>
      </c>
      <c r="U1772" t="str">
        <f t="shared" si="276"/>
        <v>September</v>
      </c>
      <c r="V1772" t="str">
        <f t="shared" si="270"/>
        <v>10/14/2014</v>
      </c>
      <c r="W1772" t="str">
        <f t="shared" si="277"/>
        <v>2014</v>
      </c>
      <c r="X1772" t="str">
        <f t="shared" si="278"/>
        <v>October</v>
      </c>
    </row>
    <row r="1773" spans="1:24" ht="43.2" x14ac:dyDescent="0.55000000000000004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271"/>
        <v>0.21309523809523809</v>
      </c>
      <c r="P1773" s="9">
        <f t="shared" si="272"/>
        <v>35.799999999999997</v>
      </c>
      <c r="Q1773" t="str">
        <f t="shared" si="273"/>
        <v>photography</v>
      </c>
      <c r="R1773" t="str">
        <f t="shared" si="274"/>
        <v>photobooks</v>
      </c>
      <c r="S1773" t="str">
        <f t="shared" si="279"/>
        <v>9/23/2014</v>
      </c>
      <c r="T1773" t="str">
        <f t="shared" si="275"/>
        <v>2014</v>
      </c>
      <c r="U1773" t="str">
        <f t="shared" si="276"/>
        <v>September</v>
      </c>
      <c r="V1773" t="str">
        <f t="shared" si="270"/>
        <v>10/23/2014</v>
      </c>
      <c r="W1773" t="str">
        <f t="shared" si="277"/>
        <v>2014</v>
      </c>
      <c r="X1773" t="str">
        <f t="shared" si="278"/>
        <v>October</v>
      </c>
    </row>
    <row r="1774" spans="1:24" ht="28.8" x14ac:dyDescent="0.55000000000000004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271"/>
        <v>0.156</v>
      </c>
      <c r="P1774" s="9">
        <f t="shared" si="272"/>
        <v>45.157894736842103</v>
      </c>
      <c r="Q1774" t="str">
        <f t="shared" si="273"/>
        <v>photography</v>
      </c>
      <c r="R1774" t="str">
        <f t="shared" si="274"/>
        <v>photobooks</v>
      </c>
      <c r="S1774" t="str">
        <f t="shared" si="279"/>
        <v>5/7/2014</v>
      </c>
      <c r="T1774" t="str">
        <f t="shared" si="275"/>
        <v>2014</v>
      </c>
      <c r="U1774" t="str">
        <f t="shared" si="276"/>
        <v>May</v>
      </c>
      <c r="V1774" t="str">
        <f t="shared" si="270"/>
        <v>7/6/2014</v>
      </c>
      <c r="W1774" t="str">
        <f t="shared" si="277"/>
        <v>2014</v>
      </c>
      <c r="X1774" t="str">
        <f t="shared" si="278"/>
        <v>July</v>
      </c>
    </row>
    <row r="1775" spans="1:24" ht="43.2" x14ac:dyDescent="0.55000000000000004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271"/>
        <v>6.2566666666666673E-2</v>
      </c>
      <c r="P1775" s="9">
        <f t="shared" si="272"/>
        <v>98.78947368421052</v>
      </c>
      <c r="Q1775" t="str">
        <f t="shared" si="273"/>
        <v>photography</v>
      </c>
      <c r="R1775" t="str">
        <f t="shared" si="274"/>
        <v>photobooks</v>
      </c>
      <c r="S1775" t="str">
        <f t="shared" si="279"/>
        <v>12/5/2014</v>
      </c>
      <c r="T1775" t="str">
        <f t="shared" si="275"/>
        <v>2014</v>
      </c>
      <c r="U1775" t="str">
        <f t="shared" si="276"/>
        <v>December</v>
      </c>
      <c r="V1775" t="str">
        <f t="shared" si="270"/>
        <v>1/19/2015</v>
      </c>
      <c r="W1775" t="str">
        <f t="shared" si="277"/>
        <v>2015</v>
      </c>
      <c r="X1775" t="str">
        <f t="shared" si="278"/>
        <v>January</v>
      </c>
    </row>
    <row r="1776" spans="1:24" ht="43.2" x14ac:dyDescent="0.55000000000000004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271"/>
        <v>0.4592</v>
      </c>
      <c r="P1776" s="9">
        <f t="shared" si="272"/>
        <v>88.307692307692307</v>
      </c>
      <c r="Q1776" t="str">
        <f t="shared" si="273"/>
        <v>photography</v>
      </c>
      <c r="R1776" t="str">
        <f t="shared" si="274"/>
        <v>photobooks</v>
      </c>
      <c r="S1776" t="str">
        <f t="shared" si="279"/>
        <v>10/18/2014</v>
      </c>
      <c r="T1776" t="str">
        <f t="shared" si="275"/>
        <v>2014</v>
      </c>
      <c r="U1776" t="str">
        <f t="shared" si="276"/>
        <v>October</v>
      </c>
      <c r="V1776" t="str">
        <f t="shared" si="270"/>
        <v>11/29/2014</v>
      </c>
      <c r="W1776" t="str">
        <f t="shared" si="277"/>
        <v>2014</v>
      </c>
      <c r="X1776" t="str">
        <f t="shared" si="278"/>
        <v>November</v>
      </c>
    </row>
    <row r="1777" spans="1:24" ht="43.2" x14ac:dyDescent="0.55000000000000004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271"/>
        <v>0.65101538461538466</v>
      </c>
      <c r="P1777" s="9">
        <f t="shared" si="272"/>
        <v>170.62903225806451</v>
      </c>
      <c r="Q1777" t="str">
        <f t="shared" si="273"/>
        <v>photography</v>
      </c>
      <c r="R1777" t="str">
        <f t="shared" si="274"/>
        <v>photobooks</v>
      </c>
      <c r="S1777" t="str">
        <f t="shared" si="279"/>
        <v>9/9/2014</v>
      </c>
      <c r="T1777" t="str">
        <f t="shared" si="275"/>
        <v>2014</v>
      </c>
      <c r="U1777" t="str">
        <f t="shared" si="276"/>
        <v>September</v>
      </c>
      <c r="V1777" t="str">
        <f t="shared" si="270"/>
        <v>10/24/2014</v>
      </c>
      <c r="W1777" t="str">
        <f t="shared" si="277"/>
        <v>2014</v>
      </c>
      <c r="X1777" t="str">
        <f t="shared" si="278"/>
        <v>October</v>
      </c>
    </row>
    <row r="1778" spans="1:24" ht="43.2" x14ac:dyDescent="0.55000000000000004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271"/>
        <v>6.7000000000000004E-2</v>
      </c>
      <c r="P1778" s="9">
        <f t="shared" si="272"/>
        <v>83.75</v>
      </c>
      <c r="Q1778" t="str">
        <f t="shared" si="273"/>
        <v>photography</v>
      </c>
      <c r="R1778" t="str">
        <f t="shared" si="274"/>
        <v>photobooks</v>
      </c>
      <c r="S1778" t="str">
        <f t="shared" si="279"/>
        <v>9/23/2014</v>
      </c>
      <c r="T1778" t="str">
        <f t="shared" si="275"/>
        <v>2014</v>
      </c>
      <c r="U1778" t="str">
        <f t="shared" si="276"/>
        <v>September</v>
      </c>
      <c r="V1778" t="str">
        <f t="shared" si="270"/>
        <v>10/29/2014</v>
      </c>
      <c r="W1778" t="str">
        <f t="shared" si="277"/>
        <v>2014</v>
      </c>
      <c r="X1778" t="str">
        <f t="shared" si="278"/>
        <v>October</v>
      </c>
    </row>
    <row r="1779" spans="1:24" ht="43.2" x14ac:dyDescent="0.55000000000000004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271"/>
        <v>0.135625</v>
      </c>
      <c r="P1779" s="9">
        <f t="shared" si="272"/>
        <v>65.099999999999994</v>
      </c>
      <c r="Q1779" t="str">
        <f t="shared" si="273"/>
        <v>photography</v>
      </c>
      <c r="R1779" t="str">
        <f t="shared" si="274"/>
        <v>photobooks</v>
      </c>
      <c r="S1779" t="str">
        <f t="shared" si="279"/>
        <v>1/21/2015</v>
      </c>
      <c r="T1779" t="str">
        <f t="shared" si="275"/>
        <v>2015</v>
      </c>
      <c r="U1779" t="str">
        <f t="shared" si="276"/>
        <v>January</v>
      </c>
      <c r="V1779" t="str">
        <f t="shared" si="270"/>
        <v>2/20/2015</v>
      </c>
      <c r="W1779" t="str">
        <f t="shared" si="277"/>
        <v>2015</v>
      </c>
      <c r="X1779" t="str">
        <f t="shared" si="278"/>
        <v>February</v>
      </c>
    </row>
    <row r="1780" spans="1:24" ht="43.2" x14ac:dyDescent="0.55000000000000004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271"/>
        <v>1.9900000000000001E-2</v>
      </c>
      <c r="P1780" s="9">
        <f t="shared" si="272"/>
        <v>66.333333333333329</v>
      </c>
      <c r="Q1780" t="str">
        <f t="shared" si="273"/>
        <v>photography</v>
      </c>
      <c r="R1780" t="str">
        <f t="shared" si="274"/>
        <v>photobooks</v>
      </c>
      <c r="S1780" t="str">
        <f t="shared" si="279"/>
        <v>2/10/2015</v>
      </c>
      <c r="T1780" t="str">
        <f t="shared" si="275"/>
        <v>2015</v>
      </c>
      <c r="U1780" t="str">
        <f t="shared" si="276"/>
        <v>February</v>
      </c>
      <c r="V1780" t="str">
        <f t="shared" si="270"/>
        <v>3/27/2015</v>
      </c>
      <c r="W1780" t="str">
        <f t="shared" si="277"/>
        <v>2015</v>
      </c>
      <c r="X1780" t="str">
        <f t="shared" si="278"/>
        <v>March</v>
      </c>
    </row>
    <row r="1781" spans="1:24" ht="43.2" x14ac:dyDescent="0.55000000000000004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271"/>
        <v>0.36236363636363639</v>
      </c>
      <c r="P1781" s="9">
        <f t="shared" si="272"/>
        <v>104.89473684210526</v>
      </c>
      <c r="Q1781" t="str">
        <f t="shared" si="273"/>
        <v>photography</v>
      </c>
      <c r="R1781" t="str">
        <f t="shared" si="274"/>
        <v>photobooks</v>
      </c>
      <c r="S1781" t="str">
        <f t="shared" si="279"/>
        <v>8/3/2016</v>
      </c>
      <c r="T1781" t="str">
        <f t="shared" si="275"/>
        <v>2016</v>
      </c>
      <c r="U1781" t="str">
        <f t="shared" si="276"/>
        <v>August</v>
      </c>
      <c r="V1781" t="str">
        <f t="shared" si="270"/>
        <v>9/2/2016</v>
      </c>
      <c r="W1781" t="str">
        <f t="shared" si="277"/>
        <v>2016</v>
      </c>
      <c r="X1781" t="str">
        <f t="shared" si="278"/>
        <v>September</v>
      </c>
    </row>
    <row r="1782" spans="1:24" ht="43.2" x14ac:dyDescent="0.55000000000000004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271"/>
        <v>0.39743333333333336</v>
      </c>
      <c r="P1782" s="9">
        <f t="shared" si="272"/>
        <v>78.440789473684205</v>
      </c>
      <c r="Q1782" t="str">
        <f t="shared" si="273"/>
        <v>photography</v>
      </c>
      <c r="R1782" t="str">
        <f t="shared" si="274"/>
        <v>photobooks</v>
      </c>
      <c r="S1782" t="str">
        <f t="shared" si="279"/>
        <v>5/3/2016</v>
      </c>
      <c r="T1782" t="str">
        <f t="shared" si="275"/>
        <v>2016</v>
      </c>
      <c r="U1782" t="str">
        <f t="shared" si="276"/>
        <v>May</v>
      </c>
      <c r="V1782" t="str">
        <f t="shared" si="270"/>
        <v>7/2/2016</v>
      </c>
      <c r="W1782" t="str">
        <f t="shared" si="277"/>
        <v>2016</v>
      </c>
      <c r="X1782" t="str">
        <f t="shared" si="278"/>
        <v>July</v>
      </c>
    </row>
    <row r="1783" spans="1:24" ht="43.2" x14ac:dyDescent="0.55000000000000004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271"/>
        <v>0.25763636363636366</v>
      </c>
      <c r="P1783" s="9">
        <f t="shared" si="272"/>
        <v>59.041666666666664</v>
      </c>
      <c r="Q1783" t="str">
        <f t="shared" si="273"/>
        <v>photography</v>
      </c>
      <c r="R1783" t="str">
        <f t="shared" si="274"/>
        <v>photobooks</v>
      </c>
      <c r="S1783" t="str">
        <f t="shared" si="279"/>
        <v>8/15/2016</v>
      </c>
      <c r="T1783" t="str">
        <f t="shared" si="275"/>
        <v>2016</v>
      </c>
      <c r="U1783" t="str">
        <f t="shared" si="276"/>
        <v>August</v>
      </c>
      <c r="V1783" t="str">
        <f t="shared" si="270"/>
        <v>9/15/2016</v>
      </c>
      <c r="W1783" t="str">
        <f t="shared" si="277"/>
        <v>2016</v>
      </c>
      <c r="X1783" t="str">
        <f t="shared" si="278"/>
        <v>September</v>
      </c>
    </row>
    <row r="1784" spans="1:24" ht="43.2" x14ac:dyDescent="0.55000000000000004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271"/>
        <v>0.15491428571428573</v>
      </c>
      <c r="P1784" s="9">
        <f t="shared" si="272"/>
        <v>71.34210526315789</v>
      </c>
      <c r="Q1784" t="str">
        <f t="shared" si="273"/>
        <v>photography</v>
      </c>
      <c r="R1784" t="str">
        <f t="shared" si="274"/>
        <v>photobooks</v>
      </c>
      <c r="S1784" t="str">
        <f t="shared" si="279"/>
        <v>1/19/2016</v>
      </c>
      <c r="T1784" t="str">
        <f t="shared" si="275"/>
        <v>2016</v>
      </c>
      <c r="U1784" t="str">
        <f t="shared" si="276"/>
        <v>January</v>
      </c>
      <c r="V1784" t="str">
        <f t="shared" si="270"/>
        <v>2/21/2016</v>
      </c>
      <c r="W1784" t="str">
        <f t="shared" si="277"/>
        <v>2016</v>
      </c>
      <c r="X1784" t="str">
        <f t="shared" si="278"/>
        <v>February</v>
      </c>
    </row>
    <row r="1785" spans="1:24" ht="43.2" x14ac:dyDescent="0.55000000000000004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271"/>
        <v>0.236925</v>
      </c>
      <c r="P1785" s="9">
        <f t="shared" si="272"/>
        <v>51.227027027027027</v>
      </c>
      <c r="Q1785" t="str">
        <f t="shared" si="273"/>
        <v>photography</v>
      </c>
      <c r="R1785" t="str">
        <f t="shared" si="274"/>
        <v>photobooks</v>
      </c>
      <c r="S1785" t="str">
        <f t="shared" si="279"/>
        <v>4/21/2015</v>
      </c>
      <c r="T1785" t="str">
        <f t="shared" si="275"/>
        <v>2015</v>
      </c>
      <c r="U1785" t="str">
        <f t="shared" si="276"/>
        <v>April</v>
      </c>
      <c r="V1785" t="str">
        <f t="shared" si="270"/>
        <v>5/21/2015</v>
      </c>
      <c r="W1785" t="str">
        <f t="shared" si="277"/>
        <v>2015</v>
      </c>
      <c r="X1785" t="str">
        <f t="shared" si="278"/>
        <v>May</v>
      </c>
    </row>
    <row r="1786" spans="1:24" ht="43.2" x14ac:dyDescent="0.55000000000000004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271"/>
        <v>0.39760000000000001</v>
      </c>
      <c r="P1786" s="9">
        <f t="shared" si="272"/>
        <v>60.242424242424242</v>
      </c>
      <c r="Q1786" t="str">
        <f t="shared" si="273"/>
        <v>photography</v>
      </c>
      <c r="R1786" t="str">
        <f t="shared" si="274"/>
        <v>photobooks</v>
      </c>
      <c r="S1786" t="str">
        <f t="shared" si="279"/>
        <v>12/30/2014</v>
      </c>
      <c r="T1786" t="str">
        <f t="shared" si="275"/>
        <v>2014</v>
      </c>
      <c r="U1786" t="str">
        <f t="shared" si="276"/>
        <v>December</v>
      </c>
      <c r="V1786" t="str">
        <f t="shared" si="270"/>
        <v>1/30/2015</v>
      </c>
      <c r="W1786" t="str">
        <f t="shared" si="277"/>
        <v>2015</v>
      </c>
      <c r="X1786" t="str">
        <f t="shared" si="278"/>
        <v>January</v>
      </c>
    </row>
    <row r="1787" spans="1:24" ht="43.2" x14ac:dyDescent="0.55000000000000004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271"/>
        <v>0.20220833333333332</v>
      </c>
      <c r="P1787" s="9">
        <f t="shared" si="272"/>
        <v>44.935185185185183</v>
      </c>
      <c r="Q1787" t="str">
        <f t="shared" si="273"/>
        <v>photography</v>
      </c>
      <c r="R1787" t="str">
        <f t="shared" si="274"/>
        <v>photobooks</v>
      </c>
      <c r="S1787" t="str">
        <f t="shared" si="279"/>
        <v>9/14/2014</v>
      </c>
      <c r="T1787" t="str">
        <f t="shared" si="275"/>
        <v>2014</v>
      </c>
      <c r="U1787" t="str">
        <f t="shared" si="276"/>
        <v>September</v>
      </c>
      <c r="V1787" t="str">
        <f t="shared" si="270"/>
        <v>10/15/2014</v>
      </c>
      <c r="W1787" t="str">
        <f t="shared" si="277"/>
        <v>2014</v>
      </c>
      <c r="X1787" t="str">
        <f t="shared" si="278"/>
        <v>October</v>
      </c>
    </row>
    <row r="1788" spans="1:24" ht="43.2" x14ac:dyDescent="0.55000000000000004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271"/>
        <v>0.47631578947368419</v>
      </c>
      <c r="P1788" s="9">
        <f t="shared" si="272"/>
        <v>31.206896551724139</v>
      </c>
      <c r="Q1788" t="str">
        <f t="shared" si="273"/>
        <v>photography</v>
      </c>
      <c r="R1788" t="str">
        <f t="shared" si="274"/>
        <v>photobooks</v>
      </c>
      <c r="S1788" t="str">
        <f t="shared" si="279"/>
        <v>11/15/2014</v>
      </c>
      <c r="T1788" t="str">
        <f t="shared" si="275"/>
        <v>2014</v>
      </c>
      <c r="U1788" t="str">
        <f t="shared" si="276"/>
        <v>November</v>
      </c>
      <c r="V1788" t="str">
        <f t="shared" si="270"/>
        <v>12/15/2014</v>
      </c>
      <c r="W1788" t="str">
        <f t="shared" si="277"/>
        <v>2014</v>
      </c>
      <c r="X1788" t="str">
        <f t="shared" si="278"/>
        <v>December</v>
      </c>
    </row>
    <row r="1789" spans="1:24" ht="43.2" x14ac:dyDescent="0.55000000000000004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271"/>
        <v>0.15329999999999999</v>
      </c>
      <c r="P1789" s="9">
        <f t="shared" si="272"/>
        <v>63.875</v>
      </c>
      <c r="Q1789" t="str">
        <f t="shared" si="273"/>
        <v>photography</v>
      </c>
      <c r="R1789" t="str">
        <f t="shared" si="274"/>
        <v>photobooks</v>
      </c>
      <c r="S1789" t="str">
        <f t="shared" si="279"/>
        <v>3/5/2015</v>
      </c>
      <c r="T1789" t="str">
        <f t="shared" si="275"/>
        <v>2015</v>
      </c>
      <c r="U1789" t="str">
        <f t="shared" si="276"/>
        <v>March</v>
      </c>
      <c r="V1789" t="str">
        <f t="shared" si="270"/>
        <v>4/4/2015</v>
      </c>
      <c r="W1789" t="str">
        <f t="shared" si="277"/>
        <v>2015</v>
      </c>
      <c r="X1789" t="str">
        <f t="shared" si="278"/>
        <v>April</v>
      </c>
    </row>
    <row r="1790" spans="1:24" ht="43.2" x14ac:dyDescent="0.55000000000000004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271"/>
        <v>1.3818181818181818E-2</v>
      </c>
      <c r="P1790" s="9">
        <f t="shared" si="272"/>
        <v>19</v>
      </c>
      <c r="Q1790" t="str">
        <f t="shared" si="273"/>
        <v>photography</v>
      </c>
      <c r="R1790" t="str">
        <f t="shared" si="274"/>
        <v>photobooks</v>
      </c>
      <c r="S1790" t="str">
        <f t="shared" si="279"/>
        <v>10/1/2014</v>
      </c>
      <c r="T1790" t="str">
        <f t="shared" si="275"/>
        <v>2014</v>
      </c>
      <c r="U1790" t="str">
        <f t="shared" si="276"/>
        <v>October</v>
      </c>
      <c r="V1790" t="str">
        <f t="shared" si="270"/>
        <v>10/31/2014</v>
      </c>
      <c r="W1790" t="str">
        <f t="shared" si="277"/>
        <v>2014</v>
      </c>
      <c r="X1790" t="str">
        <f t="shared" si="278"/>
        <v>October</v>
      </c>
    </row>
    <row r="1791" spans="1:24" ht="43.2" x14ac:dyDescent="0.55000000000000004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271"/>
        <v>5.0000000000000001E-3</v>
      </c>
      <c r="P1791" s="9">
        <f t="shared" si="272"/>
        <v>10</v>
      </c>
      <c r="Q1791" t="str">
        <f t="shared" si="273"/>
        <v>photography</v>
      </c>
      <c r="R1791" t="str">
        <f t="shared" si="274"/>
        <v>photobooks</v>
      </c>
      <c r="S1791" t="str">
        <f t="shared" si="279"/>
        <v>11/13/2014</v>
      </c>
      <c r="T1791" t="str">
        <f t="shared" si="275"/>
        <v>2014</v>
      </c>
      <c r="U1791" t="str">
        <f t="shared" si="276"/>
        <v>November</v>
      </c>
      <c r="V1791" t="str">
        <f t="shared" si="270"/>
        <v>1/12/2015</v>
      </c>
      <c r="W1791" t="str">
        <f t="shared" si="277"/>
        <v>2015</v>
      </c>
      <c r="X1791" t="str">
        <f t="shared" si="278"/>
        <v>January</v>
      </c>
    </row>
    <row r="1792" spans="1:24" ht="43.2" x14ac:dyDescent="0.55000000000000004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271"/>
        <v>4.9575757575757579E-2</v>
      </c>
      <c r="P1792" s="9">
        <f t="shared" si="272"/>
        <v>109.06666666666666</v>
      </c>
      <c r="Q1792" t="str">
        <f t="shared" si="273"/>
        <v>photography</v>
      </c>
      <c r="R1792" t="str">
        <f t="shared" si="274"/>
        <v>photobooks</v>
      </c>
      <c r="S1792" t="str">
        <f t="shared" si="279"/>
        <v>1/6/2015</v>
      </c>
      <c r="T1792" t="str">
        <f t="shared" si="275"/>
        <v>2015</v>
      </c>
      <c r="U1792" t="str">
        <f t="shared" si="276"/>
        <v>January</v>
      </c>
      <c r="V1792" t="str">
        <f t="shared" si="270"/>
        <v>2/5/2015</v>
      </c>
      <c r="W1792" t="str">
        <f t="shared" si="277"/>
        <v>2015</v>
      </c>
      <c r="X1792" t="str">
        <f t="shared" si="278"/>
        <v>February</v>
      </c>
    </row>
    <row r="1793" spans="1:24" ht="28.8" x14ac:dyDescent="0.55000000000000004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271"/>
        <v>3.5666666666666666E-2</v>
      </c>
      <c r="P1793" s="9">
        <f t="shared" si="272"/>
        <v>26.75</v>
      </c>
      <c r="Q1793" t="str">
        <f t="shared" si="273"/>
        <v>photography</v>
      </c>
      <c r="R1793" t="str">
        <f t="shared" si="274"/>
        <v>photobooks</v>
      </c>
      <c r="S1793" t="str">
        <f t="shared" si="279"/>
        <v>11/30/2014</v>
      </c>
      <c r="T1793" t="str">
        <f t="shared" si="275"/>
        <v>2014</v>
      </c>
      <c r="U1793" t="str">
        <f t="shared" si="276"/>
        <v>November</v>
      </c>
      <c r="V1793" t="str">
        <f t="shared" si="270"/>
        <v>1/29/2015</v>
      </c>
      <c r="W1793" t="str">
        <f t="shared" si="277"/>
        <v>2015</v>
      </c>
      <c r="X1793" t="str">
        <f t="shared" si="278"/>
        <v>January</v>
      </c>
    </row>
    <row r="1794" spans="1:24" ht="28.8" x14ac:dyDescent="0.55000000000000004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si="271"/>
        <v>0.61124000000000001</v>
      </c>
      <c r="P1794" s="9">
        <f t="shared" si="272"/>
        <v>109.93525179856115</v>
      </c>
      <c r="Q1794" t="str">
        <f t="shared" si="273"/>
        <v>photography</v>
      </c>
      <c r="R1794" t="str">
        <f t="shared" si="274"/>
        <v>photobooks</v>
      </c>
      <c r="S1794" t="str">
        <f t="shared" si="279"/>
        <v>7/3/2015</v>
      </c>
      <c r="T1794" t="str">
        <f t="shared" si="275"/>
        <v>2015</v>
      </c>
      <c r="U1794" t="str">
        <f t="shared" si="276"/>
        <v>July</v>
      </c>
      <c r="V1794" t="str">
        <f t="shared" ref="V1794:V1857" si="280">TEXT((I1794/86400)+25569+(-5/24),"m/d/yyyy")</f>
        <v>8/10/2015</v>
      </c>
      <c r="W1794" t="str">
        <f t="shared" si="277"/>
        <v>2015</v>
      </c>
      <c r="X1794" t="str">
        <f t="shared" si="278"/>
        <v>August</v>
      </c>
    </row>
    <row r="1795" spans="1:24" ht="43.2" x14ac:dyDescent="0.55000000000000004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ref="O1795:O1858" si="281">E1795/D1795</f>
        <v>1.3333333333333334E-2</v>
      </c>
      <c r="P1795" s="9">
        <f t="shared" ref="P1795:P1858" si="282">IF(L1795&lt;&gt;0, E1795/L1795, 0)</f>
        <v>20</v>
      </c>
      <c r="Q1795" t="str">
        <f t="shared" ref="Q1795:Q1858" si="283">LEFT(N1795, SEARCH("/",N1795,1)-1)</f>
        <v>photography</v>
      </c>
      <c r="R1795" t="str">
        <f t="shared" ref="R1795:R1858" si="284">RIGHT(N1795,LEN(N1795)-FIND("/",N1795))</f>
        <v>photobooks</v>
      </c>
      <c r="S1795" t="str">
        <f t="shared" si="279"/>
        <v>10/28/2014</v>
      </c>
      <c r="T1795" t="str">
        <f t="shared" ref="T1795:T1858" si="285">TEXT((J1795/86400)+25569+(-5/24),"yyyy")</f>
        <v>2014</v>
      </c>
      <c r="U1795" t="str">
        <f t="shared" ref="U1795:U1858" si="286">TEXT((J1795/86400)+25569+(-5/24),"mmmm")</f>
        <v>October</v>
      </c>
      <c r="V1795" t="str">
        <f t="shared" si="280"/>
        <v>11/27/2014</v>
      </c>
      <c r="W1795" t="str">
        <f t="shared" ref="W1795:W1858" si="287">TEXT((I1795/86400)+25569+(-5/24),"yyyy")</f>
        <v>2014</v>
      </c>
      <c r="X1795" t="str">
        <f t="shared" ref="X1795:X1858" si="288">TEXT((I1795/86400)+25569+(-5/24),"mmmm")</f>
        <v>November</v>
      </c>
    </row>
    <row r="1796" spans="1:24" ht="43.2" x14ac:dyDescent="0.55000000000000004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si="281"/>
        <v>0.11077777777777778</v>
      </c>
      <c r="P1796" s="9">
        <f t="shared" si="282"/>
        <v>55.388888888888886</v>
      </c>
      <c r="Q1796" t="str">
        <f t="shared" si="283"/>
        <v>photography</v>
      </c>
      <c r="R1796" t="str">
        <f t="shared" si="284"/>
        <v>photobooks</v>
      </c>
      <c r="S1796" t="str">
        <f t="shared" ref="S1796:S1859" si="289">TEXT((J1796/86400)+25569+(-5/24),"m/d/yyyy")</f>
        <v>1/7/2015</v>
      </c>
      <c r="T1796" t="str">
        <f t="shared" si="285"/>
        <v>2015</v>
      </c>
      <c r="U1796" t="str">
        <f t="shared" si="286"/>
        <v>January</v>
      </c>
      <c r="V1796" t="str">
        <f t="shared" si="280"/>
        <v>2/11/2015</v>
      </c>
      <c r="W1796" t="str">
        <f t="shared" si="287"/>
        <v>2015</v>
      </c>
      <c r="X1796" t="str">
        <f t="shared" si="288"/>
        <v>February</v>
      </c>
    </row>
    <row r="1797" spans="1:24" ht="43.2" x14ac:dyDescent="0.55000000000000004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si="281"/>
        <v>0.38735714285714284</v>
      </c>
      <c r="P1797" s="9">
        <f t="shared" si="282"/>
        <v>133.90123456790124</v>
      </c>
      <c r="Q1797" t="str">
        <f t="shared" si="283"/>
        <v>photography</v>
      </c>
      <c r="R1797" t="str">
        <f t="shared" si="284"/>
        <v>photobooks</v>
      </c>
      <c r="S1797" t="str">
        <f t="shared" si="289"/>
        <v>9/15/2016</v>
      </c>
      <c r="T1797" t="str">
        <f t="shared" si="285"/>
        <v>2016</v>
      </c>
      <c r="U1797" t="str">
        <f t="shared" si="286"/>
        <v>September</v>
      </c>
      <c r="V1797" t="str">
        <f t="shared" si="280"/>
        <v>10/14/2016</v>
      </c>
      <c r="W1797" t="str">
        <f t="shared" si="287"/>
        <v>2016</v>
      </c>
      <c r="X1797" t="str">
        <f t="shared" si="288"/>
        <v>October</v>
      </c>
    </row>
    <row r="1798" spans="1:24" ht="43.2" x14ac:dyDescent="0.55000000000000004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281"/>
        <v>0.22052631578947368</v>
      </c>
      <c r="P1798" s="9">
        <f t="shared" si="282"/>
        <v>48.720930232558139</v>
      </c>
      <c r="Q1798" t="str">
        <f t="shared" si="283"/>
        <v>photography</v>
      </c>
      <c r="R1798" t="str">
        <f t="shared" si="284"/>
        <v>photobooks</v>
      </c>
      <c r="S1798" t="str">
        <f t="shared" si="289"/>
        <v>5/25/2016</v>
      </c>
      <c r="T1798" t="str">
        <f t="shared" si="285"/>
        <v>2016</v>
      </c>
      <c r="U1798" t="str">
        <f t="shared" si="286"/>
        <v>May</v>
      </c>
      <c r="V1798" t="str">
        <f t="shared" si="280"/>
        <v>7/24/2016</v>
      </c>
      <c r="W1798" t="str">
        <f t="shared" si="287"/>
        <v>2016</v>
      </c>
      <c r="X1798" t="str">
        <f t="shared" si="288"/>
        <v>July</v>
      </c>
    </row>
    <row r="1799" spans="1:24" ht="43.2" x14ac:dyDescent="0.55000000000000004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281"/>
        <v>0.67549999999999999</v>
      </c>
      <c r="P1799" s="9">
        <f t="shared" si="282"/>
        <v>48.25</v>
      </c>
      <c r="Q1799" t="str">
        <f t="shared" si="283"/>
        <v>photography</v>
      </c>
      <c r="R1799" t="str">
        <f t="shared" si="284"/>
        <v>photobooks</v>
      </c>
      <c r="S1799" t="str">
        <f t="shared" si="289"/>
        <v>11/15/2016</v>
      </c>
      <c r="T1799" t="str">
        <f t="shared" si="285"/>
        <v>2016</v>
      </c>
      <c r="U1799" t="str">
        <f t="shared" si="286"/>
        <v>November</v>
      </c>
      <c r="V1799" t="str">
        <f t="shared" si="280"/>
        <v>12/15/2016</v>
      </c>
      <c r="W1799" t="str">
        <f t="shared" si="287"/>
        <v>2016</v>
      </c>
      <c r="X1799" t="str">
        <f t="shared" si="288"/>
        <v>December</v>
      </c>
    </row>
    <row r="1800" spans="1:24" ht="43.2" x14ac:dyDescent="0.55000000000000004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281"/>
        <v>0.136375</v>
      </c>
      <c r="P1800" s="9">
        <f t="shared" si="282"/>
        <v>58.972972972972975</v>
      </c>
      <c r="Q1800" t="str">
        <f t="shared" si="283"/>
        <v>photography</v>
      </c>
      <c r="R1800" t="str">
        <f t="shared" si="284"/>
        <v>photobooks</v>
      </c>
      <c r="S1800" t="str">
        <f t="shared" si="289"/>
        <v>12/6/2015</v>
      </c>
      <c r="T1800" t="str">
        <f t="shared" si="285"/>
        <v>2015</v>
      </c>
      <c r="U1800" t="str">
        <f t="shared" si="286"/>
        <v>December</v>
      </c>
      <c r="V1800" t="str">
        <f t="shared" si="280"/>
        <v>2/4/2016</v>
      </c>
      <c r="W1800" t="str">
        <f t="shared" si="287"/>
        <v>2016</v>
      </c>
      <c r="X1800" t="str">
        <f t="shared" si="288"/>
        <v>February</v>
      </c>
    </row>
    <row r="1801" spans="1:24" ht="28.8" x14ac:dyDescent="0.55000000000000004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281"/>
        <v>1.7457500000000001E-2</v>
      </c>
      <c r="P1801" s="9">
        <f t="shared" si="282"/>
        <v>11.638333333333334</v>
      </c>
      <c r="Q1801" t="str">
        <f t="shared" si="283"/>
        <v>photography</v>
      </c>
      <c r="R1801" t="str">
        <f t="shared" si="284"/>
        <v>photobooks</v>
      </c>
      <c r="S1801" t="str">
        <f t="shared" si="289"/>
        <v>10/22/2014</v>
      </c>
      <c r="T1801" t="str">
        <f t="shared" si="285"/>
        <v>2014</v>
      </c>
      <c r="U1801" t="str">
        <f t="shared" si="286"/>
        <v>October</v>
      </c>
      <c r="V1801" t="str">
        <f t="shared" si="280"/>
        <v>11/11/2014</v>
      </c>
      <c r="W1801" t="str">
        <f t="shared" si="287"/>
        <v>2014</v>
      </c>
      <c r="X1801" t="str">
        <f t="shared" si="288"/>
        <v>November</v>
      </c>
    </row>
    <row r="1802" spans="1:24" ht="43.2" x14ac:dyDescent="0.55000000000000004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281"/>
        <v>0.20449632511889321</v>
      </c>
      <c r="P1802" s="9">
        <f t="shared" si="282"/>
        <v>83.716814159292042</v>
      </c>
      <c r="Q1802" t="str">
        <f t="shared" si="283"/>
        <v>photography</v>
      </c>
      <c r="R1802" t="str">
        <f t="shared" si="284"/>
        <v>photobooks</v>
      </c>
      <c r="S1802" t="str">
        <f t="shared" si="289"/>
        <v>9/10/2016</v>
      </c>
      <c r="T1802" t="str">
        <f t="shared" si="285"/>
        <v>2016</v>
      </c>
      <c r="U1802" t="str">
        <f t="shared" si="286"/>
        <v>September</v>
      </c>
      <c r="V1802" t="str">
        <f t="shared" si="280"/>
        <v>10/10/2016</v>
      </c>
      <c r="W1802" t="str">
        <f t="shared" si="287"/>
        <v>2016</v>
      </c>
      <c r="X1802" t="str">
        <f t="shared" si="288"/>
        <v>October</v>
      </c>
    </row>
    <row r="1803" spans="1:24" ht="43.2" x14ac:dyDescent="0.55000000000000004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281"/>
        <v>0.13852941176470587</v>
      </c>
      <c r="P1803" s="9">
        <f t="shared" si="282"/>
        <v>63.648648648648646</v>
      </c>
      <c r="Q1803" t="str">
        <f t="shared" si="283"/>
        <v>photography</v>
      </c>
      <c r="R1803" t="str">
        <f t="shared" si="284"/>
        <v>photobooks</v>
      </c>
      <c r="S1803" t="str">
        <f t="shared" si="289"/>
        <v>11/13/2015</v>
      </c>
      <c r="T1803" t="str">
        <f t="shared" si="285"/>
        <v>2015</v>
      </c>
      <c r="U1803" t="str">
        <f t="shared" si="286"/>
        <v>November</v>
      </c>
      <c r="V1803" t="str">
        <f t="shared" si="280"/>
        <v>12/15/2015</v>
      </c>
      <c r="W1803" t="str">
        <f t="shared" si="287"/>
        <v>2015</v>
      </c>
      <c r="X1803" t="str">
        <f t="shared" si="288"/>
        <v>December</v>
      </c>
    </row>
    <row r="1804" spans="1:24" ht="28.8" x14ac:dyDescent="0.55000000000000004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281"/>
        <v>0.48485714285714288</v>
      </c>
      <c r="P1804" s="9">
        <f t="shared" si="282"/>
        <v>94.277777777777771</v>
      </c>
      <c r="Q1804" t="str">
        <f t="shared" si="283"/>
        <v>photography</v>
      </c>
      <c r="R1804" t="str">
        <f t="shared" si="284"/>
        <v>photobooks</v>
      </c>
      <c r="S1804" t="str">
        <f t="shared" si="289"/>
        <v>6/4/2015</v>
      </c>
      <c r="T1804" t="str">
        <f t="shared" si="285"/>
        <v>2015</v>
      </c>
      <c r="U1804" t="str">
        <f t="shared" si="286"/>
        <v>June</v>
      </c>
      <c r="V1804" t="str">
        <f t="shared" si="280"/>
        <v>6/27/2015</v>
      </c>
      <c r="W1804" t="str">
        <f t="shared" si="287"/>
        <v>2015</v>
      </c>
      <c r="X1804" t="str">
        <f t="shared" si="288"/>
        <v>June</v>
      </c>
    </row>
    <row r="1805" spans="1:24" ht="43.2" x14ac:dyDescent="0.55000000000000004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281"/>
        <v>0.308</v>
      </c>
      <c r="P1805" s="9">
        <f t="shared" si="282"/>
        <v>71.86666666666666</v>
      </c>
      <c r="Q1805" t="str">
        <f t="shared" si="283"/>
        <v>photography</v>
      </c>
      <c r="R1805" t="str">
        <f t="shared" si="284"/>
        <v>photobooks</v>
      </c>
      <c r="S1805" t="str">
        <f t="shared" si="289"/>
        <v>1/13/2015</v>
      </c>
      <c r="T1805" t="str">
        <f t="shared" si="285"/>
        <v>2015</v>
      </c>
      <c r="U1805" t="str">
        <f t="shared" si="286"/>
        <v>January</v>
      </c>
      <c r="V1805" t="str">
        <f t="shared" si="280"/>
        <v>2/13/2015</v>
      </c>
      <c r="W1805" t="str">
        <f t="shared" si="287"/>
        <v>2015</v>
      </c>
      <c r="X1805" t="str">
        <f t="shared" si="288"/>
        <v>February</v>
      </c>
    </row>
    <row r="1806" spans="1:24" ht="43.2" x14ac:dyDescent="0.55000000000000004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281"/>
        <v>0.35174193548387095</v>
      </c>
      <c r="P1806" s="9">
        <f t="shared" si="282"/>
        <v>104.84615384615384</v>
      </c>
      <c r="Q1806" t="str">
        <f t="shared" si="283"/>
        <v>photography</v>
      </c>
      <c r="R1806" t="str">
        <f t="shared" si="284"/>
        <v>photobooks</v>
      </c>
      <c r="S1806" t="str">
        <f t="shared" si="289"/>
        <v>10/5/2015</v>
      </c>
      <c r="T1806" t="str">
        <f t="shared" si="285"/>
        <v>2015</v>
      </c>
      <c r="U1806" t="str">
        <f t="shared" si="286"/>
        <v>October</v>
      </c>
      <c r="V1806" t="str">
        <f t="shared" si="280"/>
        <v>11/14/2015</v>
      </c>
      <c r="W1806" t="str">
        <f t="shared" si="287"/>
        <v>2015</v>
      </c>
      <c r="X1806" t="str">
        <f t="shared" si="288"/>
        <v>November</v>
      </c>
    </row>
    <row r="1807" spans="1:24" ht="43.2" x14ac:dyDescent="0.55000000000000004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281"/>
        <v>0.36404444444444445</v>
      </c>
      <c r="P1807" s="9">
        <f t="shared" si="282"/>
        <v>67.139344262295083</v>
      </c>
      <c r="Q1807" t="str">
        <f t="shared" si="283"/>
        <v>photography</v>
      </c>
      <c r="R1807" t="str">
        <f t="shared" si="284"/>
        <v>photobooks</v>
      </c>
      <c r="S1807" t="str">
        <f t="shared" si="289"/>
        <v>8/31/2015</v>
      </c>
      <c r="T1807" t="str">
        <f t="shared" si="285"/>
        <v>2015</v>
      </c>
      <c r="U1807" t="str">
        <f t="shared" si="286"/>
        <v>August</v>
      </c>
      <c r="V1807" t="str">
        <f t="shared" si="280"/>
        <v>10/2/2015</v>
      </c>
      <c r="W1807" t="str">
        <f t="shared" si="287"/>
        <v>2015</v>
      </c>
      <c r="X1807" t="str">
        <f t="shared" si="288"/>
        <v>October</v>
      </c>
    </row>
    <row r="1808" spans="1:24" ht="43.2" x14ac:dyDescent="0.55000000000000004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281"/>
        <v>2.955E-2</v>
      </c>
      <c r="P1808" s="9">
        <f t="shared" si="282"/>
        <v>73.875</v>
      </c>
      <c r="Q1808" t="str">
        <f t="shared" si="283"/>
        <v>photography</v>
      </c>
      <c r="R1808" t="str">
        <f t="shared" si="284"/>
        <v>photobooks</v>
      </c>
      <c r="S1808" t="str">
        <f t="shared" si="289"/>
        <v>8/26/2014</v>
      </c>
      <c r="T1808" t="str">
        <f t="shared" si="285"/>
        <v>2014</v>
      </c>
      <c r="U1808" t="str">
        <f t="shared" si="286"/>
        <v>August</v>
      </c>
      <c r="V1808" t="str">
        <f t="shared" si="280"/>
        <v>9/30/2014</v>
      </c>
      <c r="W1808" t="str">
        <f t="shared" si="287"/>
        <v>2014</v>
      </c>
      <c r="X1808" t="str">
        <f t="shared" si="288"/>
        <v>September</v>
      </c>
    </row>
    <row r="1809" spans="1:24" ht="28.8" x14ac:dyDescent="0.55000000000000004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281"/>
        <v>0.1106</v>
      </c>
      <c r="P1809" s="9">
        <f t="shared" si="282"/>
        <v>69.125</v>
      </c>
      <c r="Q1809" t="str">
        <f t="shared" si="283"/>
        <v>photography</v>
      </c>
      <c r="R1809" t="str">
        <f t="shared" si="284"/>
        <v>photobooks</v>
      </c>
      <c r="S1809" t="str">
        <f t="shared" si="289"/>
        <v>8/28/2014</v>
      </c>
      <c r="T1809" t="str">
        <f t="shared" si="285"/>
        <v>2014</v>
      </c>
      <c r="U1809" t="str">
        <f t="shared" si="286"/>
        <v>August</v>
      </c>
      <c r="V1809" t="str">
        <f t="shared" si="280"/>
        <v>9/27/2014</v>
      </c>
      <c r="W1809" t="str">
        <f t="shared" si="287"/>
        <v>2014</v>
      </c>
      <c r="X1809" t="str">
        <f t="shared" si="288"/>
        <v>September</v>
      </c>
    </row>
    <row r="1810" spans="1:24" ht="43.2" x14ac:dyDescent="0.55000000000000004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281"/>
        <v>0.41407142857142859</v>
      </c>
      <c r="P1810" s="9">
        <f t="shared" si="282"/>
        <v>120.77083333333333</v>
      </c>
      <c r="Q1810" t="str">
        <f t="shared" si="283"/>
        <v>photography</v>
      </c>
      <c r="R1810" t="str">
        <f t="shared" si="284"/>
        <v>photobooks</v>
      </c>
      <c r="S1810" t="str">
        <f t="shared" si="289"/>
        <v>1/7/2017</v>
      </c>
      <c r="T1810" t="str">
        <f t="shared" si="285"/>
        <v>2017</v>
      </c>
      <c r="U1810" t="str">
        <f t="shared" si="286"/>
        <v>January</v>
      </c>
      <c r="V1810" t="str">
        <f t="shared" si="280"/>
        <v>2/11/2017</v>
      </c>
      <c r="W1810" t="str">
        <f t="shared" si="287"/>
        <v>2017</v>
      </c>
      <c r="X1810" t="str">
        <f t="shared" si="288"/>
        <v>February</v>
      </c>
    </row>
    <row r="1811" spans="1:24" ht="43.2" x14ac:dyDescent="0.55000000000000004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281"/>
        <v>0.10857142857142857</v>
      </c>
      <c r="P1811" s="9">
        <f t="shared" si="282"/>
        <v>42.222222222222221</v>
      </c>
      <c r="Q1811" t="str">
        <f t="shared" si="283"/>
        <v>photography</v>
      </c>
      <c r="R1811" t="str">
        <f t="shared" si="284"/>
        <v>photobooks</v>
      </c>
      <c r="S1811" t="str">
        <f t="shared" si="289"/>
        <v>1/25/2015</v>
      </c>
      <c r="T1811" t="str">
        <f t="shared" si="285"/>
        <v>2015</v>
      </c>
      <c r="U1811" t="str">
        <f t="shared" si="286"/>
        <v>January</v>
      </c>
      <c r="V1811" t="str">
        <f t="shared" si="280"/>
        <v>3/1/2015</v>
      </c>
      <c r="W1811" t="str">
        <f t="shared" si="287"/>
        <v>2015</v>
      </c>
      <c r="X1811" t="str">
        <f t="shared" si="288"/>
        <v>March</v>
      </c>
    </row>
    <row r="1812" spans="1:24" ht="43.2" x14ac:dyDescent="0.55000000000000004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281"/>
        <v>3.3333333333333333E-2</v>
      </c>
      <c r="P1812" s="9">
        <f t="shared" si="282"/>
        <v>7.5</v>
      </c>
      <c r="Q1812" t="str">
        <f t="shared" si="283"/>
        <v>photography</v>
      </c>
      <c r="R1812" t="str">
        <f t="shared" si="284"/>
        <v>photobooks</v>
      </c>
      <c r="S1812" t="str">
        <f t="shared" si="289"/>
        <v>8/9/2014</v>
      </c>
      <c r="T1812" t="str">
        <f t="shared" si="285"/>
        <v>2014</v>
      </c>
      <c r="U1812" t="str">
        <f t="shared" si="286"/>
        <v>August</v>
      </c>
      <c r="V1812" t="str">
        <f t="shared" si="280"/>
        <v>8/21/2014</v>
      </c>
      <c r="W1812" t="str">
        <f t="shared" si="287"/>
        <v>2014</v>
      </c>
      <c r="X1812" t="str">
        <f t="shared" si="288"/>
        <v>August</v>
      </c>
    </row>
    <row r="1813" spans="1:24" ht="43.2" x14ac:dyDescent="0.55000000000000004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281"/>
        <v>7.407407407407407E-4</v>
      </c>
      <c r="P1813" s="9">
        <f t="shared" si="282"/>
        <v>1.5384615384615385</v>
      </c>
      <c r="Q1813" t="str">
        <f t="shared" si="283"/>
        <v>photography</v>
      </c>
      <c r="R1813" t="str">
        <f t="shared" si="284"/>
        <v>photobooks</v>
      </c>
      <c r="S1813" t="str">
        <f t="shared" si="289"/>
        <v>8/25/2014</v>
      </c>
      <c r="T1813" t="str">
        <f t="shared" si="285"/>
        <v>2014</v>
      </c>
      <c r="U1813" t="str">
        <f t="shared" si="286"/>
        <v>August</v>
      </c>
      <c r="V1813" t="str">
        <f t="shared" si="280"/>
        <v>10/23/2014</v>
      </c>
      <c r="W1813" t="str">
        <f t="shared" si="287"/>
        <v>2014</v>
      </c>
      <c r="X1813" t="str">
        <f t="shared" si="288"/>
        <v>October</v>
      </c>
    </row>
    <row r="1814" spans="1:24" ht="43.2" x14ac:dyDescent="0.55000000000000004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281"/>
        <v>0.13307692307692306</v>
      </c>
      <c r="P1814" s="9">
        <f t="shared" si="282"/>
        <v>37.608695652173914</v>
      </c>
      <c r="Q1814" t="str">
        <f t="shared" si="283"/>
        <v>photography</v>
      </c>
      <c r="R1814" t="str">
        <f t="shared" si="284"/>
        <v>photobooks</v>
      </c>
      <c r="S1814" t="str">
        <f t="shared" si="289"/>
        <v>6/3/2016</v>
      </c>
      <c r="T1814" t="str">
        <f t="shared" si="285"/>
        <v>2016</v>
      </c>
      <c r="U1814" t="str">
        <f t="shared" si="286"/>
        <v>June</v>
      </c>
      <c r="V1814" t="str">
        <f t="shared" si="280"/>
        <v>7/3/2016</v>
      </c>
      <c r="W1814" t="str">
        <f t="shared" si="287"/>
        <v>2016</v>
      </c>
      <c r="X1814" t="str">
        <f t="shared" si="288"/>
        <v>July</v>
      </c>
    </row>
    <row r="1815" spans="1:24" ht="43.2" x14ac:dyDescent="0.55000000000000004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 t="shared" si="281"/>
        <v>0</v>
      </c>
      <c r="P1815" s="9">
        <f t="shared" si="282"/>
        <v>0</v>
      </c>
      <c r="Q1815" t="str">
        <f t="shared" si="283"/>
        <v>photography</v>
      </c>
      <c r="R1815" t="str">
        <f t="shared" si="284"/>
        <v>photobooks</v>
      </c>
      <c r="S1815" t="str">
        <f t="shared" si="289"/>
        <v>7/9/2014</v>
      </c>
      <c r="T1815" t="str">
        <f t="shared" si="285"/>
        <v>2014</v>
      </c>
      <c r="U1815" t="str">
        <f t="shared" si="286"/>
        <v>July</v>
      </c>
      <c r="V1815" t="str">
        <f t="shared" si="280"/>
        <v>8/8/2014</v>
      </c>
      <c r="W1815" t="str">
        <f t="shared" si="287"/>
        <v>2014</v>
      </c>
      <c r="X1815" t="str">
        <f t="shared" si="288"/>
        <v>August</v>
      </c>
    </row>
    <row r="1816" spans="1:24" ht="43.2" x14ac:dyDescent="0.55000000000000004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281"/>
        <v>0.49183333333333334</v>
      </c>
      <c r="P1816" s="9">
        <f t="shared" si="282"/>
        <v>42.157142857142858</v>
      </c>
      <c r="Q1816" t="str">
        <f t="shared" si="283"/>
        <v>photography</v>
      </c>
      <c r="R1816" t="str">
        <f t="shared" si="284"/>
        <v>photobooks</v>
      </c>
      <c r="S1816" t="str">
        <f t="shared" si="289"/>
        <v>1/29/2015</v>
      </c>
      <c r="T1816" t="str">
        <f t="shared" si="285"/>
        <v>2015</v>
      </c>
      <c r="U1816" t="str">
        <f t="shared" si="286"/>
        <v>January</v>
      </c>
      <c r="V1816" t="str">
        <f t="shared" si="280"/>
        <v>2/28/2015</v>
      </c>
      <c r="W1816" t="str">
        <f t="shared" si="287"/>
        <v>2015</v>
      </c>
      <c r="X1816" t="str">
        <f t="shared" si="288"/>
        <v>February</v>
      </c>
    </row>
    <row r="1817" spans="1:24" ht="43.2" x14ac:dyDescent="0.55000000000000004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 t="shared" si="281"/>
        <v>0</v>
      </c>
      <c r="P1817" s="9">
        <f t="shared" si="282"/>
        <v>0</v>
      </c>
      <c r="Q1817" t="str">
        <f t="shared" si="283"/>
        <v>photography</v>
      </c>
      <c r="R1817" t="str">
        <f t="shared" si="284"/>
        <v>photobooks</v>
      </c>
      <c r="S1817" t="str">
        <f t="shared" si="289"/>
        <v>6/17/2015</v>
      </c>
      <c r="T1817" t="str">
        <f t="shared" si="285"/>
        <v>2015</v>
      </c>
      <c r="U1817" t="str">
        <f t="shared" si="286"/>
        <v>June</v>
      </c>
      <c r="V1817" t="str">
        <f t="shared" si="280"/>
        <v>7/1/2015</v>
      </c>
      <c r="W1817" t="str">
        <f t="shared" si="287"/>
        <v>2015</v>
      </c>
      <c r="X1817" t="str">
        <f t="shared" si="288"/>
        <v>July</v>
      </c>
    </row>
    <row r="1818" spans="1:24" ht="43.2" x14ac:dyDescent="0.55000000000000004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281"/>
        <v>2.036E-2</v>
      </c>
      <c r="P1818" s="9">
        <f t="shared" si="282"/>
        <v>84.833333333333329</v>
      </c>
      <c r="Q1818" t="str">
        <f t="shared" si="283"/>
        <v>photography</v>
      </c>
      <c r="R1818" t="str">
        <f t="shared" si="284"/>
        <v>photobooks</v>
      </c>
      <c r="S1818" t="str">
        <f t="shared" si="289"/>
        <v>6/27/2016</v>
      </c>
      <c r="T1818" t="str">
        <f t="shared" si="285"/>
        <v>2016</v>
      </c>
      <c r="U1818" t="str">
        <f t="shared" si="286"/>
        <v>June</v>
      </c>
      <c r="V1818" t="str">
        <f t="shared" si="280"/>
        <v>7/25/2016</v>
      </c>
      <c r="W1818" t="str">
        <f t="shared" si="287"/>
        <v>2016</v>
      </c>
      <c r="X1818" t="str">
        <f t="shared" si="288"/>
        <v>July</v>
      </c>
    </row>
    <row r="1819" spans="1:24" ht="28.8" x14ac:dyDescent="0.55000000000000004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281"/>
        <v>0.52327777777777773</v>
      </c>
      <c r="P1819" s="9">
        <f t="shared" si="282"/>
        <v>94.19</v>
      </c>
      <c r="Q1819" t="str">
        <f t="shared" si="283"/>
        <v>photography</v>
      </c>
      <c r="R1819" t="str">
        <f t="shared" si="284"/>
        <v>photobooks</v>
      </c>
      <c r="S1819" t="str">
        <f t="shared" si="289"/>
        <v>12/1/2016</v>
      </c>
      <c r="T1819" t="str">
        <f t="shared" si="285"/>
        <v>2016</v>
      </c>
      <c r="U1819" t="str">
        <f t="shared" si="286"/>
        <v>December</v>
      </c>
      <c r="V1819" t="str">
        <f t="shared" si="280"/>
        <v>1/30/2017</v>
      </c>
      <c r="W1819" t="str">
        <f t="shared" si="287"/>
        <v>2017</v>
      </c>
      <c r="X1819" t="str">
        <f t="shared" si="288"/>
        <v>January</v>
      </c>
    </row>
    <row r="1820" spans="1:24" ht="28.8" x14ac:dyDescent="0.55000000000000004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 t="shared" si="281"/>
        <v>0</v>
      </c>
      <c r="P1820" s="9">
        <f t="shared" si="282"/>
        <v>0</v>
      </c>
      <c r="Q1820" t="str">
        <f t="shared" si="283"/>
        <v>photography</v>
      </c>
      <c r="R1820" t="str">
        <f t="shared" si="284"/>
        <v>photobooks</v>
      </c>
      <c r="S1820" t="str">
        <f t="shared" si="289"/>
        <v>3/4/2015</v>
      </c>
      <c r="T1820" t="str">
        <f t="shared" si="285"/>
        <v>2015</v>
      </c>
      <c r="U1820" t="str">
        <f t="shared" si="286"/>
        <v>March</v>
      </c>
      <c r="V1820" t="str">
        <f t="shared" si="280"/>
        <v>4/2/2015</v>
      </c>
      <c r="W1820" t="str">
        <f t="shared" si="287"/>
        <v>2015</v>
      </c>
      <c r="X1820" t="str">
        <f t="shared" si="288"/>
        <v>April</v>
      </c>
    </row>
    <row r="1821" spans="1:24" ht="43.2" x14ac:dyDescent="0.55000000000000004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281"/>
        <v>2.0833333333333332E-2</v>
      </c>
      <c r="P1821" s="9">
        <f t="shared" si="282"/>
        <v>6.25</v>
      </c>
      <c r="Q1821" t="str">
        <f t="shared" si="283"/>
        <v>photography</v>
      </c>
      <c r="R1821" t="str">
        <f t="shared" si="284"/>
        <v>photobooks</v>
      </c>
      <c r="S1821" t="str">
        <f t="shared" si="289"/>
        <v>6/30/2014</v>
      </c>
      <c r="T1821" t="str">
        <f t="shared" si="285"/>
        <v>2014</v>
      </c>
      <c r="U1821" t="str">
        <f t="shared" si="286"/>
        <v>June</v>
      </c>
      <c r="V1821" t="str">
        <f t="shared" si="280"/>
        <v>7/30/2014</v>
      </c>
      <c r="W1821" t="str">
        <f t="shared" si="287"/>
        <v>2014</v>
      </c>
      <c r="X1821" t="str">
        <f t="shared" si="288"/>
        <v>July</v>
      </c>
    </row>
    <row r="1822" spans="1:24" ht="43.2" x14ac:dyDescent="0.55000000000000004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281"/>
        <v>6.565384615384616E-2</v>
      </c>
      <c r="P1822" s="9">
        <f t="shared" si="282"/>
        <v>213.375</v>
      </c>
      <c r="Q1822" t="str">
        <f t="shared" si="283"/>
        <v>photography</v>
      </c>
      <c r="R1822" t="str">
        <f t="shared" si="284"/>
        <v>photobooks</v>
      </c>
      <c r="S1822" t="str">
        <f t="shared" si="289"/>
        <v>3/1/2015</v>
      </c>
      <c r="T1822" t="str">
        <f t="shared" si="285"/>
        <v>2015</v>
      </c>
      <c r="U1822" t="str">
        <f t="shared" si="286"/>
        <v>March</v>
      </c>
      <c r="V1822" t="str">
        <f t="shared" si="280"/>
        <v>3/31/2015</v>
      </c>
      <c r="W1822" t="str">
        <f t="shared" si="287"/>
        <v>2015</v>
      </c>
      <c r="X1822" t="str">
        <f t="shared" si="288"/>
        <v>March</v>
      </c>
    </row>
    <row r="1823" spans="1:24" ht="43.2" x14ac:dyDescent="0.55000000000000004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281"/>
        <v>1.3489</v>
      </c>
      <c r="P1823" s="9">
        <f t="shared" si="282"/>
        <v>59.162280701754383</v>
      </c>
      <c r="Q1823" t="str">
        <f t="shared" si="283"/>
        <v>music</v>
      </c>
      <c r="R1823" t="str">
        <f t="shared" si="284"/>
        <v>rock</v>
      </c>
      <c r="S1823" t="str">
        <f t="shared" si="289"/>
        <v>1/18/2012</v>
      </c>
      <c r="T1823" t="str">
        <f t="shared" si="285"/>
        <v>2012</v>
      </c>
      <c r="U1823" t="str">
        <f t="shared" si="286"/>
        <v>January</v>
      </c>
      <c r="V1823" t="str">
        <f t="shared" si="280"/>
        <v>3/3/2012</v>
      </c>
      <c r="W1823" t="str">
        <f t="shared" si="287"/>
        <v>2012</v>
      </c>
      <c r="X1823" t="str">
        <f t="shared" si="288"/>
        <v>March</v>
      </c>
    </row>
    <row r="1824" spans="1:24" ht="28.8" x14ac:dyDescent="0.55000000000000004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281"/>
        <v>1</v>
      </c>
      <c r="P1824" s="9">
        <f t="shared" si="282"/>
        <v>27.272727272727273</v>
      </c>
      <c r="Q1824" t="str">
        <f t="shared" si="283"/>
        <v>music</v>
      </c>
      <c r="R1824" t="str">
        <f t="shared" si="284"/>
        <v>rock</v>
      </c>
      <c r="S1824" t="str">
        <f t="shared" si="289"/>
        <v>12/26/2013</v>
      </c>
      <c r="T1824" t="str">
        <f t="shared" si="285"/>
        <v>2013</v>
      </c>
      <c r="U1824" t="str">
        <f t="shared" si="286"/>
        <v>December</v>
      </c>
      <c r="V1824" t="str">
        <f t="shared" si="280"/>
        <v>1/31/2014</v>
      </c>
      <c r="W1824" t="str">
        <f t="shared" si="287"/>
        <v>2014</v>
      </c>
      <c r="X1824" t="str">
        <f t="shared" si="288"/>
        <v>January</v>
      </c>
    </row>
    <row r="1825" spans="1:24" ht="43.2" x14ac:dyDescent="0.55000000000000004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281"/>
        <v>1.1585714285714286</v>
      </c>
      <c r="P1825" s="9">
        <f t="shared" si="282"/>
        <v>24.575757575757574</v>
      </c>
      <c r="Q1825" t="str">
        <f t="shared" si="283"/>
        <v>music</v>
      </c>
      <c r="R1825" t="str">
        <f t="shared" si="284"/>
        <v>rock</v>
      </c>
      <c r="S1825" t="str">
        <f t="shared" si="289"/>
        <v>9/24/2012</v>
      </c>
      <c r="T1825" t="str">
        <f t="shared" si="285"/>
        <v>2012</v>
      </c>
      <c r="U1825" t="str">
        <f t="shared" si="286"/>
        <v>September</v>
      </c>
      <c r="V1825" t="str">
        <f t="shared" si="280"/>
        <v>10/24/2012</v>
      </c>
      <c r="W1825" t="str">
        <f t="shared" si="287"/>
        <v>2012</v>
      </c>
      <c r="X1825" t="str">
        <f t="shared" si="288"/>
        <v>October</v>
      </c>
    </row>
    <row r="1826" spans="1:24" x14ac:dyDescent="0.55000000000000004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281"/>
        <v>1.0006666666666666</v>
      </c>
      <c r="P1826" s="9">
        <f t="shared" si="282"/>
        <v>75.05</v>
      </c>
      <c r="Q1826" t="str">
        <f t="shared" si="283"/>
        <v>music</v>
      </c>
      <c r="R1826" t="str">
        <f t="shared" si="284"/>
        <v>rock</v>
      </c>
      <c r="S1826" t="str">
        <f t="shared" si="289"/>
        <v>12/18/2013</v>
      </c>
      <c r="T1826" t="str">
        <f t="shared" si="285"/>
        <v>2013</v>
      </c>
      <c r="U1826" t="str">
        <f t="shared" si="286"/>
        <v>December</v>
      </c>
      <c r="V1826" t="str">
        <f t="shared" si="280"/>
        <v>1/7/2014</v>
      </c>
      <c r="W1826" t="str">
        <f t="shared" si="287"/>
        <v>2014</v>
      </c>
      <c r="X1826" t="str">
        <f t="shared" si="288"/>
        <v>January</v>
      </c>
    </row>
    <row r="1827" spans="1:24" ht="43.2" x14ac:dyDescent="0.55000000000000004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281"/>
        <v>1.0505</v>
      </c>
      <c r="P1827" s="9">
        <f t="shared" si="282"/>
        <v>42.02</v>
      </c>
      <c r="Q1827" t="str">
        <f t="shared" si="283"/>
        <v>music</v>
      </c>
      <c r="R1827" t="str">
        <f t="shared" si="284"/>
        <v>rock</v>
      </c>
      <c r="S1827" t="str">
        <f t="shared" si="289"/>
        <v>6/18/2013</v>
      </c>
      <c r="T1827" t="str">
        <f t="shared" si="285"/>
        <v>2013</v>
      </c>
      <c r="U1827" t="str">
        <f t="shared" si="286"/>
        <v>June</v>
      </c>
      <c r="V1827" t="str">
        <f t="shared" si="280"/>
        <v>7/11/2013</v>
      </c>
      <c r="W1827" t="str">
        <f t="shared" si="287"/>
        <v>2013</v>
      </c>
      <c r="X1827" t="str">
        <f t="shared" si="288"/>
        <v>July</v>
      </c>
    </row>
    <row r="1828" spans="1:24" ht="28.8" x14ac:dyDescent="0.55000000000000004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281"/>
        <v>1.01</v>
      </c>
      <c r="P1828" s="9">
        <f t="shared" si="282"/>
        <v>53.157894736842103</v>
      </c>
      <c r="Q1828" t="str">
        <f t="shared" si="283"/>
        <v>music</v>
      </c>
      <c r="R1828" t="str">
        <f t="shared" si="284"/>
        <v>rock</v>
      </c>
      <c r="S1828" t="str">
        <f t="shared" si="289"/>
        <v>1/18/2014</v>
      </c>
      <c r="T1828" t="str">
        <f t="shared" si="285"/>
        <v>2014</v>
      </c>
      <c r="U1828" t="str">
        <f t="shared" si="286"/>
        <v>January</v>
      </c>
      <c r="V1828" t="str">
        <f t="shared" si="280"/>
        <v>2/17/2014</v>
      </c>
      <c r="W1828" t="str">
        <f t="shared" si="287"/>
        <v>2014</v>
      </c>
      <c r="X1828" t="str">
        <f t="shared" si="288"/>
        <v>February</v>
      </c>
    </row>
    <row r="1829" spans="1:24" ht="43.2" x14ac:dyDescent="0.55000000000000004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281"/>
        <v>1.0066250000000001</v>
      </c>
      <c r="P1829" s="9">
        <f t="shared" si="282"/>
        <v>83.885416666666671</v>
      </c>
      <c r="Q1829" t="str">
        <f t="shared" si="283"/>
        <v>music</v>
      </c>
      <c r="R1829" t="str">
        <f t="shared" si="284"/>
        <v>rock</v>
      </c>
      <c r="S1829" t="str">
        <f t="shared" si="289"/>
        <v>1/12/2011</v>
      </c>
      <c r="T1829" t="str">
        <f t="shared" si="285"/>
        <v>2011</v>
      </c>
      <c r="U1829" t="str">
        <f t="shared" si="286"/>
        <v>January</v>
      </c>
      <c r="V1829" t="str">
        <f t="shared" si="280"/>
        <v>3/3/2011</v>
      </c>
      <c r="W1829" t="str">
        <f t="shared" si="287"/>
        <v>2011</v>
      </c>
      <c r="X1829" t="str">
        <f t="shared" si="288"/>
        <v>March</v>
      </c>
    </row>
    <row r="1830" spans="1:24" ht="43.2" x14ac:dyDescent="0.55000000000000004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281"/>
        <v>1.0016</v>
      </c>
      <c r="P1830" s="9">
        <f t="shared" si="282"/>
        <v>417.33333333333331</v>
      </c>
      <c r="Q1830" t="str">
        <f t="shared" si="283"/>
        <v>music</v>
      </c>
      <c r="R1830" t="str">
        <f t="shared" si="284"/>
        <v>rock</v>
      </c>
      <c r="S1830" t="str">
        <f t="shared" si="289"/>
        <v>4/7/2014</v>
      </c>
      <c r="T1830" t="str">
        <f t="shared" si="285"/>
        <v>2014</v>
      </c>
      <c r="U1830" t="str">
        <f t="shared" si="286"/>
        <v>April</v>
      </c>
      <c r="V1830" t="str">
        <f t="shared" si="280"/>
        <v>5/9/2014</v>
      </c>
      <c r="W1830" t="str">
        <f t="shared" si="287"/>
        <v>2014</v>
      </c>
      <c r="X1830" t="str">
        <f t="shared" si="288"/>
        <v>May</v>
      </c>
    </row>
    <row r="1831" spans="1:24" ht="43.2" x14ac:dyDescent="0.55000000000000004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281"/>
        <v>1.6668333333333334</v>
      </c>
      <c r="P1831" s="9">
        <f t="shared" si="282"/>
        <v>75.765151515151516</v>
      </c>
      <c r="Q1831" t="str">
        <f t="shared" si="283"/>
        <v>music</v>
      </c>
      <c r="R1831" t="str">
        <f t="shared" si="284"/>
        <v>rock</v>
      </c>
      <c r="S1831" t="str">
        <f t="shared" si="289"/>
        <v>12/3/2010</v>
      </c>
      <c r="T1831" t="str">
        <f t="shared" si="285"/>
        <v>2010</v>
      </c>
      <c r="U1831" t="str">
        <f t="shared" si="286"/>
        <v>December</v>
      </c>
      <c r="V1831" t="str">
        <f t="shared" si="280"/>
        <v>1/21/2011</v>
      </c>
      <c r="W1831" t="str">
        <f t="shared" si="287"/>
        <v>2011</v>
      </c>
      <c r="X1831" t="str">
        <f t="shared" si="288"/>
        <v>January</v>
      </c>
    </row>
    <row r="1832" spans="1:24" ht="43.2" x14ac:dyDescent="0.55000000000000004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281"/>
        <v>1.0153333333333334</v>
      </c>
      <c r="P1832" s="9">
        <f t="shared" si="282"/>
        <v>67.389380530973455</v>
      </c>
      <c r="Q1832" t="str">
        <f t="shared" si="283"/>
        <v>music</v>
      </c>
      <c r="R1832" t="str">
        <f t="shared" si="284"/>
        <v>rock</v>
      </c>
      <c r="S1832" t="str">
        <f t="shared" si="289"/>
        <v>1/25/2014</v>
      </c>
      <c r="T1832" t="str">
        <f t="shared" si="285"/>
        <v>2014</v>
      </c>
      <c r="U1832" t="str">
        <f t="shared" si="286"/>
        <v>January</v>
      </c>
      <c r="V1832" t="str">
        <f t="shared" si="280"/>
        <v>2/24/2014</v>
      </c>
      <c r="W1832" t="str">
        <f t="shared" si="287"/>
        <v>2014</v>
      </c>
      <c r="X1832" t="str">
        <f t="shared" si="288"/>
        <v>February</v>
      </c>
    </row>
    <row r="1833" spans="1:24" ht="43.2" x14ac:dyDescent="0.55000000000000004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281"/>
        <v>1.03</v>
      </c>
      <c r="P1833" s="9">
        <f t="shared" si="282"/>
        <v>73.571428571428569</v>
      </c>
      <c r="Q1833" t="str">
        <f t="shared" si="283"/>
        <v>music</v>
      </c>
      <c r="R1833" t="str">
        <f t="shared" si="284"/>
        <v>rock</v>
      </c>
      <c r="S1833" t="str">
        <f t="shared" si="289"/>
        <v>4/27/2012</v>
      </c>
      <c r="T1833" t="str">
        <f t="shared" si="285"/>
        <v>2012</v>
      </c>
      <c r="U1833" t="str">
        <f t="shared" si="286"/>
        <v>April</v>
      </c>
      <c r="V1833" t="str">
        <f t="shared" si="280"/>
        <v>5/12/2012</v>
      </c>
      <c r="W1833" t="str">
        <f t="shared" si="287"/>
        <v>2012</v>
      </c>
      <c r="X1833" t="str">
        <f t="shared" si="288"/>
        <v>May</v>
      </c>
    </row>
    <row r="1834" spans="1:24" ht="43.2" x14ac:dyDescent="0.55000000000000004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281"/>
        <v>1.4285714285714286</v>
      </c>
      <c r="P1834" s="9">
        <f t="shared" si="282"/>
        <v>25</v>
      </c>
      <c r="Q1834" t="str">
        <f t="shared" si="283"/>
        <v>music</v>
      </c>
      <c r="R1834" t="str">
        <f t="shared" si="284"/>
        <v>rock</v>
      </c>
      <c r="S1834" t="str">
        <f t="shared" si="289"/>
        <v>2/2/2011</v>
      </c>
      <c r="T1834" t="str">
        <f t="shared" si="285"/>
        <v>2011</v>
      </c>
      <c r="U1834" t="str">
        <f t="shared" si="286"/>
        <v>February</v>
      </c>
      <c r="V1834" t="str">
        <f t="shared" si="280"/>
        <v>3/4/2011</v>
      </c>
      <c r="W1834" t="str">
        <f t="shared" si="287"/>
        <v>2011</v>
      </c>
      <c r="X1834" t="str">
        <f t="shared" si="288"/>
        <v>March</v>
      </c>
    </row>
    <row r="1835" spans="1:24" ht="43.2" x14ac:dyDescent="0.55000000000000004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281"/>
        <v>2.625</v>
      </c>
      <c r="P1835" s="9">
        <f t="shared" si="282"/>
        <v>42</v>
      </c>
      <c r="Q1835" t="str">
        <f t="shared" si="283"/>
        <v>music</v>
      </c>
      <c r="R1835" t="str">
        <f t="shared" si="284"/>
        <v>rock</v>
      </c>
      <c r="S1835" t="str">
        <f t="shared" si="289"/>
        <v>1/28/2013</v>
      </c>
      <c r="T1835" t="str">
        <f t="shared" si="285"/>
        <v>2013</v>
      </c>
      <c r="U1835" t="str">
        <f t="shared" si="286"/>
        <v>January</v>
      </c>
      <c r="V1835" t="str">
        <f t="shared" si="280"/>
        <v>3/2/2013</v>
      </c>
      <c r="W1835" t="str">
        <f t="shared" si="287"/>
        <v>2013</v>
      </c>
      <c r="X1835" t="str">
        <f t="shared" si="288"/>
        <v>March</v>
      </c>
    </row>
    <row r="1836" spans="1:24" ht="28.8" x14ac:dyDescent="0.55000000000000004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281"/>
        <v>1.1805000000000001</v>
      </c>
      <c r="P1836" s="9">
        <f t="shared" si="282"/>
        <v>131.16666666666666</v>
      </c>
      <c r="Q1836" t="str">
        <f t="shared" si="283"/>
        <v>music</v>
      </c>
      <c r="R1836" t="str">
        <f t="shared" si="284"/>
        <v>rock</v>
      </c>
      <c r="S1836" t="str">
        <f t="shared" si="289"/>
        <v>12/15/2014</v>
      </c>
      <c r="T1836" t="str">
        <f t="shared" si="285"/>
        <v>2014</v>
      </c>
      <c r="U1836" t="str">
        <f t="shared" si="286"/>
        <v>December</v>
      </c>
      <c r="V1836" t="str">
        <f t="shared" si="280"/>
        <v>1/24/2015</v>
      </c>
      <c r="W1836" t="str">
        <f t="shared" si="287"/>
        <v>2015</v>
      </c>
      <c r="X1836" t="str">
        <f t="shared" si="288"/>
        <v>January</v>
      </c>
    </row>
    <row r="1837" spans="1:24" ht="57.6" x14ac:dyDescent="0.55000000000000004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281"/>
        <v>1.04</v>
      </c>
      <c r="P1837" s="9">
        <f t="shared" si="282"/>
        <v>47.272727272727273</v>
      </c>
      <c r="Q1837" t="str">
        <f t="shared" si="283"/>
        <v>music</v>
      </c>
      <c r="R1837" t="str">
        <f t="shared" si="284"/>
        <v>rock</v>
      </c>
      <c r="S1837" t="str">
        <f t="shared" si="289"/>
        <v>3/1/2016</v>
      </c>
      <c r="T1837" t="str">
        <f t="shared" si="285"/>
        <v>2016</v>
      </c>
      <c r="U1837" t="str">
        <f t="shared" si="286"/>
        <v>March</v>
      </c>
      <c r="V1837" t="str">
        <f t="shared" si="280"/>
        <v>3/31/2016</v>
      </c>
      <c r="W1837" t="str">
        <f t="shared" si="287"/>
        <v>2016</v>
      </c>
      <c r="X1837" t="str">
        <f t="shared" si="288"/>
        <v>March</v>
      </c>
    </row>
    <row r="1838" spans="1:24" x14ac:dyDescent="0.55000000000000004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281"/>
        <v>2.0034000000000001</v>
      </c>
      <c r="P1838" s="9">
        <f t="shared" si="282"/>
        <v>182.12727272727273</v>
      </c>
      <c r="Q1838" t="str">
        <f t="shared" si="283"/>
        <v>music</v>
      </c>
      <c r="R1838" t="str">
        <f t="shared" si="284"/>
        <v>rock</v>
      </c>
      <c r="S1838" t="str">
        <f t="shared" si="289"/>
        <v>1/31/2013</v>
      </c>
      <c r="T1838" t="str">
        <f t="shared" si="285"/>
        <v>2013</v>
      </c>
      <c r="U1838" t="str">
        <f t="shared" si="286"/>
        <v>January</v>
      </c>
      <c r="V1838" t="str">
        <f t="shared" si="280"/>
        <v>2/17/2013</v>
      </c>
      <c r="W1838" t="str">
        <f t="shared" si="287"/>
        <v>2013</v>
      </c>
      <c r="X1838" t="str">
        <f t="shared" si="288"/>
        <v>February</v>
      </c>
    </row>
    <row r="1839" spans="1:24" ht="43.2" x14ac:dyDescent="0.55000000000000004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281"/>
        <v>3.0683333333333334</v>
      </c>
      <c r="P1839" s="9">
        <f t="shared" si="282"/>
        <v>61.366666666666667</v>
      </c>
      <c r="Q1839" t="str">
        <f t="shared" si="283"/>
        <v>music</v>
      </c>
      <c r="R1839" t="str">
        <f t="shared" si="284"/>
        <v>rock</v>
      </c>
      <c r="S1839" t="str">
        <f t="shared" si="289"/>
        <v>1/17/2012</v>
      </c>
      <c r="T1839" t="str">
        <f t="shared" si="285"/>
        <v>2012</v>
      </c>
      <c r="U1839" t="str">
        <f t="shared" si="286"/>
        <v>January</v>
      </c>
      <c r="V1839" t="str">
        <f t="shared" si="280"/>
        <v>3/17/2012</v>
      </c>
      <c r="W1839" t="str">
        <f t="shared" si="287"/>
        <v>2012</v>
      </c>
      <c r="X1839" t="str">
        <f t="shared" si="288"/>
        <v>March</v>
      </c>
    </row>
    <row r="1840" spans="1:24" ht="43.2" x14ac:dyDescent="0.55000000000000004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281"/>
        <v>1.00149</v>
      </c>
      <c r="P1840" s="9">
        <f t="shared" si="282"/>
        <v>35.767499999999998</v>
      </c>
      <c r="Q1840" t="str">
        <f t="shared" si="283"/>
        <v>music</v>
      </c>
      <c r="R1840" t="str">
        <f t="shared" si="284"/>
        <v>rock</v>
      </c>
      <c r="S1840" t="str">
        <f t="shared" si="289"/>
        <v>9/2/2011</v>
      </c>
      <c r="T1840" t="str">
        <f t="shared" si="285"/>
        <v>2011</v>
      </c>
      <c r="U1840" t="str">
        <f t="shared" si="286"/>
        <v>September</v>
      </c>
      <c r="V1840" t="str">
        <f t="shared" si="280"/>
        <v>9/30/2011</v>
      </c>
      <c r="W1840" t="str">
        <f t="shared" si="287"/>
        <v>2011</v>
      </c>
      <c r="X1840" t="str">
        <f t="shared" si="288"/>
        <v>September</v>
      </c>
    </row>
    <row r="1841" spans="1:24" ht="43.2" x14ac:dyDescent="0.55000000000000004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281"/>
        <v>2.0529999999999999</v>
      </c>
      <c r="P1841" s="9">
        <f t="shared" si="282"/>
        <v>45.62222222222222</v>
      </c>
      <c r="Q1841" t="str">
        <f t="shared" si="283"/>
        <v>music</v>
      </c>
      <c r="R1841" t="str">
        <f t="shared" si="284"/>
        <v>rock</v>
      </c>
      <c r="S1841" t="str">
        <f t="shared" si="289"/>
        <v>9/1/2016</v>
      </c>
      <c r="T1841" t="str">
        <f t="shared" si="285"/>
        <v>2016</v>
      </c>
      <c r="U1841" t="str">
        <f t="shared" si="286"/>
        <v>September</v>
      </c>
      <c r="V1841" t="str">
        <f t="shared" si="280"/>
        <v>10/1/2016</v>
      </c>
      <c r="W1841" t="str">
        <f t="shared" si="287"/>
        <v>2016</v>
      </c>
      <c r="X1841" t="str">
        <f t="shared" si="288"/>
        <v>October</v>
      </c>
    </row>
    <row r="1842" spans="1:24" ht="43.2" x14ac:dyDescent="0.55000000000000004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281"/>
        <v>1.0888888888888888</v>
      </c>
      <c r="P1842" s="9">
        <f t="shared" si="282"/>
        <v>75.384615384615387</v>
      </c>
      <c r="Q1842" t="str">
        <f t="shared" si="283"/>
        <v>music</v>
      </c>
      <c r="R1842" t="str">
        <f t="shared" si="284"/>
        <v>rock</v>
      </c>
      <c r="S1842" t="str">
        <f t="shared" si="289"/>
        <v>4/17/2013</v>
      </c>
      <c r="T1842" t="str">
        <f t="shared" si="285"/>
        <v>2013</v>
      </c>
      <c r="U1842" t="str">
        <f t="shared" si="286"/>
        <v>April</v>
      </c>
      <c r="V1842" t="str">
        <f t="shared" si="280"/>
        <v>5/6/2013</v>
      </c>
      <c r="W1842" t="str">
        <f t="shared" si="287"/>
        <v>2013</v>
      </c>
      <c r="X1842" t="str">
        <f t="shared" si="288"/>
        <v>May</v>
      </c>
    </row>
    <row r="1843" spans="1:24" ht="28.8" x14ac:dyDescent="0.55000000000000004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281"/>
        <v>1.0175000000000001</v>
      </c>
      <c r="P1843" s="9">
        <f t="shared" si="282"/>
        <v>50.875</v>
      </c>
      <c r="Q1843" t="str">
        <f t="shared" si="283"/>
        <v>music</v>
      </c>
      <c r="R1843" t="str">
        <f t="shared" si="284"/>
        <v>rock</v>
      </c>
      <c r="S1843" t="str">
        <f t="shared" si="289"/>
        <v>4/16/2014</v>
      </c>
      <c r="T1843" t="str">
        <f t="shared" si="285"/>
        <v>2014</v>
      </c>
      <c r="U1843" t="str">
        <f t="shared" si="286"/>
        <v>April</v>
      </c>
      <c r="V1843" t="str">
        <f t="shared" si="280"/>
        <v>5/19/2014</v>
      </c>
      <c r="W1843" t="str">
        <f t="shared" si="287"/>
        <v>2014</v>
      </c>
      <c r="X1843" t="str">
        <f t="shared" si="288"/>
        <v>May</v>
      </c>
    </row>
    <row r="1844" spans="1:24" ht="43.2" x14ac:dyDescent="0.55000000000000004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281"/>
        <v>1.2524999999999999</v>
      </c>
      <c r="P1844" s="9">
        <f t="shared" si="282"/>
        <v>119.28571428571429</v>
      </c>
      <c r="Q1844" t="str">
        <f t="shared" si="283"/>
        <v>music</v>
      </c>
      <c r="R1844" t="str">
        <f t="shared" si="284"/>
        <v>rock</v>
      </c>
      <c r="S1844" t="str">
        <f t="shared" si="289"/>
        <v>1/27/2015</v>
      </c>
      <c r="T1844" t="str">
        <f t="shared" si="285"/>
        <v>2015</v>
      </c>
      <c r="U1844" t="str">
        <f t="shared" si="286"/>
        <v>January</v>
      </c>
      <c r="V1844" t="str">
        <f t="shared" si="280"/>
        <v>3/2/2015</v>
      </c>
      <c r="W1844" t="str">
        <f t="shared" si="287"/>
        <v>2015</v>
      </c>
      <c r="X1844" t="str">
        <f t="shared" si="288"/>
        <v>March</v>
      </c>
    </row>
    <row r="1845" spans="1:24" ht="43.2" x14ac:dyDescent="0.55000000000000004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281"/>
        <v>1.2400610000000001</v>
      </c>
      <c r="P1845" s="9">
        <f t="shared" si="282"/>
        <v>92.541865671641801</v>
      </c>
      <c r="Q1845" t="str">
        <f t="shared" si="283"/>
        <v>music</v>
      </c>
      <c r="R1845" t="str">
        <f t="shared" si="284"/>
        <v>rock</v>
      </c>
      <c r="S1845" t="str">
        <f t="shared" si="289"/>
        <v>1/21/2011</v>
      </c>
      <c r="T1845" t="str">
        <f t="shared" si="285"/>
        <v>2011</v>
      </c>
      <c r="U1845" t="str">
        <f t="shared" si="286"/>
        <v>January</v>
      </c>
      <c r="V1845" t="str">
        <f t="shared" si="280"/>
        <v>2/20/2011</v>
      </c>
      <c r="W1845" t="str">
        <f t="shared" si="287"/>
        <v>2011</v>
      </c>
      <c r="X1845" t="str">
        <f t="shared" si="288"/>
        <v>February</v>
      </c>
    </row>
    <row r="1846" spans="1:24" ht="43.2" x14ac:dyDescent="0.55000000000000004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281"/>
        <v>1.014</v>
      </c>
      <c r="P1846" s="9">
        <f t="shared" si="282"/>
        <v>76.05</v>
      </c>
      <c r="Q1846" t="str">
        <f t="shared" si="283"/>
        <v>music</v>
      </c>
      <c r="R1846" t="str">
        <f t="shared" si="284"/>
        <v>rock</v>
      </c>
      <c r="S1846" t="str">
        <f t="shared" si="289"/>
        <v>5/3/2011</v>
      </c>
      <c r="T1846" t="str">
        <f t="shared" si="285"/>
        <v>2011</v>
      </c>
      <c r="U1846" t="str">
        <f t="shared" si="286"/>
        <v>May</v>
      </c>
      <c r="V1846" t="str">
        <f t="shared" si="280"/>
        <v>6/10/2011</v>
      </c>
      <c r="W1846" t="str">
        <f t="shared" si="287"/>
        <v>2011</v>
      </c>
      <c r="X1846" t="str">
        <f t="shared" si="288"/>
        <v>June</v>
      </c>
    </row>
    <row r="1847" spans="1:24" ht="86.4" x14ac:dyDescent="0.55000000000000004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281"/>
        <v>1</v>
      </c>
      <c r="P1847" s="9">
        <f t="shared" si="282"/>
        <v>52.631578947368418</v>
      </c>
      <c r="Q1847" t="str">
        <f t="shared" si="283"/>
        <v>music</v>
      </c>
      <c r="R1847" t="str">
        <f t="shared" si="284"/>
        <v>rock</v>
      </c>
      <c r="S1847" t="str">
        <f t="shared" si="289"/>
        <v>6/2/2016</v>
      </c>
      <c r="T1847" t="str">
        <f t="shared" si="285"/>
        <v>2016</v>
      </c>
      <c r="U1847" t="str">
        <f t="shared" si="286"/>
        <v>June</v>
      </c>
      <c r="V1847" t="str">
        <f t="shared" si="280"/>
        <v>6/16/2016</v>
      </c>
      <c r="W1847" t="str">
        <f t="shared" si="287"/>
        <v>2016</v>
      </c>
      <c r="X1847" t="str">
        <f t="shared" si="288"/>
        <v>June</v>
      </c>
    </row>
    <row r="1848" spans="1:24" ht="43.2" x14ac:dyDescent="0.55000000000000004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281"/>
        <v>1.3792666666666666</v>
      </c>
      <c r="P1848" s="9">
        <f t="shared" si="282"/>
        <v>98.990430622009569</v>
      </c>
      <c r="Q1848" t="str">
        <f t="shared" si="283"/>
        <v>music</v>
      </c>
      <c r="R1848" t="str">
        <f t="shared" si="284"/>
        <v>rock</v>
      </c>
      <c r="S1848" t="str">
        <f t="shared" si="289"/>
        <v>11/15/2012</v>
      </c>
      <c r="T1848" t="str">
        <f t="shared" si="285"/>
        <v>2012</v>
      </c>
      <c r="U1848" t="str">
        <f t="shared" si="286"/>
        <v>November</v>
      </c>
      <c r="V1848" t="str">
        <f t="shared" si="280"/>
        <v>12/15/2012</v>
      </c>
      <c r="W1848" t="str">
        <f t="shared" si="287"/>
        <v>2012</v>
      </c>
      <c r="X1848" t="str">
        <f t="shared" si="288"/>
        <v>December</v>
      </c>
    </row>
    <row r="1849" spans="1:24" ht="43.2" x14ac:dyDescent="0.55000000000000004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281"/>
        <v>1.2088000000000001</v>
      </c>
      <c r="P1849" s="9">
        <f t="shared" si="282"/>
        <v>79.526315789473685</v>
      </c>
      <c r="Q1849" t="str">
        <f t="shared" si="283"/>
        <v>music</v>
      </c>
      <c r="R1849" t="str">
        <f t="shared" si="284"/>
        <v>rock</v>
      </c>
      <c r="S1849" t="str">
        <f t="shared" si="289"/>
        <v>3/31/2015</v>
      </c>
      <c r="T1849" t="str">
        <f t="shared" si="285"/>
        <v>2015</v>
      </c>
      <c r="U1849" t="str">
        <f t="shared" si="286"/>
        <v>March</v>
      </c>
      <c r="V1849" t="str">
        <f t="shared" si="280"/>
        <v>4/21/2015</v>
      </c>
      <c r="W1849" t="str">
        <f t="shared" si="287"/>
        <v>2015</v>
      </c>
      <c r="X1849" t="str">
        <f t="shared" si="288"/>
        <v>April</v>
      </c>
    </row>
    <row r="1850" spans="1:24" ht="43.2" x14ac:dyDescent="0.55000000000000004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281"/>
        <v>1.0736666666666668</v>
      </c>
      <c r="P1850" s="9">
        <f t="shared" si="282"/>
        <v>134.20833333333334</v>
      </c>
      <c r="Q1850" t="str">
        <f t="shared" si="283"/>
        <v>music</v>
      </c>
      <c r="R1850" t="str">
        <f t="shared" si="284"/>
        <v>rock</v>
      </c>
      <c r="S1850" t="str">
        <f t="shared" si="289"/>
        <v>5/28/2011</v>
      </c>
      <c r="T1850" t="str">
        <f t="shared" si="285"/>
        <v>2011</v>
      </c>
      <c r="U1850" t="str">
        <f t="shared" si="286"/>
        <v>May</v>
      </c>
      <c r="V1850" t="str">
        <f t="shared" si="280"/>
        <v>7/31/2011</v>
      </c>
      <c r="W1850" t="str">
        <f t="shared" si="287"/>
        <v>2011</v>
      </c>
      <c r="X1850" t="str">
        <f t="shared" si="288"/>
        <v>July</v>
      </c>
    </row>
    <row r="1851" spans="1:24" ht="28.8" x14ac:dyDescent="0.55000000000000004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281"/>
        <v>1.0033333333333334</v>
      </c>
      <c r="P1851" s="9">
        <f t="shared" si="282"/>
        <v>37.625</v>
      </c>
      <c r="Q1851" t="str">
        <f t="shared" si="283"/>
        <v>music</v>
      </c>
      <c r="R1851" t="str">
        <f t="shared" si="284"/>
        <v>rock</v>
      </c>
      <c r="S1851" t="str">
        <f t="shared" si="289"/>
        <v>9/17/2012</v>
      </c>
      <c r="T1851" t="str">
        <f t="shared" si="285"/>
        <v>2012</v>
      </c>
      <c r="U1851" t="str">
        <f t="shared" si="286"/>
        <v>September</v>
      </c>
      <c r="V1851" t="str">
        <f t="shared" si="280"/>
        <v>10/17/2012</v>
      </c>
      <c r="W1851" t="str">
        <f t="shared" si="287"/>
        <v>2012</v>
      </c>
      <c r="X1851" t="str">
        <f t="shared" si="288"/>
        <v>October</v>
      </c>
    </row>
    <row r="1852" spans="1:24" ht="43.2" x14ac:dyDescent="0.55000000000000004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281"/>
        <v>1.0152222222222222</v>
      </c>
      <c r="P1852" s="9">
        <f t="shared" si="282"/>
        <v>51.044692737430168</v>
      </c>
      <c r="Q1852" t="str">
        <f t="shared" si="283"/>
        <v>music</v>
      </c>
      <c r="R1852" t="str">
        <f t="shared" si="284"/>
        <v>rock</v>
      </c>
      <c r="S1852" t="str">
        <f t="shared" si="289"/>
        <v>6/10/2014</v>
      </c>
      <c r="T1852" t="str">
        <f t="shared" si="285"/>
        <v>2014</v>
      </c>
      <c r="U1852" t="str">
        <f t="shared" si="286"/>
        <v>June</v>
      </c>
      <c r="V1852" t="str">
        <f t="shared" si="280"/>
        <v>7/10/2014</v>
      </c>
      <c r="W1852" t="str">
        <f t="shared" si="287"/>
        <v>2014</v>
      </c>
      <c r="X1852" t="str">
        <f t="shared" si="288"/>
        <v>July</v>
      </c>
    </row>
    <row r="1853" spans="1:24" ht="43.2" x14ac:dyDescent="0.55000000000000004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281"/>
        <v>1.0007692307692309</v>
      </c>
      <c r="P1853" s="9">
        <f t="shared" si="282"/>
        <v>50.03846153846154</v>
      </c>
      <c r="Q1853" t="str">
        <f t="shared" si="283"/>
        <v>music</v>
      </c>
      <c r="R1853" t="str">
        <f t="shared" si="284"/>
        <v>rock</v>
      </c>
      <c r="S1853" t="str">
        <f t="shared" si="289"/>
        <v>7/7/2014</v>
      </c>
      <c r="T1853" t="str">
        <f t="shared" si="285"/>
        <v>2014</v>
      </c>
      <c r="U1853" t="str">
        <f t="shared" si="286"/>
        <v>July</v>
      </c>
      <c r="V1853" t="str">
        <f t="shared" si="280"/>
        <v>7/27/2014</v>
      </c>
      <c r="W1853" t="str">
        <f t="shared" si="287"/>
        <v>2014</v>
      </c>
      <c r="X1853" t="str">
        <f t="shared" si="288"/>
        <v>July</v>
      </c>
    </row>
    <row r="1854" spans="1:24" ht="43.2" x14ac:dyDescent="0.55000000000000004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281"/>
        <v>1.1696666666666666</v>
      </c>
      <c r="P1854" s="9">
        <f t="shared" si="282"/>
        <v>133.93129770992365</v>
      </c>
      <c r="Q1854" t="str">
        <f t="shared" si="283"/>
        <v>music</v>
      </c>
      <c r="R1854" t="str">
        <f t="shared" si="284"/>
        <v>rock</v>
      </c>
      <c r="S1854" t="str">
        <f t="shared" si="289"/>
        <v>3/18/2015</v>
      </c>
      <c r="T1854" t="str">
        <f t="shared" si="285"/>
        <v>2015</v>
      </c>
      <c r="U1854" t="str">
        <f t="shared" si="286"/>
        <v>March</v>
      </c>
      <c r="V1854" t="str">
        <f t="shared" si="280"/>
        <v>4/24/2015</v>
      </c>
      <c r="W1854" t="str">
        <f t="shared" si="287"/>
        <v>2015</v>
      </c>
      <c r="X1854" t="str">
        <f t="shared" si="288"/>
        <v>April</v>
      </c>
    </row>
    <row r="1855" spans="1:24" ht="43.2" x14ac:dyDescent="0.55000000000000004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281"/>
        <v>1.01875</v>
      </c>
      <c r="P1855" s="9">
        <f t="shared" si="282"/>
        <v>58.214285714285715</v>
      </c>
      <c r="Q1855" t="str">
        <f t="shared" si="283"/>
        <v>music</v>
      </c>
      <c r="R1855" t="str">
        <f t="shared" si="284"/>
        <v>rock</v>
      </c>
      <c r="S1855" t="str">
        <f t="shared" si="289"/>
        <v>9/24/2012</v>
      </c>
      <c r="T1855" t="str">
        <f t="shared" si="285"/>
        <v>2012</v>
      </c>
      <c r="U1855" t="str">
        <f t="shared" si="286"/>
        <v>September</v>
      </c>
      <c r="V1855" t="str">
        <f t="shared" si="280"/>
        <v>11/13/2012</v>
      </c>
      <c r="W1855" t="str">
        <f t="shared" si="287"/>
        <v>2012</v>
      </c>
      <c r="X1855" t="str">
        <f t="shared" si="288"/>
        <v>November</v>
      </c>
    </row>
    <row r="1856" spans="1:24" ht="43.2" x14ac:dyDescent="0.55000000000000004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281"/>
        <v>1.0212366666666666</v>
      </c>
      <c r="P1856" s="9">
        <f t="shared" si="282"/>
        <v>88.037643678160919</v>
      </c>
      <c r="Q1856" t="str">
        <f t="shared" si="283"/>
        <v>music</v>
      </c>
      <c r="R1856" t="str">
        <f t="shared" si="284"/>
        <v>rock</v>
      </c>
      <c r="S1856" t="str">
        <f t="shared" si="289"/>
        <v>4/23/2013</v>
      </c>
      <c r="T1856" t="str">
        <f t="shared" si="285"/>
        <v>2013</v>
      </c>
      <c r="U1856" t="str">
        <f t="shared" si="286"/>
        <v>April</v>
      </c>
      <c r="V1856" t="str">
        <f t="shared" si="280"/>
        <v>5/23/2013</v>
      </c>
      <c r="W1856" t="str">
        <f t="shared" si="287"/>
        <v>2013</v>
      </c>
      <c r="X1856" t="str">
        <f t="shared" si="288"/>
        <v>May</v>
      </c>
    </row>
    <row r="1857" spans="1:24" ht="43.2" x14ac:dyDescent="0.55000000000000004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281"/>
        <v>1.5405897142857143</v>
      </c>
      <c r="P1857" s="9">
        <f t="shared" si="282"/>
        <v>70.576753926701571</v>
      </c>
      <c r="Q1857" t="str">
        <f t="shared" si="283"/>
        <v>music</v>
      </c>
      <c r="R1857" t="str">
        <f t="shared" si="284"/>
        <v>rock</v>
      </c>
      <c r="S1857" t="str">
        <f t="shared" si="289"/>
        <v>11/22/2013</v>
      </c>
      <c r="T1857" t="str">
        <f t="shared" si="285"/>
        <v>2013</v>
      </c>
      <c r="U1857" t="str">
        <f t="shared" si="286"/>
        <v>November</v>
      </c>
      <c r="V1857" t="str">
        <f t="shared" si="280"/>
        <v>1/6/2014</v>
      </c>
      <c r="W1857" t="str">
        <f t="shared" si="287"/>
        <v>2014</v>
      </c>
      <c r="X1857" t="str">
        <f t="shared" si="288"/>
        <v>January</v>
      </c>
    </row>
    <row r="1858" spans="1:24" ht="43.2" x14ac:dyDescent="0.55000000000000004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si="281"/>
        <v>1.0125</v>
      </c>
      <c r="P1858" s="9">
        <f t="shared" si="282"/>
        <v>53.289473684210527</v>
      </c>
      <c r="Q1858" t="str">
        <f t="shared" si="283"/>
        <v>music</v>
      </c>
      <c r="R1858" t="str">
        <f t="shared" si="284"/>
        <v>rock</v>
      </c>
      <c r="S1858" t="str">
        <f t="shared" si="289"/>
        <v>6/27/2014</v>
      </c>
      <c r="T1858" t="str">
        <f t="shared" si="285"/>
        <v>2014</v>
      </c>
      <c r="U1858" t="str">
        <f t="shared" si="286"/>
        <v>June</v>
      </c>
      <c r="V1858" t="str">
        <f t="shared" ref="V1858:V1921" si="290">TEXT((I1858/86400)+25569+(-5/24),"m/d/yyyy")</f>
        <v>7/18/2014</v>
      </c>
      <c r="W1858" t="str">
        <f t="shared" si="287"/>
        <v>2014</v>
      </c>
      <c r="X1858" t="str">
        <f t="shared" si="288"/>
        <v>July</v>
      </c>
    </row>
    <row r="1859" spans="1:24" ht="43.2" x14ac:dyDescent="0.55000000000000004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ref="O1859:O1922" si="291">E1859/D1859</f>
        <v>1</v>
      </c>
      <c r="P1859" s="9">
        <f t="shared" ref="P1859:P1922" si="292">IF(L1859&lt;&gt;0, E1859/L1859, 0)</f>
        <v>136.36363636363637</v>
      </c>
      <c r="Q1859" t="str">
        <f t="shared" ref="Q1859:Q1922" si="293">LEFT(N1859, SEARCH("/",N1859,1)-1)</f>
        <v>music</v>
      </c>
      <c r="R1859" t="str">
        <f t="shared" ref="R1859:R1922" si="294">RIGHT(N1859,LEN(N1859)-FIND("/",N1859))</f>
        <v>rock</v>
      </c>
      <c r="S1859" t="str">
        <f t="shared" si="289"/>
        <v>8/13/2014</v>
      </c>
      <c r="T1859" t="str">
        <f t="shared" ref="T1859:T1922" si="295">TEXT((J1859/86400)+25569+(-5/24),"yyyy")</f>
        <v>2014</v>
      </c>
      <c r="U1859" t="str">
        <f t="shared" ref="U1859:U1922" si="296">TEXT((J1859/86400)+25569+(-5/24),"mmmm")</f>
        <v>August</v>
      </c>
      <c r="V1859" t="str">
        <f t="shared" si="290"/>
        <v>9/12/2014</v>
      </c>
      <c r="W1859" t="str">
        <f t="shared" ref="W1859:W1922" si="297">TEXT((I1859/86400)+25569+(-5/24),"yyyy")</f>
        <v>2014</v>
      </c>
      <c r="X1859" t="str">
        <f t="shared" ref="X1859:X1922" si="298">TEXT((I1859/86400)+25569+(-5/24),"mmmm")</f>
        <v>September</v>
      </c>
    </row>
    <row r="1860" spans="1:24" ht="43.2" x14ac:dyDescent="0.55000000000000004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si="291"/>
        <v>1.0874800874800874</v>
      </c>
      <c r="P1860" s="9">
        <f t="shared" si="292"/>
        <v>40.547315436241611</v>
      </c>
      <c r="Q1860" t="str">
        <f t="shared" si="293"/>
        <v>music</v>
      </c>
      <c r="R1860" t="str">
        <f t="shared" si="294"/>
        <v>rock</v>
      </c>
      <c r="S1860" t="str">
        <f t="shared" ref="S1860:S1923" si="299">TEXT((J1860/86400)+25569+(-5/24),"m/d/yyyy")</f>
        <v>10/16/2011</v>
      </c>
      <c r="T1860" t="str">
        <f t="shared" si="295"/>
        <v>2011</v>
      </c>
      <c r="U1860" t="str">
        <f t="shared" si="296"/>
        <v>October</v>
      </c>
      <c r="V1860" t="str">
        <f t="shared" si="290"/>
        <v>12/16/2011</v>
      </c>
      <c r="W1860" t="str">
        <f t="shared" si="297"/>
        <v>2011</v>
      </c>
      <c r="X1860" t="str">
        <f t="shared" si="298"/>
        <v>December</v>
      </c>
    </row>
    <row r="1861" spans="1:24" ht="28.8" x14ac:dyDescent="0.55000000000000004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si="291"/>
        <v>1.3183333333333334</v>
      </c>
      <c r="P1861" s="9">
        <f t="shared" si="292"/>
        <v>70.625</v>
      </c>
      <c r="Q1861" t="str">
        <f t="shared" si="293"/>
        <v>music</v>
      </c>
      <c r="R1861" t="str">
        <f t="shared" si="294"/>
        <v>rock</v>
      </c>
      <c r="S1861" t="str">
        <f t="shared" si="299"/>
        <v>8/23/2011</v>
      </c>
      <c r="T1861" t="str">
        <f t="shared" si="295"/>
        <v>2011</v>
      </c>
      <c r="U1861" t="str">
        <f t="shared" si="296"/>
        <v>August</v>
      </c>
      <c r="V1861" t="str">
        <f t="shared" si="290"/>
        <v>9/22/2011</v>
      </c>
      <c r="W1861" t="str">
        <f t="shared" si="297"/>
        <v>2011</v>
      </c>
      <c r="X1861" t="str">
        <f t="shared" si="298"/>
        <v>September</v>
      </c>
    </row>
    <row r="1862" spans="1:24" ht="43.2" x14ac:dyDescent="0.55000000000000004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291"/>
        <v>1.3346666666666667</v>
      </c>
      <c r="P1862" s="9">
        <f t="shared" si="292"/>
        <v>52.684210526315788</v>
      </c>
      <c r="Q1862" t="str">
        <f t="shared" si="293"/>
        <v>music</v>
      </c>
      <c r="R1862" t="str">
        <f t="shared" si="294"/>
        <v>rock</v>
      </c>
      <c r="S1862" t="str">
        <f t="shared" si="299"/>
        <v>1/16/2014</v>
      </c>
      <c r="T1862" t="str">
        <f t="shared" si="295"/>
        <v>2014</v>
      </c>
      <c r="U1862" t="str">
        <f t="shared" si="296"/>
        <v>January</v>
      </c>
      <c r="V1862" t="str">
        <f t="shared" si="290"/>
        <v>2/6/2014</v>
      </c>
      <c r="W1862" t="str">
        <f t="shared" si="297"/>
        <v>2014</v>
      </c>
      <c r="X1862" t="str">
        <f t="shared" si="298"/>
        <v>February</v>
      </c>
    </row>
    <row r="1863" spans="1:24" ht="43.2" x14ac:dyDescent="0.55000000000000004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si="291"/>
        <v>0</v>
      </c>
      <c r="P1863" s="9">
        <f t="shared" si="292"/>
        <v>0</v>
      </c>
      <c r="Q1863" t="str">
        <f t="shared" si="293"/>
        <v>games</v>
      </c>
      <c r="R1863" t="str">
        <f t="shared" si="294"/>
        <v>mobile games</v>
      </c>
      <c r="S1863" t="str">
        <f t="shared" si="299"/>
        <v>12/27/2014</v>
      </c>
      <c r="T1863" t="str">
        <f t="shared" si="295"/>
        <v>2014</v>
      </c>
      <c r="U1863" t="str">
        <f t="shared" si="296"/>
        <v>December</v>
      </c>
      <c r="V1863" t="str">
        <f t="shared" si="290"/>
        <v>1/26/2015</v>
      </c>
      <c r="W1863" t="str">
        <f t="shared" si="297"/>
        <v>2015</v>
      </c>
      <c r="X1863" t="str">
        <f t="shared" si="298"/>
        <v>January</v>
      </c>
    </row>
    <row r="1864" spans="1:24" ht="43.2" x14ac:dyDescent="0.55000000000000004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291"/>
        <v>8.0833333333333326E-2</v>
      </c>
      <c r="P1864" s="9">
        <f t="shared" si="292"/>
        <v>90.9375</v>
      </c>
      <c r="Q1864" t="str">
        <f t="shared" si="293"/>
        <v>games</v>
      </c>
      <c r="R1864" t="str">
        <f t="shared" si="294"/>
        <v>mobile games</v>
      </c>
      <c r="S1864" t="str">
        <f t="shared" si="299"/>
        <v>1/20/2017</v>
      </c>
      <c r="T1864" t="str">
        <f t="shared" si="295"/>
        <v>2017</v>
      </c>
      <c r="U1864" t="str">
        <f t="shared" si="296"/>
        <v>January</v>
      </c>
      <c r="V1864" t="str">
        <f t="shared" si="290"/>
        <v>3/8/2017</v>
      </c>
      <c r="W1864" t="str">
        <f t="shared" si="297"/>
        <v>2017</v>
      </c>
      <c r="X1864" t="str">
        <f t="shared" si="298"/>
        <v>March</v>
      </c>
    </row>
    <row r="1865" spans="1:24" ht="43.2" x14ac:dyDescent="0.55000000000000004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291"/>
        <v>4.0000000000000001E-3</v>
      </c>
      <c r="P1865" s="9">
        <f t="shared" si="292"/>
        <v>5</v>
      </c>
      <c r="Q1865" t="str">
        <f t="shared" si="293"/>
        <v>games</v>
      </c>
      <c r="R1865" t="str">
        <f t="shared" si="294"/>
        <v>mobile games</v>
      </c>
      <c r="S1865" t="str">
        <f t="shared" si="299"/>
        <v>5/13/2014</v>
      </c>
      <c r="T1865" t="str">
        <f t="shared" si="295"/>
        <v>2014</v>
      </c>
      <c r="U1865" t="str">
        <f t="shared" si="296"/>
        <v>May</v>
      </c>
      <c r="V1865" t="str">
        <f t="shared" si="290"/>
        <v>6/12/2014</v>
      </c>
      <c r="W1865" t="str">
        <f t="shared" si="297"/>
        <v>2014</v>
      </c>
      <c r="X1865" t="str">
        <f t="shared" si="298"/>
        <v>June</v>
      </c>
    </row>
    <row r="1866" spans="1:24" ht="43.2" x14ac:dyDescent="0.55000000000000004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291"/>
        <v>0.42892307692307691</v>
      </c>
      <c r="P1866" s="9">
        <f t="shared" si="292"/>
        <v>58.083333333333336</v>
      </c>
      <c r="Q1866" t="str">
        <f t="shared" si="293"/>
        <v>games</v>
      </c>
      <c r="R1866" t="str">
        <f t="shared" si="294"/>
        <v>mobile games</v>
      </c>
      <c r="S1866" t="str">
        <f t="shared" si="299"/>
        <v>4/4/2014</v>
      </c>
      <c r="T1866" t="str">
        <f t="shared" si="295"/>
        <v>2014</v>
      </c>
      <c r="U1866" t="str">
        <f t="shared" si="296"/>
        <v>April</v>
      </c>
      <c r="V1866" t="str">
        <f t="shared" si="290"/>
        <v>5/4/2014</v>
      </c>
      <c r="W1866" t="str">
        <f t="shared" si="297"/>
        <v>2014</v>
      </c>
      <c r="X1866" t="str">
        <f t="shared" si="298"/>
        <v>May</v>
      </c>
    </row>
    <row r="1867" spans="1:24" ht="43.2" x14ac:dyDescent="0.55000000000000004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291"/>
        <v>3.6363636363636364E-5</v>
      </c>
      <c r="P1867" s="9">
        <f t="shared" si="292"/>
        <v>2</v>
      </c>
      <c r="Q1867" t="str">
        <f t="shared" si="293"/>
        <v>games</v>
      </c>
      <c r="R1867" t="str">
        <f t="shared" si="294"/>
        <v>mobile games</v>
      </c>
      <c r="S1867" t="str">
        <f t="shared" si="299"/>
        <v>10/2/2016</v>
      </c>
      <c r="T1867" t="str">
        <f t="shared" si="295"/>
        <v>2016</v>
      </c>
      <c r="U1867" t="str">
        <f t="shared" si="296"/>
        <v>October</v>
      </c>
      <c r="V1867" t="str">
        <f t="shared" si="290"/>
        <v>11/6/2016</v>
      </c>
      <c r="W1867" t="str">
        <f t="shared" si="297"/>
        <v>2016</v>
      </c>
      <c r="X1867" t="str">
        <f t="shared" si="298"/>
        <v>November</v>
      </c>
    </row>
    <row r="1868" spans="1:24" ht="43.2" x14ac:dyDescent="0.55000000000000004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291"/>
        <v>5.0000000000000001E-3</v>
      </c>
      <c r="P1868" s="9">
        <f t="shared" si="292"/>
        <v>62.5</v>
      </c>
      <c r="Q1868" t="str">
        <f t="shared" si="293"/>
        <v>games</v>
      </c>
      <c r="R1868" t="str">
        <f t="shared" si="294"/>
        <v>mobile games</v>
      </c>
      <c r="S1868" t="str">
        <f t="shared" si="299"/>
        <v>1/7/2017</v>
      </c>
      <c r="T1868" t="str">
        <f t="shared" si="295"/>
        <v>2017</v>
      </c>
      <c r="U1868" t="str">
        <f t="shared" si="296"/>
        <v>January</v>
      </c>
      <c r="V1868" t="str">
        <f t="shared" si="290"/>
        <v>2/28/2017</v>
      </c>
      <c r="W1868" t="str">
        <f t="shared" si="297"/>
        <v>2017</v>
      </c>
      <c r="X1868" t="str">
        <f t="shared" si="298"/>
        <v>February</v>
      </c>
    </row>
    <row r="1869" spans="1:24" ht="43.2" x14ac:dyDescent="0.55000000000000004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291"/>
        <v>5.0000000000000001E-4</v>
      </c>
      <c r="P1869" s="9">
        <f t="shared" si="292"/>
        <v>10</v>
      </c>
      <c r="Q1869" t="str">
        <f t="shared" si="293"/>
        <v>games</v>
      </c>
      <c r="R1869" t="str">
        <f t="shared" si="294"/>
        <v>mobile games</v>
      </c>
      <c r="S1869" t="str">
        <f t="shared" si="299"/>
        <v>10/6/2016</v>
      </c>
      <c r="T1869" t="str">
        <f t="shared" si="295"/>
        <v>2016</v>
      </c>
      <c r="U1869" t="str">
        <f t="shared" si="296"/>
        <v>October</v>
      </c>
      <c r="V1869" t="str">
        <f t="shared" si="290"/>
        <v>11/5/2016</v>
      </c>
      <c r="W1869" t="str">
        <f t="shared" si="297"/>
        <v>2016</v>
      </c>
      <c r="X1869" t="str">
        <f t="shared" si="298"/>
        <v>November</v>
      </c>
    </row>
    <row r="1870" spans="1:24" ht="43.2" x14ac:dyDescent="0.55000000000000004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291"/>
        <v>4.8680000000000001E-2</v>
      </c>
      <c r="P1870" s="9">
        <f t="shared" si="292"/>
        <v>71.588235294117652</v>
      </c>
      <c r="Q1870" t="str">
        <f t="shared" si="293"/>
        <v>games</v>
      </c>
      <c r="R1870" t="str">
        <f t="shared" si="294"/>
        <v>mobile games</v>
      </c>
      <c r="S1870" t="str">
        <f t="shared" si="299"/>
        <v>11/20/2015</v>
      </c>
      <c r="T1870" t="str">
        <f t="shared" si="295"/>
        <v>2015</v>
      </c>
      <c r="U1870" t="str">
        <f t="shared" si="296"/>
        <v>November</v>
      </c>
      <c r="V1870" t="str">
        <f t="shared" si="290"/>
        <v>12/15/2015</v>
      </c>
      <c r="W1870" t="str">
        <f t="shared" si="297"/>
        <v>2015</v>
      </c>
      <c r="X1870" t="str">
        <f t="shared" si="298"/>
        <v>December</v>
      </c>
    </row>
    <row r="1871" spans="1:24" ht="43.2" x14ac:dyDescent="0.55000000000000004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 t="shared" si="291"/>
        <v>0</v>
      </c>
      <c r="P1871" s="9">
        <f t="shared" si="292"/>
        <v>0</v>
      </c>
      <c r="Q1871" t="str">
        <f t="shared" si="293"/>
        <v>games</v>
      </c>
      <c r="R1871" t="str">
        <f t="shared" si="294"/>
        <v>mobile games</v>
      </c>
      <c r="S1871" t="str">
        <f t="shared" si="299"/>
        <v>12/4/2016</v>
      </c>
      <c r="T1871" t="str">
        <f t="shared" si="295"/>
        <v>2016</v>
      </c>
      <c r="U1871" t="str">
        <f t="shared" si="296"/>
        <v>December</v>
      </c>
      <c r="V1871" t="str">
        <f t="shared" si="290"/>
        <v>1/3/2017</v>
      </c>
      <c r="W1871" t="str">
        <f t="shared" si="297"/>
        <v>2017</v>
      </c>
      <c r="X1871" t="str">
        <f t="shared" si="298"/>
        <v>January</v>
      </c>
    </row>
    <row r="1872" spans="1:24" ht="43.2" x14ac:dyDescent="0.55000000000000004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291"/>
        <v>0.10314285714285715</v>
      </c>
      <c r="P1872" s="9">
        <f t="shared" si="292"/>
        <v>32.81818181818182</v>
      </c>
      <c r="Q1872" t="str">
        <f t="shared" si="293"/>
        <v>games</v>
      </c>
      <c r="R1872" t="str">
        <f t="shared" si="294"/>
        <v>mobile games</v>
      </c>
      <c r="S1872" t="str">
        <f t="shared" si="299"/>
        <v>1/2/2016</v>
      </c>
      <c r="T1872" t="str">
        <f t="shared" si="295"/>
        <v>2016</v>
      </c>
      <c r="U1872" t="str">
        <f t="shared" si="296"/>
        <v>January</v>
      </c>
      <c r="V1872" t="str">
        <f t="shared" si="290"/>
        <v>1/30/2016</v>
      </c>
      <c r="W1872" t="str">
        <f t="shared" si="297"/>
        <v>2016</v>
      </c>
      <c r="X1872" t="str">
        <f t="shared" si="298"/>
        <v>January</v>
      </c>
    </row>
    <row r="1873" spans="1:24" ht="43.2" x14ac:dyDescent="0.55000000000000004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291"/>
        <v>0.7178461538461538</v>
      </c>
      <c r="P1873" s="9">
        <f t="shared" si="292"/>
        <v>49.11578947368421</v>
      </c>
      <c r="Q1873" t="str">
        <f t="shared" si="293"/>
        <v>games</v>
      </c>
      <c r="R1873" t="str">
        <f t="shared" si="294"/>
        <v>mobile games</v>
      </c>
      <c r="S1873" t="str">
        <f t="shared" si="299"/>
        <v>10/11/2014</v>
      </c>
      <c r="T1873" t="str">
        <f t="shared" si="295"/>
        <v>2014</v>
      </c>
      <c r="U1873" t="str">
        <f t="shared" si="296"/>
        <v>October</v>
      </c>
      <c r="V1873" t="str">
        <f t="shared" si="290"/>
        <v>11/20/2014</v>
      </c>
      <c r="W1873" t="str">
        <f t="shared" si="297"/>
        <v>2014</v>
      </c>
      <c r="X1873" t="str">
        <f t="shared" si="298"/>
        <v>November</v>
      </c>
    </row>
    <row r="1874" spans="1:24" ht="43.2" x14ac:dyDescent="0.55000000000000004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291"/>
        <v>1.06E-2</v>
      </c>
      <c r="P1874" s="9">
        <f t="shared" si="292"/>
        <v>16.307692307692307</v>
      </c>
      <c r="Q1874" t="str">
        <f t="shared" si="293"/>
        <v>games</v>
      </c>
      <c r="R1874" t="str">
        <f t="shared" si="294"/>
        <v>mobile games</v>
      </c>
      <c r="S1874" t="str">
        <f t="shared" si="299"/>
        <v>5/30/2015</v>
      </c>
      <c r="T1874" t="str">
        <f t="shared" si="295"/>
        <v>2015</v>
      </c>
      <c r="U1874" t="str">
        <f t="shared" si="296"/>
        <v>May</v>
      </c>
      <c r="V1874" t="str">
        <f t="shared" si="290"/>
        <v>6/29/2015</v>
      </c>
      <c r="W1874" t="str">
        <f t="shared" si="297"/>
        <v>2015</v>
      </c>
      <c r="X1874" t="str">
        <f t="shared" si="298"/>
        <v>June</v>
      </c>
    </row>
    <row r="1875" spans="1:24" ht="43.2" x14ac:dyDescent="0.55000000000000004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291"/>
        <v>4.4999999999999997E-3</v>
      </c>
      <c r="P1875" s="9">
        <f t="shared" si="292"/>
        <v>18</v>
      </c>
      <c r="Q1875" t="str">
        <f t="shared" si="293"/>
        <v>games</v>
      </c>
      <c r="R1875" t="str">
        <f t="shared" si="294"/>
        <v>mobile games</v>
      </c>
      <c r="S1875" t="str">
        <f t="shared" si="299"/>
        <v>6/9/2015</v>
      </c>
      <c r="T1875" t="str">
        <f t="shared" si="295"/>
        <v>2015</v>
      </c>
      <c r="U1875" t="str">
        <f t="shared" si="296"/>
        <v>June</v>
      </c>
      <c r="V1875" t="str">
        <f t="shared" si="290"/>
        <v>7/8/2015</v>
      </c>
      <c r="W1875" t="str">
        <f t="shared" si="297"/>
        <v>2015</v>
      </c>
      <c r="X1875" t="str">
        <f t="shared" si="298"/>
        <v>July</v>
      </c>
    </row>
    <row r="1876" spans="1:24" ht="57.6" x14ac:dyDescent="0.55000000000000004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291"/>
        <v>1.6249999999999999E-4</v>
      </c>
      <c r="P1876" s="9">
        <f t="shared" si="292"/>
        <v>13</v>
      </c>
      <c r="Q1876" t="str">
        <f t="shared" si="293"/>
        <v>games</v>
      </c>
      <c r="R1876" t="str">
        <f t="shared" si="294"/>
        <v>mobile games</v>
      </c>
      <c r="S1876" t="str">
        <f t="shared" si="299"/>
        <v>6/8/2016</v>
      </c>
      <c r="T1876" t="str">
        <f t="shared" si="295"/>
        <v>2016</v>
      </c>
      <c r="U1876" t="str">
        <f t="shared" si="296"/>
        <v>June</v>
      </c>
      <c r="V1876" t="str">
        <f t="shared" si="290"/>
        <v>6/28/2016</v>
      </c>
      <c r="W1876" t="str">
        <f t="shared" si="297"/>
        <v>2016</v>
      </c>
      <c r="X1876" t="str">
        <f t="shared" si="298"/>
        <v>June</v>
      </c>
    </row>
    <row r="1877" spans="1:24" ht="28.8" x14ac:dyDescent="0.55000000000000004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291"/>
        <v>5.1000000000000004E-3</v>
      </c>
      <c r="P1877" s="9">
        <f t="shared" si="292"/>
        <v>17</v>
      </c>
      <c r="Q1877" t="str">
        <f t="shared" si="293"/>
        <v>games</v>
      </c>
      <c r="R1877" t="str">
        <f t="shared" si="294"/>
        <v>mobile games</v>
      </c>
      <c r="S1877" t="str">
        <f t="shared" si="299"/>
        <v>6/7/2016</v>
      </c>
      <c r="T1877" t="str">
        <f t="shared" si="295"/>
        <v>2016</v>
      </c>
      <c r="U1877" t="str">
        <f t="shared" si="296"/>
        <v>June</v>
      </c>
      <c r="V1877" t="str">
        <f t="shared" si="290"/>
        <v>8/6/2016</v>
      </c>
      <c r="W1877" t="str">
        <f t="shared" si="297"/>
        <v>2016</v>
      </c>
      <c r="X1877" t="str">
        <f t="shared" si="298"/>
        <v>August</v>
      </c>
    </row>
    <row r="1878" spans="1:24" ht="43.2" x14ac:dyDescent="0.55000000000000004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291"/>
        <v>0</v>
      </c>
      <c r="P1878" s="9">
        <f t="shared" si="292"/>
        <v>0</v>
      </c>
      <c r="Q1878" t="str">
        <f t="shared" si="293"/>
        <v>games</v>
      </c>
      <c r="R1878" t="str">
        <f t="shared" si="294"/>
        <v>mobile games</v>
      </c>
      <c r="S1878" t="str">
        <f t="shared" si="299"/>
        <v>5/17/2014</v>
      </c>
      <c r="T1878" t="str">
        <f t="shared" si="295"/>
        <v>2014</v>
      </c>
      <c r="U1878" t="str">
        <f t="shared" si="296"/>
        <v>May</v>
      </c>
      <c r="V1878" t="str">
        <f t="shared" si="290"/>
        <v>6/16/2014</v>
      </c>
      <c r="W1878" t="str">
        <f t="shared" si="297"/>
        <v>2014</v>
      </c>
      <c r="X1878" t="str">
        <f t="shared" si="298"/>
        <v>June</v>
      </c>
    </row>
    <row r="1879" spans="1:24" ht="28.8" x14ac:dyDescent="0.55000000000000004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291"/>
        <v>0</v>
      </c>
      <c r="P1879" s="9">
        <f t="shared" si="292"/>
        <v>0</v>
      </c>
      <c r="Q1879" t="str">
        <f t="shared" si="293"/>
        <v>games</v>
      </c>
      <c r="R1879" t="str">
        <f t="shared" si="294"/>
        <v>mobile games</v>
      </c>
      <c r="S1879" t="str">
        <f t="shared" si="299"/>
        <v>1/30/2015</v>
      </c>
      <c r="T1879" t="str">
        <f t="shared" si="295"/>
        <v>2015</v>
      </c>
      <c r="U1879" t="str">
        <f t="shared" si="296"/>
        <v>January</v>
      </c>
      <c r="V1879" t="str">
        <f t="shared" si="290"/>
        <v>2/28/2015</v>
      </c>
      <c r="W1879" t="str">
        <f t="shared" si="297"/>
        <v>2015</v>
      </c>
      <c r="X1879" t="str">
        <f t="shared" si="298"/>
        <v>February</v>
      </c>
    </row>
    <row r="1880" spans="1:24" ht="43.2" x14ac:dyDescent="0.55000000000000004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291"/>
        <v>0</v>
      </c>
      <c r="P1880" s="9">
        <f t="shared" si="292"/>
        <v>0</v>
      </c>
      <c r="Q1880" t="str">
        <f t="shared" si="293"/>
        <v>games</v>
      </c>
      <c r="R1880" t="str">
        <f t="shared" si="294"/>
        <v>mobile games</v>
      </c>
      <c r="S1880" t="str">
        <f t="shared" si="299"/>
        <v>5/13/2014</v>
      </c>
      <c r="T1880" t="str">
        <f t="shared" si="295"/>
        <v>2014</v>
      </c>
      <c r="U1880" t="str">
        <f t="shared" si="296"/>
        <v>May</v>
      </c>
      <c r="V1880" t="str">
        <f t="shared" si="290"/>
        <v>6/12/2014</v>
      </c>
      <c r="W1880" t="str">
        <f t="shared" si="297"/>
        <v>2014</v>
      </c>
      <c r="X1880" t="str">
        <f t="shared" si="298"/>
        <v>June</v>
      </c>
    </row>
    <row r="1881" spans="1:24" ht="43.2" x14ac:dyDescent="0.55000000000000004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291"/>
        <v>1.1999999999999999E-3</v>
      </c>
      <c r="P1881" s="9">
        <f t="shared" si="292"/>
        <v>3</v>
      </c>
      <c r="Q1881" t="str">
        <f t="shared" si="293"/>
        <v>games</v>
      </c>
      <c r="R1881" t="str">
        <f t="shared" si="294"/>
        <v>mobile games</v>
      </c>
      <c r="S1881" t="str">
        <f t="shared" si="299"/>
        <v>2/13/2016</v>
      </c>
      <c r="T1881" t="str">
        <f t="shared" si="295"/>
        <v>2016</v>
      </c>
      <c r="U1881" t="str">
        <f t="shared" si="296"/>
        <v>February</v>
      </c>
      <c r="V1881" t="str">
        <f t="shared" si="290"/>
        <v>3/14/2016</v>
      </c>
      <c r="W1881" t="str">
        <f t="shared" si="297"/>
        <v>2016</v>
      </c>
      <c r="X1881" t="str">
        <f t="shared" si="298"/>
        <v>March</v>
      </c>
    </row>
    <row r="1882" spans="1:24" ht="28.8" x14ac:dyDescent="0.55000000000000004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291"/>
        <v>0.20080000000000001</v>
      </c>
      <c r="P1882" s="9">
        <f t="shared" si="292"/>
        <v>41.833333333333336</v>
      </c>
      <c r="Q1882" t="str">
        <f t="shared" si="293"/>
        <v>games</v>
      </c>
      <c r="R1882" t="str">
        <f t="shared" si="294"/>
        <v>mobile games</v>
      </c>
      <c r="S1882" t="str">
        <f t="shared" si="299"/>
        <v>3/1/2016</v>
      </c>
      <c r="T1882" t="str">
        <f t="shared" si="295"/>
        <v>2016</v>
      </c>
      <c r="U1882" t="str">
        <f t="shared" si="296"/>
        <v>March</v>
      </c>
      <c r="V1882" t="str">
        <f t="shared" si="290"/>
        <v>3/30/2016</v>
      </c>
      <c r="W1882" t="str">
        <f t="shared" si="297"/>
        <v>2016</v>
      </c>
      <c r="X1882" t="str">
        <f t="shared" si="298"/>
        <v>March</v>
      </c>
    </row>
    <row r="1883" spans="1:24" ht="43.2" x14ac:dyDescent="0.55000000000000004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291"/>
        <v>1.726845</v>
      </c>
      <c r="P1883" s="9">
        <f t="shared" si="292"/>
        <v>49.338428571428572</v>
      </c>
      <c r="Q1883" t="str">
        <f t="shared" si="293"/>
        <v>music</v>
      </c>
      <c r="R1883" t="str">
        <f t="shared" si="294"/>
        <v>indie rock</v>
      </c>
      <c r="S1883" t="str">
        <f t="shared" si="299"/>
        <v>2/7/2015</v>
      </c>
      <c r="T1883" t="str">
        <f t="shared" si="295"/>
        <v>2015</v>
      </c>
      <c r="U1883" t="str">
        <f t="shared" si="296"/>
        <v>February</v>
      </c>
      <c r="V1883" t="str">
        <f t="shared" si="290"/>
        <v>3/9/2015</v>
      </c>
      <c r="W1883" t="str">
        <f t="shared" si="297"/>
        <v>2015</v>
      </c>
      <c r="X1883" t="str">
        <f t="shared" si="298"/>
        <v>March</v>
      </c>
    </row>
    <row r="1884" spans="1:24" ht="43.2" x14ac:dyDescent="0.55000000000000004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291"/>
        <v>1.008955223880597</v>
      </c>
      <c r="P1884" s="9">
        <f t="shared" si="292"/>
        <v>41.728395061728392</v>
      </c>
      <c r="Q1884" t="str">
        <f t="shared" si="293"/>
        <v>music</v>
      </c>
      <c r="R1884" t="str">
        <f t="shared" si="294"/>
        <v>indie rock</v>
      </c>
      <c r="S1884" t="str">
        <f t="shared" si="299"/>
        <v>6/7/2012</v>
      </c>
      <c r="T1884" t="str">
        <f t="shared" si="295"/>
        <v>2012</v>
      </c>
      <c r="U1884" t="str">
        <f t="shared" si="296"/>
        <v>June</v>
      </c>
      <c r="V1884" t="str">
        <f t="shared" si="290"/>
        <v>7/10/2012</v>
      </c>
      <c r="W1884" t="str">
        <f t="shared" si="297"/>
        <v>2012</v>
      </c>
      <c r="X1884" t="str">
        <f t="shared" si="298"/>
        <v>July</v>
      </c>
    </row>
    <row r="1885" spans="1:24" ht="43.2" x14ac:dyDescent="0.55000000000000004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291"/>
        <v>1.0480480480480481</v>
      </c>
      <c r="P1885" s="9">
        <f t="shared" si="292"/>
        <v>32.71875</v>
      </c>
      <c r="Q1885" t="str">
        <f t="shared" si="293"/>
        <v>music</v>
      </c>
      <c r="R1885" t="str">
        <f t="shared" si="294"/>
        <v>indie rock</v>
      </c>
      <c r="S1885" t="str">
        <f t="shared" si="299"/>
        <v>3/9/2012</v>
      </c>
      <c r="T1885" t="str">
        <f t="shared" si="295"/>
        <v>2012</v>
      </c>
      <c r="U1885" t="str">
        <f t="shared" si="296"/>
        <v>March</v>
      </c>
      <c r="V1885" t="str">
        <f t="shared" si="290"/>
        <v>4/8/2012</v>
      </c>
      <c r="W1885" t="str">
        <f t="shared" si="297"/>
        <v>2012</v>
      </c>
      <c r="X1885" t="str">
        <f t="shared" si="298"/>
        <v>April</v>
      </c>
    </row>
    <row r="1886" spans="1:24" ht="43.2" x14ac:dyDescent="0.55000000000000004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291"/>
        <v>1.351</v>
      </c>
      <c r="P1886" s="9">
        <f t="shared" si="292"/>
        <v>51.96153846153846</v>
      </c>
      <c r="Q1886" t="str">
        <f t="shared" si="293"/>
        <v>music</v>
      </c>
      <c r="R1886" t="str">
        <f t="shared" si="294"/>
        <v>indie rock</v>
      </c>
      <c r="S1886" t="str">
        <f t="shared" si="299"/>
        <v>10/22/2012</v>
      </c>
      <c r="T1886" t="str">
        <f t="shared" si="295"/>
        <v>2012</v>
      </c>
      <c r="U1886" t="str">
        <f t="shared" si="296"/>
        <v>October</v>
      </c>
      <c r="V1886" t="str">
        <f t="shared" si="290"/>
        <v>11/27/2012</v>
      </c>
      <c r="W1886" t="str">
        <f t="shared" si="297"/>
        <v>2012</v>
      </c>
      <c r="X1886" t="str">
        <f t="shared" si="298"/>
        <v>November</v>
      </c>
    </row>
    <row r="1887" spans="1:24" ht="43.2" x14ac:dyDescent="0.55000000000000004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291"/>
        <v>1.1632786885245903</v>
      </c>
      <c r="P1887" s="9">
        <f t="shared" si="292"/>
        <v>50.685714285714283</v>
      </c>
      <c r="Q1887" t="str">
        <f t="shared" si="293"/>
        <v>music</v>
      </c>
      <c r="R1887" t="str">
        <f t="shared" si="294"/>
        <v>indie rock</v>
      </c>
      <c r="S1887" t="str">
        <f t="shared" si="299"/>
        <v>7/8/2012</v>
      </c>
      <c r="T1887" t="str">
        <f t="shared" si="295"/>
        <v>2012</v>
      </c>
      <c r="U1887" t="str">
        <f t="shared" si="296"/>
        <v>July</v>
      </c>
      <c r="V1887" t="str">
        <f t="shared" si="290"/>
        <v>8/10/2012</v>
      </c>
      <c r="W1887" t="str">
        <f t="shared" si="297"/>
        <v>2012</v>
      </c>
      <c r="X1887" t="str">
        <f t="shared" si="298"/>
        <v>August</v>
      </c>
    </row>
    <row r="1888" spans="1:24" ht="43.2" x14ac:dyDescent="0.55000000000000004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291"/>
        <v>1.0208333333333333</v>
      </c>
      <c r="P1888" s="9">
        <f t="shared" si="292"/>
        <v>42.241379310344826</v>
      </c>
      <c r="Q1888" t="str">
        <f t="shared" si="293"/>
        <v>music</v>
      </c>
      <c r="R1888" t="str">
        <f t="shared" si="294"/>
        <v>indie rock</v>
      </c>
      <c r="S1888" t="str">
        <f t="shared" si="299"/>
        <v>10/13/2014</v>
      </c>
      <c r="T1888" t="str">
        <f t="shared" si="295"/>
        <v>2014</v>
      </c>
      <c r="U1888" t="str">
        <f t="shared" si="296"/>
        <v>October</v>
      </c>
      <c r="V1888" t="str">
        <f t="shared" si="290"/>
        <v>11/12/2014</v>
      </c>
      <c r="W1888" t="str">
        <f t="shared" si="297"/>
        <v>2014</v>
      </c>
      <c r="X1888" t="str">
        <f t="shared" si="298"/>
        <v>November</v>
      </c>
    </row>
    <row r="1889" spans="1:24" ht="43.2" x14ac:dyDescent="0.55000000000000004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291"/>
        <v>1.1116666666666666</v>
      </c>
      <c r="P1889" s="9">
        <f t="shared" si="292"/>
        <v>416.875</v>
      </c>
      <c r="Q1889" t="str">
        <f t="shared" si="293"/>
        <v>music</v>
      </c>
      <c r="R1889" t="str">
        <f t="shared" si="294"/>
        <v>indie rock</v>
      </c>
      <c r="S1889" t="str">
        <f t="shared" si="299"/>
        <v>11/15/2015</v>
      </c>
      <c r="T1889" t="str">
        <f t="shared" si="295"/>
        <v>2015</v>
      </c>
      <c r="U1889" t="str">
        <f t="shared" si="296"/>
        <v>November</v>
      </c>
      <c r="V1889" t="str">
        <f t="shared" si="290"/>
        <v>12/3/2015</v>
      </c>
      <c r="W1889" t="str">
        <f t="shared" si="297"/>
        <v>2015</v>
      </c>
      <c r="X1889" t="str">
        <f t="shared" si="298"/>
        <v>December</v>
      </c>
    </row>
    <row r="1890" spans="1:24" ht="43.2" x14ac:dyDescent="0.55000000000000004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291"/>
        <v>1.6608000000000001</v>
      </c>
      <c r="P1890" s="9">
        <f t="shared" si="292"/>
        <v>46.651685393258425</v>
      </c>
      <c r="Q1890" t="str">
        <f t="shared" si="293"/>
        <v>music</v>
      </c>
      <c r="R1890" t="str">
        <f t="shared" si="294"/>
        <v>indie rock</v>
      </c>
      <c r="S1890" t="str">
        <f t="shared" si="299"/>
        <v>5/1/2010</v>
      </c>
      <c r="T1890" t="str">
        <f t="shared" si="295"/>
        <v>2010</v>
      </c>
      <c r="U1890" t="str">
        <f t="shared" si="296"/>
        <v>May</v>
      </c>
      <c r="V1890" t="str">
        <f t="shared" si="290"/>
        <v>5/31/2010</v>
      </c>
      <c r="W1890" t="str">
        <f t="shared" si="297"/>
        <v>2010</v>
      </c>
      <c r="X1890" t="str">
        <f t="shared" si="298"/>
        <v>May</v>
      </c>
    </row>
    <row r="1891" spans="1:24" ht="43.2" x14ac:dyDescent="0.55000000000000004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291"/>
        <v>1.0660000000000001</v>
      </c>
      <c r="P1891" s="9">
        <f t="shared" si="292"/>
        <v>48.454545454545453</v>
      </c>
      <c r="Q1891" t="str">
        <f t="shared" si="293"/>
        <v>music</v>
      </c>
      <c r="R1891" t="str">
        <f t="shared" si="294"/>
        <v>indie rock</v>
      </c>
      <c r="S1891" t="str">
        <f t="shared" si="299"/>
        <v>1/25/2013</v>
      </c>
      <c r="T1891" t="str">
        <f t="shared" si="295"/>
        <v>2013</v>
      </c>
      <c r="U1891" t="str">
        <f t="shared" si="296"/>
        <v>January</v>
      </c>
      <c r="V1891" t="str">
        <f t="shared" si="290"/>
        <v>3/11/2013</v>
      </c>
      <c r="W1891" t="str">
        <f t="shared" si="297"/>
        <v>2013</v>
      </c>
      <c r="X1891" t="str">
        <f t="shared" si="298"/>
        <v>March</v>
      </c>
    </row>
    <row r="1892" spans="1:24" ht="43.2" x14ac:dyDescent="0.55000000000000004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291"/>
        <v>1.4458441666666668</v>
      </c>
      <c r="P1892" s="9">
        <f t="shared" si="292"/>
        <v>70.5289837398374</v>
      </c>
      <c r="Q1892" t="str">
        <f t="shared" si="293"/>
        <v>music</v>
      </c>
      <c r="R1892" t="str">
        <f t="shared" si="294"/>
        <v>indie rock</v>
      </c>
      <c r="S1892" t="str">
        <f t="shared" si="299"/>
        <v>11/15/2012</v>
      </c>
      <c r="T1892" t="str">
        <f t="shared" si="295"/>
        <v>2012</v>
      </c>
      <c r="U1892" t="str">
        <f t="shared" si="296"/>
        <v>November</v>
      </c>
      <c r="V1892" t="str">
        <f t="shared" si="290"/>
        <v>12/15/2012</v>
      </c>
      <c r="W1892" t="str">
        <f t="shared" si="297"/>
        <v>2012</v>
      </c>
      <c r="X1892" t="str">
        <f t="shared" si="298"/>
        <v>December</v>
      </c>
    </row>
    <row r="1893" spans="1:24" ht="57.6" x14ac:dyDescent="0.55000000000000004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291"/>
        <v>1.0555000000000001</v>
      </c>
      <c r="P1893" s="9">
        <f t="shared" si="292"/>
        <v>87.958333333333329</v>
      </c>
      <c r="Q1893" t="str">
        <f t="shared" si="293"/>
        <v>music</v>
      </c>
      <c r="R1893" t="str">
        <f t="shared" si="294"/>
        <v>indie rock</v>
      </c>
      <c r="S1893" t="str">
        <f t="shared" si="299"/>
        <v>6/6/2010</v>
      </c>
      <c r="T1893" t="str">
        <f t="shared" si="295"/>
        <v>2010</v>
      </c>
      <c r="U1893" t="str">
        <f t="shared" si="296"/>
        <v>June</v>
      </c>
      <c r="V1893" t="str">
        <f t="shared" si="290"/>
        <v>7/22/2010</v>
      </c>
      <c r="W1893" t="str">
        <f t="shared" si="297"/>
        <v>2010</v>
      </c>
      <c r="X1893" t="str">
        <f t="shared" si="298"/>
        <v>July</v>
      </c>
    </row>
    <row r="1894" spans="1:24" ht="43.2" x14ac:dyDescent="0.55000000000000004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291"/>
        <v>1.3660000000000001</v>
      </c>
      <c r="P1894" s="9">
        <f t="shared" si="292"/>
        <v>26.26923076923077</v>
      </c>
      <c r="Q1894" t="str">
        <f t="shared" si="293"/>
        <v>music</v>
      </c>
      <c r="R1894" t="str">
        <f t="shared" si="294"/>
        <v>indie rock</v>
      </c>
      <c r="S1894" t="str">
        <f t="shared" si="299"/>
        <v>5/8/2011</v>
      </c>
      <c r="T1894" t="str">
        <f t="shared" si="295"/>
        <v>2011</v>
      </c>
      <c r="U1894" t="str">
        <f t="shared" si="296"/>
        <v>May</v>
      </c>
      <c r="V1894" t="str">
        <f t="shared" si="290"/>
        <v>6/7/2011</v>
      </c>
      <c r="W1894" t="str">
        <f t="shared" si="297"/>
        <v>2011</v>
      </c>
      <c r="X1894" t="str">
        <f t="shared" si="298"/>
        <v>June</v>
      </c>
    </row>
    <row r="1895" spans="1:24" ht="43.2" x14ac:dyDescent="0.55000000000000004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291"/>
        <v>1.04</v>
      </c>
      <c r="P1895" s="9">
        <f t="shared" si="292"/>
        <v>57.777777777777779</v>
      </c>
      <c r="Q1895" t="str">
        <f t="shared" si="293"/>
        <v>music</v>
      </c>
      <c r="R1895" t="str">
        <f t="shared" si="294"/>
        <v>indie rock</v>
      </c>
      <c r="S1895" t="str">
        <f t="shared" si="299"/>
        <v>3/30/2011</v>
      </c>
      <c r="T1895" t="str">
        <f t="shared" si="295"/>
        <v>2011</v>
      </c>
      <c r="U1895" t="str">
        <f t="shared" si="296"/>
        <v>March</v>
      </c>
      <c r="V1895" t="str">
        <f t="shared" si="290"/>
        <v>4/15/2011</v>
      </c>
      <c r="W1895" t="str">
        <f t="shared" si="297"/>
        <v>2011</v>
      </c>
      <c r="X1895" t="str">
        <f t="shared" si="298"/>
        <v>April</v>
      </c>
    </row>
    <row r="1896" spans="1:24" ht="28.8" x14ac:dyDescent="0.55000000000000004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291"/>
        <v>1.145</v>
      </c>
      <c r="P1896" s="9">
        <f t="shared" si="292"/>
        <v>57.25</v>
      </c>
      <c r="Q1896" t="str">
        <f t="shared" si="293"/>
        <v>music</v>
      </c>
      <c r="R1896" t="str">
        <f t="shared" si="294"/>
        <v>indie rock</v>
      </c>
      <c r="S1896" t="str">
        <f t="shared" si="299"/>
        <v>1/12/2012</v>
      </c>
      <c r="T1896" t="str">
        <f t="shared" si="295"/>
        <v>2012</v>
      </c>
      <c r="U1896" t="str">
        <f t="shared" si="296"/>
        <v>January</v>
      </c>
      <c r="V1896" t="str">
        <f t="shared" si="290"/>
        <v>2/12/2012</v>
      </c>
      <c r="W1896" t="str">
        <f t="shared" si="297"/>
        <v>2012</v>
      </c>
      <c r="X1896" t="str">
        <f t="shared" si="298"/>
        <v>February</v>
      </c>
    </row>
    <row r="1897" spans="1:24" ht="43.2" x14ac:dyDescent="0.55000000000000004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291"/>
        <v>1.0171957671957672</v>
      </c>
      <c r="P1897" s="9">
        <f t="shared" si="292"/>
        <v>196.34042553191489</v>
      </c>
      <c r="Q1897" t="str">
        <f t="shared" si="293"/>
        <v>music</v>
      </c>
      <c r="R1897" t="str">
        <f t="shared" si="294"/>
        <v>indie rock</v>
      </c>
      <c r="S1897" t="str">
        <f t="shared" si="299"/>
        <v>9/20/2015</v>
      </c>
      <c r="T1897" t="str">
        <f t="shared" si="295"/>
        <v>2015</v>
      </c>
      <c r="U1897" t="str">
        <f t="shared" si="296"/>
        <v>September</v>
      </c>
      <c r="V1897" t="str">
        <f t="shared" si="290"/>
        <v>10/20/2015</v>
      </c>
      <c r="W1897" t="str">
        <f t="shared" si="297"/>
        <v>2015</v>
      </c>
      <c r="X1897" t="str">
        <f t="shared" si="298"/>
        <v>October</v>
      </c>
    </row>
    <row r="1898" spans="1:24" ht="43.2" x14ac:dyDescent="0.55000000000000004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291"/>
        <v>1.2394678492239468</v>
      </c>
      <c r="P1898" s="9">
        <f t="shared" si="292"/>
        <v>43</v>
      </c>
      <c r="Q1898" t="str">
        <f t="shared" si="293"/>
        <v>music</v>
      </c>
      <c r="R1898" t="str">
        <f t="shared" si="294"/>
        <v>indie rock</v>
      </c>
      <c r="S1898" t="str">
        <f t="shared" si="299"/>
        <v>3/13/2012</v>
      </c>
      <c r="T1898" t="str">
        <f t="shared" si="295"/>
        <v>2012</v>
      </c>
      <c r="U1898" t="str">
        <f t="shared" si="296"/>
        <v>March</v>
      </c>
      <c r="V1898" t="str">
        <f t="shared" si="290"/>
        <v>4/12/2012</v>
      </c>
      <c r="W1898" t="str">
        <f t="shared" si="297"/>
        <v>2012</v>
      </c>
      <c r="X1898" t="str">
        <f t="shared" si="298"/>
        <v>April</v>
      </c>
    </row>
    <row r="1899" spans="1:24" ht="43.2" x14ac:dyDescent="0.55000000000000004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291"/>
        <v>1.0245669291338582</v>
      </c>
      <c r="P1899" s="9">
        <f t="shared" si="292"/>
        <v>35.551912568306008</v>
      </c>
      <c r="Q1899" t="str">
        <f t="shared" si="293"/>
        <v>music</v>
      </c>
      <c r="R1899" t="str">
        <f t="shared" si="294"/>
        <v>indie rock</v>
      </c>
      <c r="S1899" t="str">
        <f t="shared" si="299"/>
        <v>2/10/2014</v>
      </c>
      <c r="T1899" t="str">
        <f t="shared" si="295"/>
        <v>2014</v>
      </c>
      <c r="U1899" t="str">
        <f t="shared" si="296"/>
        <v>February</v>
      </c>
      <c r="V1899" t="str">
        <f t="shared" si="290"/>
        <v>3/4/2014</v>
      </c>
      <c r="W1899" t="str">
        <f t="shared" si="297"/>
        <v>2014</v>
      </c>
      <c r="X1899" t="str">
        <f t="shared" si="298"/>
        <v>March</v>
      </c>
    </row>
    <row r="1900" spans="1:24" ht="43.2" x14ac:dyDescent="0.55000000000000004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291"/>
        <v>1.4450000000000001</v>
      </c>
      <c r="P1900" s="9">
        <f t="shared" si="292"/>
        <v>68.80952380952381</v>
      </c>
      <c r="Q1900" t="str">
        <f t="shared" si="293"/>
        <v>music</v>
      </c>
      <c r="R1900" t="str">
        <f t="shared" si="294"/>
        <v>indie rock</v>
      </c>
      <c r="S1900" t="str">
        <f t="shared" si="299"/>
        <v>12/27/2015</v>
      </c>
      <c r="T1900" t="str">
        <f t="shared" si="295"/>
        <v>2015</v>
      </c>
      <c r="U1900" t="str">
        <f t="shared" si="296"/>
        <v>December</v>
      </c>
      <c r="V1900" t="str">
        <f t="shared" si="290"/>
        <v>2/1/2016</v>
      </c>
      <c r="W1900" t="str">
        <f t="shared" si="297"/>
        <v>2016</v>
      </c>
      <c r="X1900" t="str">
        <f t="shared" si="298"/>
        <v>February</v>
      </c>
    </row>
    <row r="1901" spans="1:24" ht="43.2" x14ac:dyDescent="0.55000000000000004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291"/>
        <v>1.3333333333333333</v>
      </c>
      <c r="P1901" s="9">
        <f t="shared" si="292"/>
        <v>28.571428571428573</v>
      </c>
      <c r="Q1901" t="str">
        <f t="shared" si="293"/>
        <v>music</v>
      </c>
      <c r="R1901" t="str">
        <f t="shared" si="294"/>
        <v>indie rock</v>
      </c>
      <c r="S1901" t="str">
        <f t="shared" si="299"/>
        <v>2/23/2015</v>
      </c>
      <c r="T1901" t="str">
        <f t="shared" si="295"/>
        <v>2015</v>
      </c>
      <c r="U1901" t="str">
        <f t="shared" si="296"/>
        <v>February</v>
      </c>
      <c r="V1901" t="str">
        <f t="shared" si="290"/>
        <v>3/25/2015</v>
      </c>
      <c r="W1901" t="str">
        <f t="shared" si="297"/>
        <v>2015</v>
      </c>
      <c r="X1901" t="str">
        <f t="shared" si="298"/>
        <v>March</v>
      </c>
    </row>
    <row r="1902" spans="1:24" ht="43.2" x14ac:dyDescent="0.55000000000000004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291"/>
        <v>1.0936440000000001</v>
      </c>
      <c r="P1902" s="9">
        <f t="shared" si="292"/>
        <v>50.631666666666668</v>
      </c>
      <c r="Q1902" t="str">
        <f t="shared" si="293"/>
        <v>music</v>
      </c>
      <c r="R1902" t="str">
        <f t="shared" si="294"/>
        <v>indie rock</v>
      </c>
      <c r="S1902" t="str">
        <f t="shared" si="299"/>
        <v>9/8/2012</v>
      </c>
      <c r="T1902" t="str">
        <f t="shared" si="295"/>
        <v>2012</v>
      </c>
      <c r="U1902" t="str">
        <f t="shared" si="296"/>
        <v>September</v>
      </c>
      <c r="V1902" t="str">
        <f t="shared" si="290"/>
        <v>10/6/2012</v>
      </c>
      <c r="W1902" t="str">
        <f t="shared" si="297"/>
        <v>2012</v>
      </c>
      <c r="X1902" t="str">
        <f t="shared" si="298"/>
        <v>October</v>
      </c>
    </row>
    <row r="1903" spans="1:24" ht="43.2" x14ac:dyDescent="0.55000000000000004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291"/>
        <v>2.696969696969697E-2</v>
      </c>
      <c r="P1903" s="9">
        <f t="shared" si="292"/>
        <v>106.8</v>
      </c>
      <c r="Q1903" t="str">
        <f t="shared" si="293"/>
        <v>technology</v>
      </c>
      <c r="R1903" t="str">
        <f t="shared" si="294"/>
        <v>gadgets</v>
      </c>
      <c r="S1903" t="str">
        <f t="shared" si="299"/>
        <v>4/22/2015</v>
      </c>
      <c r="T1903" t="str">
        <f t="shared" si="295"/>
        <v>2015</v>
      </c>
      <c r="U1903" t="str">
        <f t="shared" si="296"/>
        <v>April</v>
      </c>
      <c r="V1903" t="str">
        <f t="shared" si="290"/>
        <v>5/22/2015</v>
      </c>
      <c r="W1903" t="str">
        <f t="shared" si="297"/>
        <v>2015</v>
      </c>
      <c r="X1903" t="str">
        <f t="shared" si="298"/>
        <v>May</v>
      </c>
    </row>
    <row r="1904" spans="1:24" ht="43.2" x14ac:dyDescent="0.55000000000000004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291"/>
        <v>1.2E-2</v>
      </c>
      <c r="P1904" s="9">
        <f t="shared" si="292"/>
        <v>4</v>
      </c>
      <c r="Q1904" t="str">
        <f t="shared" si="293"/>
        <v>technology</v>
      </c>
      <c r="R1904" t="str">
        <f t="shared" si="294"/>
        <v>gadgets</v>
      </c>
      <c r="S1904" t="str">
        <f t="shared" si="299"/>
        <v>2/2/2015</v>
      </c>
      <c r="T1904" t="str">
        <f t="shared" si="295"/>
        <v>2015</v>
      </c>
      <c r="U1904" t="str">
        <f t="shared" si="296"/>
        <v>February</v>
      </c>
      <c r="V1904" t="str">
        <f t="shared" si="290"/>
        <v>3/4/2015</v>
      </c>
      <c r="W1904" t="str">
        <f t="shared" si="297"/>
        <v>2015</v>
      </c>
      <c r="X1904" t="str">
        <f t="shared" si="298"/>
        <v>March</v>
      </c>
    </row>
    <row r="1905" spans="1:24" ht="43.2" x14ac:dyDescent="0.55000000000000004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291"/>
        <v>0.46600000000000003</v>
      </c>
      <c r="P1905" s="9">
        <f t="shared" si="292"/>
        <v>34.097560975609753</v>
      </c>
      <c r="Q1905" t="str">
        <f t="shared" si="293"/>
        <v>technology</v>
      </c>
      <c r="R1905" t="str">
        <f t="shared" si="294"/>
        <v>gadgets</v>
      </c>
      <c r="S1905" t="str">
        <f t="shared" si="299"/>
        <v>11/28/2016</v>
      </c>
      <c r="T1905" t="str">
        <f t="shared" si="295"/>
        <v>2016</v>
      </c>
      <c r="U1905" t="str">
        <f t="shared" si="296"/>
        <v>November</v>
      </c>
      <c r="V1905" t="str">
        <f t="shared" si="290"/>
        <v>1/27/2017</v>
      </c>
      <c r="W1905" t="str">
        <f t="shared" si="297"/>
        <v>2017</v>
      </c>
      <c r="X1905" t="str">
        <f t="shared" si="298"/>
        <v>January</v>
      </c>
    </row>
    <row r="1906" spans="1:24" ht="43.2" x14ac:dyDescent="0.55000000000000004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291"/>
        <v>1E-3</v>
      </c>
      <c r="P1906" s="9">
        <f t="shared" si="292"/>
        <v>25</v>
      </c>
      <c r="Q1906" t="str">
        <f t="shared" si="293"/>
        <v>technology</v>
      </c>
      <c r="R1906" t="str">
        <f t="shared" si="294"/>
        <v>gadgets</v>
      </c>
      <c r="S1906" t="str">
        <f t="shared" si="299"/>
        <v>11/18/2015</v>
      </c>
      <c r="T1906" t="str">
        <f t="shared" si="295"/>
        <v>2015</v>
      </c>
      <c r="U1906" t="str">
        <f t="shared" si="296"/>
        <v>November</v>
      </c>
      <c r="V1906" t="str">
        <f t="shared" si="290"/>
        <v>1/2/2016</v>
      </c>
      <c r="W1906" t="str">
        <f t="shared" si="297"/>
        <v>2016</v>
      </c>
      <c r="X1906" t="str">
        <f t="shared" si="298"/>
        <v>January</v>
      </c>
    </row>
    <row r="1907" spans="1:24" ht="43.2" x14ac:dyDescent="0.55000000000000004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291"/>
        <v>1.6800000000000001E-3</v>
      </c>
      <c r="P1907" s="9">
        <f t="shared" si="292"/>
        <v>10.5</v>
      </c>
      <c r="Q1907" t="str">
        <f t="shared" si="293"/>
        <v>technology</v>
      </c>
      <c r="R1907" t="str">
        <f t="shared" si="294"/>
        <v>gadgets</v>
      </c>
      <c r="S1907" t="str">
        <f t="shared" si="299"/>
        <v>8/8/2014</v>
      </c>
      <c r="T1907" t="str">
        <f t="shared" si="295"/>
        <v>2014</v>
      </c>
      <c r="U1907" t="str">
        <f t="shared" si="296"/>
        <v>August</v>
      </c>
      <c r="V1907" t="str">
        <f t="shared" si="290"/>
        <v>9/7/2014</v>
      </c>
      <c r="W1907" t="str">
        <f t="shared" si="297"/>
        <v>2014</v>
      </c>
      <c r="X1907" t="str">
        <f t="shared" si="298"/>
        <v>September</v>
      </c>
    </row>
    <row r="1908" spans="1:24" ht="43.2" x14ac:dyDescent="0.55000000000000004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291"/>
        <v>0.42759999999999998</v>
      </c>
      <c r="P1908" s="9">
        <f t="shared" si="292"/>
        <v>215.95959595959596</v>
      </c>
      <c r="Q1908" t="str">
        <f t="shared" si="293"/>
        <v>technology</v>
      </c>
      <c r="R1908" t="str">
        <f t="shared" si="294"/>
        <v>gadgets</v>
      </c>
      <c r="S1908" t="str">
        <f t="shared" si="299"/>
        <v>5/24/2016</v>
      </c>
      <c r="T1908" t="str">
        <f t="shared" si="295"/>
        <v>2016</v>
      </c>
      <c r="U1908" t="str">
        <f t="shared" si="296"/>
        <v>May</v>
      </c>
      <c r="V1908" t="str">
        <f t="shared" si="290"/>
        <v>6/23/2016</v>
      </c>
      <c r="W1908" t="str">
        <f t="shared" si="297"/>
        <v>2016</v>
      </c>
      <c r="X1908" t="str">
        <f t="shared" si="298"/>
        <v>June</v>
      </c>
    </row>
    <row r="1909" spans="1:24" ht="43.2" x14ac:dyDescent="0.55000000000000004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291"/>
        <v>2.8333333333333335E-3</v>
      </c>
      <c r="P1909" s="9">
        <f t="shared" si="292"/>
        <v>21.25</v>
      </c>
      <c r="Q1909" t="str">
        <f t="shared" si="293"/>
        <v>technology</v>
      </c>
      <c r="R1909" t="str">
        <f t="shared" si="294"/>
        <v>gadgets</v>
      </c>
      <c r="S1909" t="str">
        <f t="shared" si="299"/>
        <v>5/8/2014</v>
      </c>
      <c r="T1909" t="str">
        <f t="shared" si="295"/>
        <v>2014</v>
      </c>
      <c r="U1909" t="str">
        <f t="shared" si="296"/>
        <v>May</v>
      </c>
      <c r="V1909" t="str">
        <f t="shared" si="290"/>
        <v>5/23/2014</v>
      </c>
      <c r="W1909" t="str">
        <f t="shared" si="297"/>
        <v>2014</v>
      </c>
      <c r="X1909" t="str">
        <f t="shared" si="298"/>
        <v>May</v>
      </c>
    </row>
    <row r="1910" spans="1:24" ht="43.2" x14ac:dyDescent="0.55000000000000004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291"/>
        <v>1.7319999999999999E-2</v>
      </c>
      <c r="P1910" s="9">
        <f t="shared" si="292"/>
        <v>108.25</v>
      </c>
      <c r="Q1910" t="str">
        <f t="shared" si="293"/>
        <v>technology</v>
      </c>
      <c r="R1910" t="str">
        <f t="shared" si="294"/>
        <v>gadgets</v>
      </c>
      <c r="S1910" t="str">
        <f t="shared" si="299"/>
        <v>11/29/2016</v>
      </c>
      <c r="T1910" t="str">
        <f t="shared" si="295"/>
        <v>2016</v>
      </c>
      <c r="U1910" t="str">
        <f t="shared" si="296"/>
        <v>November</v>
      </c>
      <c r="V1910" t="str">
        <f t="shared" si="290"/>
        <v>12/29/2016</v>
      </c>
      <c r="W1910" t="str">
        <f t="shared" si="297"/>
        <v>2016</v>
      </c>
      <c r="X1910" t="str">
        <f t="shared" si="298"/>
        <v>December</v>
      </c>
    </row>
    <row r="1911" spans="1:24" ht="43.2" x14ac:dyDescent="0.55000000000000004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291"/>
        <v>0.14111428571428572</v>
      </c>
      <c r="P1911" s="9">
        <f t="shared" si="292"/>
        <v>129.97368421052633</v>
      </c>
      <c r="Q1911" t="str">
        <f t="shared" si="293"/>
        <v>technology</v>
      </c>
      <c r="R1911" t="str">
        <f t="shared" si="294"/>
        <v>gadgets</v>
      </c>
      <c r="S1911" t="str">
        <f t="shared" si="299"/>
        <v>9/23/2014</v>
      </c>
      <c r="T1911" t="str">
        <f t="shared" si="295"/>
        <v>2014</v>
      </c>
      <c r="U1911" t="str">
        <f t="shared" si="296"/>
        <v>September</v>
      </c>
      <c r="V1911" t="str">
        <f t="shared" si="290"/>
        <v>10/23/2014</v>
      </c>
      <c r="W1911" t="str">
        <f t="shared" si="297"/>
        <v>2014</v>
      </c>
      <c r="X1911" t="str">
        <f t="shared" si="298"/>
        <v>October</v>
      </c>
    </row>
    <row r="1912" spans="1:24" ht="43.2" x14ac:dyDescent="0.55000000000000004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291"/>
        <v>0.39395294117647056</v>
      </c>
      <c r="P1912" s="9">
        <f t="shared" si="292"/>
        <v>117.49473684210527</v>
      </c>
      <c r="Q1912" t="str">
        <f t="shared" si="293"/>
        <v>technology</v>
      </c>
      <c r="R1912" t="str">
        <f t="shared" si="294"/>
        <v>gadgets</v>
      </c>
      <c r="S1912" t="str">
        <f t="shared" si="299"/>
        <v>9/17/2015</v>
      </c>
      <c r="T1912" t="str">
        <f t="shared" si="295"/>
        <v>2015</v>
      </c>
      <c r="U1912" t="str">
        <f t="shared" si="296"/>
        <v>September</v>
      </c>
      <c r="V1912" t="str">
        <f t="shared" si="290"/>
        <v>10/31/2015</v>
      </c>
      <c r="W1912" t="str">
        <f t="shared" si="297"/>
        <v>2015</v>
      </c>
      <c r="X1912" t="str">
        <f t="shared" si="298"/>
        <v>October</v>
      </c>
    </row>
    <row r="1913" spans="1:24" ht="43.2" x14ac:dyDescent="0.55000000000000004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291"/>
        <v>2.3529411764705883E-4</v>
      </c>
      <c r="P1913" s="9">
        <f t="shared" si="292"/>
        <v>10</v>
      </c>
      <c r="Q1913" t="str">
        <f t="shared" si="293"/>
        <v>technology</v>
      </c>
      <c r="R1913" t="str">
        <f t="shared" si="294"/>
        <v>gadgets</v>
      </c>
      <c r="S1913" t="str">
        <f t="shared" si="299"/>
        <v>7/9/2014</v>
      </c>
      <c r="T1913" t="str">
        <f t="shared" si="295"/>
        <v>2014</v>
      </c>
      <c r="U1913" t="str">
        <f t="shared" si="296"/>
        <v>July</v>
      </c>
      <c r="V1913" t="str">
        <f t="shared" si="290"/>
        <v>8/8/2014</v>
      </c>
      <c r="W1913" t="str">
        <f t="shared" si="297"/>
        <v>2014</v>
      </c>
      <c r="X1913" t="str">
        <f t="shared" si="298"/>
        <v>August</v>
      </c>
    </row>
    <row r="1914" spans="1:24" ht="43.2" x14ac:dyDescent="0.55000000000000004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291"/>
        <v>0.59299999999999997</v>
      </c>
      <c r="P1914" s="9">
        <f t="shared" si="292"/>
        <v>70.595238095238102</v>
      </c>
      <c r="Q1914" t="str">
        <f t="shared" si="293"/>
        <v>technology</v>
      </c>
      <c r="R1914" t="str">
        <f t="shared" si="294"/>
        <v>gadgets</v>
      </c>
      <c r="S1914" t="str">
        <f t="shared" si="299"/>
        <v>5/5/2015</v>
      </c>
      <c r="T1914" t="str">
        <f t="shared" si="295"/>
        <v>2015</v>
      </c>
      <c r="U1914" t="str">
        <f t="shared" si="296"/>
        <v>May</v>
      </c>
      <c r="V1914" t="str">
        <f t="shared" si="290"/>
        <v>6/4/2015</v>
      </c>
      <c r="W1914" t="str">
        <f t="shared" si="297"/>
        <v>2015</v>
      </c>
      <c r="X1914" t="str">
        <f t="shared" si="298"/>
        <v>June</v>
      </c>
    </row>
    <row r="1915" spans="1:24" ht="28.8" x14ac:dyDescent="0.55000000000000004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291"/>
        <v>1.3270833333333334E-2</v>
      </c>
      <c r="P1915" s="9">
        <f t="shared" si="292"/>
        <v>24.5</v>
      </c>
      <c r="Q1915" t="str">
        <f t="shared" si="293"/>
        <v>technology</v>
      </c>
      <c r="R1915" t="str">
        <f t="shared" si="294"/>
        <v>gadgets</v>
      </c>
      <c r="S1915" t="str">
        <f t="shared" si="299"/>
        <v>9/8/2014</v>
      </c>
      <c r="T1915" t="str">
        <f t="shared" si="295"/>
        <v>2014</v>
      </c>
      <c r="U1915" t="str">
        <f t="shared" si="296"/>
        <v>September</v>
      </c>
      <c r="V1915" t="str">
        <f t="shared" si="290"/>
        <v>10/8/2014</v>
      </c>
      <c r="W1915" t="str">
        <f t="shared" si="297"/>
        <v>2014</v>
      </c>
      <c r="X1915" t="str">
        <f t="shared" si="298"/>
        <v>October</v>
      </c>
    </row>
    <row r="1916" spans="1:24" ht="43.2" x14ac:dyDescent="0.55000000000000004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291"/>
        <v>9.0090090090090086E-2</v>
      </c>
      <c r="P1916" s="9">
        <f t="shared" si="292"/>
        <v>30</v>
      </c>
      <c r="Q1916" t="str">
        <f t="shared" si="293"/>
        <v>technology</v>
      </c>
      <c r="R1916" t="str">
        <f t="shared" si="294"/>
        <v>gadgets</v>
      </c>
      <c r="S1916" t="str">
        <f t="shared" si="299"/>
        <v>10/16/2014</v>
      </c>
      <c r="T1916" t="str">
        <f t="shared" si="295"/>
        <v>2014</v>
      </c>
      <c r="U1916" t="str">
        <f t="shared" si="296"/>
        <v>October</v>
      </c>
      <c r="V1916" t="str">
        <f t="shared" si="290"/>
        <v>10/31/2014</v>
      </c>
      <c r="W1916" t="str">
        <f t="shared" si="297"/>
        <v>2014</v>
      </c>
      <c r="X1916" t="str">
        <f t="shared" si="298"/>
        <v>October</v>
      </c>
    </row>
    <row r="1917" spans="1:24" ht="43.2" x14ac:dyDescent="0.55000000000000004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291"/>
        <v>1.6E-2</v>
      </c>
      <c r="P1917" s="9">
        <f t="shared" si="292"/>
        <v>2</v>
      </c>
      <c r="Q1917" t="str">
        <f t="shared" si="293"/>
        <v>technology</v>
      </c>
      <c r="R1917" t="str">
        <f t="shared" si="294"/>
        <v>gadgets</v>
      </c>
      <c r="S1917" t="str">
        <f t="shared" si="299"/>
        <v>8/12/2014</v>
      </c>
      <c r="T1917" t="str">
        <f t="shared" si="295"/>
        <v>2014</v>
      </c>
      <c r="U1917" t="str">
        <f t="shared" si="296"/>
        <v>August</v>
      </c>
      <c r="V1917" t="str">
        <f t="shared" si="290"/>
        <v>9/1/2014</v>
      </c>
      <c r="W1917" t="str">
        <f t="shared" si="297"/>
        <v>2014</v>
      </c>
      <c r="X1917" t="str">
        <f t="shared" si="298"/>
        <v>September</v>
      </c>
    </row>
    <row r="1918" spans="1:24" ht="28.8" x14ac:dyDescent="0.55000000000000004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291"/>
        <v>5.1000000000000004E-3</v>
      </c>
      <c r="P1918" s="9">
        <f t="shared" si="292"/>
        <v>17</v>
      </c>
      <c r="Q1918" t="str">
        <f t="shared" si="293"/>
        <v>technology</v>
      </c>
      <c r="R1918" t="str">
        <f t="shared" si="294"/>
        <v>gadgets</v>
      </c>
      <c r="S1918" t="str">
        <f t="shared" si="299"/>
        <v>10/13/2016</v>
      </c>
      <c r="T1918" t="str">
        <f t="shared" si="295"/>
        <v>2016</v>
      </c>
      <c r="U1918" t="str">
        <f t="shared" si="296"/>
        <v>October</v>
      </c>
      <c r="V1918" t="str">
        <f t="shared" si="290"/>
        <v>11/7/2016</v>
      </c>
      <c r="W1918" t="str">
        <f t="shared" si="297"/>
        <v>2016</v>
      </c>
      <c r="X1918" t="str">
        <f t="shared" si="298"/>
        <v>November</v>
      </c>
    </row>
    <row r="1919" spans="1:24" ht="28.8" x14ac:dyDescent="0.55000000000000004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291"/>
        <v>0.52570512820512816</v>
      </c>
      <c r="P1919" s="9">
        <f t="shared" si="292"/>
        <v>2928.9285714285716</v>
      </c>
      <c r="Q1919" t="str">
        <f t="shared" si="293"/>
        <v>technology</v>
      </c>
      <c r="R1919" t="str">
        <f t="shared" si="294"/>
        <v>gadgets</v>
      </c>
      <c r="S1919" t="str">
        <f t="shared" si="299"/>
        <v>1/11/2017</v>
      </c>
      <c r="T1919" t="str">
        <f t="shared" si="295"/>
        <v>2017</v>
      </c>
      <c r="U1919" t="str">
        <f t="shared" si="296"/>
        <v>January</v>
      </c>
      <c r="V1919" t="str">
        <f t="shared" si="290"/>
        <v>2/10/2017</v>
      </c>
      <c r="W1919" t="str">
        <f t="shared" si="297"/>
        <v>2017</v>
      </c>
      <c r="X1919" t="str">
        <f t="shared" si="298"/>
        <v>February</v>
      </c>
    </row>
    <row r="1920" spans="1:24" ht="43.2" x14ac:dyDescent="0.55000000000000004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291"/>
        <v>1.04E-2</v>
      </c>
      <c r="P1920" s="9">
        <f t="shared" si="292"/>
        <v>28.888888888888889</v>
      </c>
      <c r="Q1920" t="str">
        <f t="shared" si="293"/>
        <v>technology</v>
      </c>
      <c r="R1920" t="str">
        <f t="shared" si="294"/>
        <v>gadgets</v>
      </c>
      <c r="S1920" t="str">
        <f t="shared" si="299"/>
        <v>7/8/2014</v>
      </c>
      <c r="T1920" t="str">
        <f t="shared" si="295"/>
        <v>2014</v>
      </c>
      <c r="U1920" t="str">
        <f t="shared" si="296"/>
        <v>July</v>
      </c>
      <c r="V1920" t="str">
        <f t="shared" si="290"/>
        <v>8/12/2014</v>
      </c>
      <c r="W1920" t="str">
        <f t="shared" si="297"/>
        <v>2014</v>
      </c>
      <c r="X1920" t="str">
        <f t="shared" si="298"/>
        <v>August</v>
      </c>
    </row>
    <row r="1921" spans="1:24" ht="43.2" x14ac:dyDescent="0.55000000000000004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291"/>
        <v>0.47399999999999998</v>
      </c>
      <c r="P1921" s="9">
        <f t="shared" si="292"/>
        <v>29.625</v>
      </c>
      <c r="Q1921" t="str">
        <f t="shared" si="293"/>
        <v>technology</v>
      </c>
      <c r="R1921" t="str">
        <f t="shared" si="294"/>
        <v>gadgets</v>
      </c>
      <c r="S1921" t="str">
        <f t="shared" si="299"/>
        <v>4/19/2015</v>
      </c>
      <c r="T1921" t="str">
        <f t="shared" si="295"/>
        <v>2015</v>
      </c>
      <c r="U1921" t="str">
        <f t="shared" si="296"/>
        <v>April</v>
      </c>
      <c r="V1921" t="str">
        <f t="shared" si="290"/>
        <v>5/19/2015</v>
      </c>
      <c r="W1921" t="str">
        <f t="shared" si="297"/>
        <v>2015</v>
      </c>
      <c r="X1921" t="str">
        <f t="shared" si="298"/>
        <v>May</v>
      </c>
    </row>
    <row r="1922" spans="1:24" ht="43.2" x14ac:dyDescent="0.55000000000000004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si="291"/>
        <v>0.43030000000000002</v>
      </c>
      <c r="P1922" s="9">
        <f t="shared" si="292"/>
        <v>40.980952380952381</v>
      </c>
      <c r="Q1922" t="str">
        <f t="shared" si="293"/>
        <v>technology</v>
      </c>
      <c r="R1922" t="str">
        <f t="shared" si="294"/>
        <v>gadgets</v>
      </c>
      <c r="S1922" t="str">
        <f t="shared" si="299"/>
        <v>9/23/2015</v>
      </c>
      <c r="T1922" t="str">
        <f t="shared" si="295"/>
        <v>2015</v>
      </c>
      <c r="U1922" t="str">
        <f t="shared" si="296"/>
        <v>September</v>
      </c>
      <c r="V1922" t="str">
        <f t="shared" ref="V1922:V1985" si="300">TEXT((I1922/86400)+25569+(-5/24),"m/d/yyyy")</f>
        <v>10/21/2015</v>
      </c>
      <c r="W1922" t="str">
        <f t="shared" si="297"/>
        <v>2015</v>
      </c>
      <c r="X1922" t="str">
        <f t="shared" si="298"/>
        <v>October</v>
      </c>
    </row>
    <row r="1923" spans="1:24" ht="28.8" x14ac:dyDescent="0.55000000000000004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ref="O1923:O1986" si="301">E1923/D1923</f>
        <v>1.3680000000000001</v>
      </c>
      <c r="P1923" s="9">
        <f t="shared" ref="P1923:P1986" si="302">IF(L1923&lt;&gt;0, E1923/L1923, 0)</f>
        <v>54</v>
      </c>
      <c r="Q1923" t="str">
        <f t="shared" ref="Q1923:Q1986" si="303">LEFT(N1923, SEARCH("/",N1923,1)-1)</f>
        <v>music</v>
      </c>
      <c r="R1923" t="str">
        <f t="shared" ref="R1923:R1986" si="304">RIGHT(N1923,LEN(N1923)-FIND("/",N1923))</f>
        <v>indie rock</v>
      </c>
      <c r="S1923" t="str">
        <f t="shared" si="299"/>
        <v>6/14/2012</v>
      </c>
      <c r="T1923" t="str">
        <f t="shared" ref="T1923:T1986" si="305">TEXT((J1923/86400)+25569+(-5/24),"yyyy")</f>
        <v>2012</v>
      </c>
      <c r="U1923" t="str">
        <f t="shared" ref="U1923:U1986" si="306">TEXT((J1923/86400)+25569+(-5/24),"mmmm")</f>
        <v>June</v>
      </c>
      <c r="V1923" t="str">
        <f t="shared" si="300"/>
        <v>7/14/2012</v>
      </c>
      <c r="W1923" t="str">
        <f t="shared" ref="W1923:W1986" si="307">TEXT((I1923/86400)+25569+(-5/24),"yyyy")</f>
        <v>2012</v>
      </c>
      <c r="X1923" t="str">
        <f t="shared" ref="X1923:X1986" si="308">TEXT((I1923/86400)+25569+(-5/24),"mmmm")</f>
        <v>July</v>
      </c>
    </row>
    <row r="1924" spans="1:24" ht="43.2" x14ac:dyDescent="0.55000000000000004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si="301"/>
        <v>1.1555</v>
      </c>
      <c r="P1924" s="9">
        <f t="shared" si="302"/>
        <v>36.109375</v>
      </c>
      <c r="Q1924" t="str">
        <f t="shared" si="303"/>
        <v>music</v>
      </c>
      <c r="R1924" t="str">
        <f t="shared" si="304"/>
        <v>indie rock</v>
      </c>
      <c r="S1924" t="str">
        <f t="shared" ref="S1924:S1987" si="309">TEXT((J1924/86400)+25569+(-5/24),"m/d/yyyy")</f>
        <v>11/12/2013</v>
      </c>
      <c r="T1924" t="str">
        <f t="shared" si="305"/>
        <v>2013</v>
      </c>
      <c r="U1924" t="str">
        <f t="shared" si="306"/>
        <v>November</v>
      </c>
      <c r="V1924" t="str">
        <f t="shared" si="300"/>
        <v>12/12/2013</v>
      </c>
      <c r="W1924" t="str">
        <f t="shared" si="307"/>
        <v>2013</v>
      </c>
      <c r="X1924" t="str">
        <f t="shared" si="308"/>
        <v>December</v>
      </c>
    </row>
    <row r="1925" spans="1:24" ht="43.2" x14ac:dyDescent="0.55000000000000004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si="301"/>
        <v>2.4079999999999999</v>
      </c>
      <c r="P1925" s="9">
        <f t="shared" si="302"/>
        <v>23.153846153846153</v>
      </c>
      <c r="Q1925" t="str">
        <f t="shared" si="303"/>
        <v>music</v>
      </c>
      <c r="R1925" t="str">
        <f t="shared" si="304"/>
        <v>indie rock</v>
      </c>
      <c r="S1925" t="str">
        <f t="shared" si="309"/>
        <v>8/17/2011</v>
      </c>
      <c r="T1925" t="str">
        <f t="shared" si="305"/>
        <v>2011</v>
      </c>
      <c r="U1925" t="str">
        <f t="shared" si="306"/>
        <v>August</v>
      </c>
      <c r="V1925" t="str">
        <f t="shared" si="300"/>
        <v>9/26/2011</v>
      </c>
      <c r="W1925" t="str">
        <f t="shared" si="307"/>
        <v>2011</v>
      </c>
      <c r="X1925" t="str">
        <f t="shared" si="308"/>
        <v>September</v>
      </c>
    </row>
    <row r="1926" spans="1:24" ht="57.6" x14ac:dyDescent="0.55000000000000004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301"/>
        <v>1.1439999999999999</v>
      </c>
      <c r="P1926" s="9">
        <f t="shared" si="302"/>
        <v>104</v>
      </c>
      <c r="Q1926" t="str">
        <f t="shared" si="303"/>
        <v>music</v>
      </c>
      <c r="R1926" t="str">
        <f t="shared" si="304"/>
        <v>indie rock</v>
      </c>
      <c r="S1926" t="str">
        <f t="shared" si="309"/>
        <v>12/18/2013</v>
      </c>
      <c r="T1926" t="str">
        <f t="shared" si="305"/>
        <v>2013</v>
      </c>
      <c r="U1926" t="str">
        <f t="shared" si="306"/>
        <v>December</v>
      </c>
      <c r="V1926" t="str">
        <f t="shared" si="300"/>
        <v>1/15/2014</v>
      </c>
      <c r="W1926" t="str">
        <f t="shared" si="307"/>
        <v>2014</v>
      </c>
      <c r="X1926" t="str">
        <f t="shared" si="308"/>
        <v>January</v>
      </c>
    </row>
    <row r="1927" spans="1:24" ht="28.8" x14ac:dyDescent="0.55000000000000004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301"/>
        <v>1.1033333333333333</v>
      </c>
      <c r="P1927" s="9">
        <f t="shared" si="302"/>
        <v>31.826923076923077</v>
      </c>
      <c r="Q1927" t="str">
        <f t="shared" si="303"/>
        <v>music</v>
      </c>
      <c r="R1927" t="str">
        <f t="shared" si="304"/>
        <v>indie rock</v>
      </c>
      <c r="S1927" t="str">
        <f t="shared" si="309"/>
        <v>9/18/2013</v>
      </c>
      <c r="T1927" t="str">
        <f t="shared" si="305"/>
        <v>2013</v>
      </c>
      <c r="U1927" t="str">
        <f t="shared" si="306"/>
        <v>September</v>
      </c>
      <c r="V1927" t="str">
        <f t="shared" si="300"/>
        <v>10/10/2013</v>
      </c>
      <c r="W1927" t="str">
        <f t="shared" si="307"/>
        <v>2013</v>
      </c>
      <c r="X1927" t="str">
        <f t="shared" si="308"/>
        <v>October</v>
      </c>
    </row>
    <row r="1928" spans="1:24" ht="57.6" x14ac:dyDescent="0.55000000000000004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301"/>
        <v>1.9537933333333333</v>
      </c>
      <c r="P1928" s="9">
        <f t="shared" si="302"/>
        <v>27.3896261682243</v>
      </c>
      <c r="Q1928" t="str">
        <f t="shared" si="303"/>
        <v>music</v>
      </c>
      <c r="R1928" t="str">
        <f t="shared" si="304"/>
        <v>indie rock</v>
      </c>
      <c r="S1928" t="str">
        <f t="shared" si="309"/>
        <v>10/5/2010</v>
      </c>
      <c r="T1928" t="str">
        <f t="shared" si="305"/>
        <v>2010</v>
      </c>
      <c r="U1928" t="str">
        <f t="shared" si="306"/>
        <v>October</v>
      </c>
      <c r="V1928" t="str">
        <f t="shared" si="300"/>
        <v>11/1/2010</v>
      </c>
      <c r="W1928" t="str">
        <f t="shared" si="307"/>
        <v>2010</v>
      </c>
      <c r="X1928" t="str">
        <f t="shared" si="308"/>
        <v>November</v>
      </c>
    </row>
    <row r="1929" spans="1:24" x14ac:dyDescent="0.55000000000000004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301"/>
        <v>1.0333333333333334</v>
      </c>
      <c r="P1929" s="9">
        <f t="shared" si="302"/>
        <v>56.363636363636367</v>
      </c>
      <c r="Q1929" t="str">
        <f t="shared" si="303"/>
        <v>music</v>
      </c>
      <c r="R1929" t="str">
        <f t="shared" si="304"/>
        <v>indie rock</v>
      </c>
      <c r="S1929" t="str">
        <f t="shared" si="309"/>
        <v>2/21/2012</v>
      </c>
      <c r="T1929" t="str">
        <f t="shared" si="305"/>
        <v>2012</v>
      </c>
      <c r="U1929" t="str">
        <f t="shared" si="306"/>
        <v>February</v>
      </c>
      <c r="V1929" t="str">
        <f t="shared" si="300"/>
        <v>3/7/2012</v>
      </c>
      <c r="W1929" t="str">
        <f t="shared" si="307"/>
        <v>2012</v>
      </c>
      <c r="X1929" t="str">
        <f t="shared" si="308"/>
        <v>March</v>
      </c>
    </row>
    <row r="1930" spans="1:24" ht="28.8" x14ac:dyDescent="0.55000000000000004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301"/>
        <v>1.031372549019608</v>
      </c>
      <c r="P1930" s="9">
        <f t="shared" si="302"/>
        <v>77.352941176470594</v>
      </c>
      <c r="Q1930" t="str">
        <f t="shared" si="303"/>
        <v>music</v>
      </c>
      <c r="R1930" t="str">
        <f t="shared" si="304"/>
        <v>indie rock</v>
      </c>
      <c r="S1930" t="str">
        <f t="shared" si="309"/>
        <v>4/7/2013</v>
      </c>
      <c r="T1930" t="str">
        <f t="shared" si="305"/>
        <v>2013</v>
      </c>
      <c r="U1930" t="str">
        <f t="shared" si="306"/>
        <v>April</v>
      </c>
      <c r="V1930" t="str">
        <f t="shared" si="300"/>
        <v>5/7/2013</v>
      </c>
      <c r="W1930" t="str">
        <f t="shared" si="307"/>
        <v>2013</v>
      </c>
      <c r="X1930" t="str">
        <f t="shared" si="308"/>
        <v>May</v>
      </c>
    </row>
    <row r="1931" spans="1:24" ht="43.2" x14ac:dyDescent="0.55000000000000004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301"/>
        <v>1.003125</v>
      </c>
      <c r="P1931" s="9">
        <f t="shared" si="302"/>
        <v>42.8</v>
      </c>
      <c r="Q1931" t="str">
        <f t="shared" si="303"/>
        <v>music</v>
      </c>
      <c r="R1931" t="str">
        <f t="shared" si="304"/>
        <v>indie rock</v>
      </c>
      <c r="S1931" t="str">
        <f t="shared" si="309"/>
        <v>5/23/2011</v>
      </c>
      <c r="T1931" t="str">
        <f t="shared" si="305"/>
        <v>2011</v>
      </c>
      <c r="U1931" t="str">
        <f t="shared" si="306"/>
        <v>May</v>
      </c>
      <c r="V1931" t="str">
        <f t="shared" si="300"/>
        <v>7/4/2011</v>
      </c>
      <c r="W1931" t="str">
        <f t="shared" si="307"/>
        <v>2011</v>
      </c>
      <c r="X1931" t="str">
        <f t="shared" si="308"/>
        <v>July</v>
      </c>
    </row>
    <row r="1932" spans="1:24" ht="28.8" x14ac:dyDescent="0.55000000000000004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301"/>
        <v>1.27</v>
      </c>
      <c r="P1932" s="9">
        <f t="shared" si="302"/>
        <v>48.846153846153847</v>
      </c>
      <c r="Q1932" t="str">
        <f t="shared" si="303"/>
        <v>music</v>
      </c>
      <c r="R1932" t="str">
        <f t="shared" si="304"/>
        <v>indie rock</v>
      </c>
      <c r="S1932" t="str">
        <f t="shared" si="309"/>
        <v>5/8/2013</v>
      </c>
      <c r="T1932" t="str">
        <f t="shared" si="305"/>
        <v>2013</v>
      </c>
      <c r="U1932" t="str">
        <f t="shared" si="306"/>
        <v>May</v>
      </c>
      <c r="V1932" t="str">
        <f t="shared" si="300"/>
        <v>7/7/2013</v>
      </c>
      <c r="W1932" t="str">
        <f t="shared" si="307"/>
        <v>2013</v>
      </c>
      <c r="X1932" t="str">
        <f t="shared" si="308"/>
        <v>July</v>
      </c>
    </row>
    <row r="1933" spans="1:24" ht="28.8" x14ac:dyDescent="0.55000000000000004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301"/>
        <v>1.20601</v>
      </c>
      <c r="P1933" s="9">
        <f t="shared" si="302"/>
        <v>48.240400000000001</v>
      </c>
      <c r="Q1933" t="str">
        <f t="shared" si="303"/>
        <v>music</v>
      </c>
      <c r="R1933" t="str">
        <f t="shared" si="304"/>
        <v>indie rock</v>
      </c>
      <c r="S1933" t="str">
        <f t="shared" si="309"/>
        <v>5/8/2012</v>
      </c>
      <c r="T1933" t="str">
        <f t="shared" si="305"/>
        <v>2012</v>
      </c>
      <c r="U1933" t="str">
        <f t="shared" si="306"/>
        <v>May</v>
      </c>
      <c r="V1933" t="str">
        <f t="shared" si="300"/>
        <v>5/21/2012</v>
      </c>
      <c r="W1933" t="str">
        <f t="shared" si="307"/>
        <v>2012</v>
      </c>
      <c r="X1933" t="str">
        <f t="shared" si="308"/>
        <v>May</v>
      </c>
    </row>
    <row r="1934" spans="1:24" ht="43.2" x14ac:dyDescent="0.55000000000000004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301"/>
        <v>1.0699047619047619</v>
      </c>
      <c r="P1934" s="9">
        <f t="shared" si="302"/>
        <v>70.212500000000006</v>
      </c>
      <c r="Q1934" t="str">
        <f t="shared" si="303"/>
        <v>music</v>
      </c>
      <c r="R1934" t="str">
        <f t="shared" si="304"/>
        <v>indie rock</v>
      </c>
      <c r="S1934" t="str">
        <f t="shared" si="309"/>
        <v>1/3/2012</v>
      </c>
      <c r="T1934" t="str">
        <f t="shared" si="305"/>
        <v>2012</v>
      </c>
      <c r="U1934" t="str">
        <f t="shared" si="306"/>
        <v>January</v>
      </c>
      <c r="V1934" t="str">
        <f t="shared" si="300"/>
        <v>1/24/2012</v>
      </c>
      <c r="W1934" t="str">
        <f t="shared" si="307"/>
        <v>2012</v>
      </c>
      <c r="X1934" t="str">
        <f t="shared" si="308"/>
        <v>January</v>
      </c>
    </row>
    <row r="1935" spans="1:24" ht="43.2" x14ac:dyDescent="0.55000000000000004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301"/>
        <v>1.7243333333333333</v>
      </c>
      <c r="P1935" s="9">
        <f t="shared" si="302"/>
        <v>94.054545454545448</v>
      </c>
      <c r="Q1935" t="str">
        <f t="shared" si="303"/>
        <v>music</v>
      </c>
      <c r="R1935" t="str">
        <f t="shared" si="304"/>
        <v>indie rock</v>
      </c>
      <c r="S1935" t="str">
        <f t="shared" si="309"/>
        <v>8/27/2014</v>
      </c>
      <c r="T1935" t="str">
        <f t="shared" si="305"/>
        <v>2014</v>
      </c>
      <c r="U1935" t="str">
        <f t="shared" si="306"/>
        <v>August</v>
      </c>
      <c r="V1935" t="str">
        <f t="shared" si="300"/>
        <v>9/26/2014</v>
      </c>
      <c r="W1935" t="str">
        <f t="shared" si="307"/>
        <v>2014</v>
      </c>
      <c r="X1935" t="str">
        <f t="shared" si="308"/>
        <v>September</v>
      </c>
    </row>
    <row r="1936" spans="1:24" ht="43.2" x14ac:dyDescent="0.55000000000000004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301"/>
        <v>1.2362</v>
      </c>
      <c r="P1936" s="9">
        <f t="shared" si="302"/>
        <v>80.272727272727266</v>
      </c>
      <c r="Q1936" t="str">
        <f t="shared" si="303"/>
        <v>music</v>
      </c>
      <c r="R1936" t="str">
        <f t="shared" si="304"/>
        <v>indie rock</v>
      </c>
      <c r="S1936" t="str">
        <f t="shared" si="309"/>
        <v>11/18/2011</v>
      </c>
      <c r="T1936" t="str">
        <f t="shared" si="305"/>
        <v>2011</v>
      </c>
      <c r="U1936" t="str">
        <f t="shared" si="306"/>
        <v>November</v>
      </c>
      <c r="V1936" t="str">
        <f t="shared" si="300"/>
        <v>12/25/2011</v>
      </c>
      <c r="W1936" t="str">
        <f t="shared" si="307"/>
        <v>2011</v>
      </c>
      <c r="X1936" t="str">
        <f t="shared" si="308"/>
        <v>December</v>
      </c>
    </row>
    <row r="1937" spans="1:24" ht="43.2" x14ac:dyDescent="0.55000000000000004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301"/>
        <v>1.0840000000000001</v>
      </c>
      <c r="P1937" s="9">
        <f t="shared" si="302"/>
        <v>54.2</v>
      </c>
      <c r="Q1937" t="str">
        <f t="shared" si="303"/>
        <v>music</v>
      </c>
      <c r="R1937" t="str">
        <f t="shared" si="304"/>
        <v>indie rock</v>
      </c>
      <c r="S1937" t="str">
        <f t="shared" si="309"/>
        <v>5/14/2014</v>
      </c>
      <c r="T1937" t="str">
        <f t="shared" si="305"/>
        <v>2014</v>
      </c>
      <c r="U1937" t="str">
        <f t="shared" si="306"/>
        <v>May</v>
      </c>
      <c r="V1937" t="str">
        <f t="shared" si="300"/>
        <v>6/20/2014</v>
      </c>
      <c r="W1937" t="str">
        <f t="shared" si="307"/>
        <v>2014</v>
      </c>
      <c r="X1937" t="str">
        <f t="shared" si="308"/>
        <v>June</v>
      </c>
    </row>
    <row r="1938" spans="1:24" ht="43.2" x14ac:dyDescent="0.55000000000000004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301"/>
        <v>1.1652013333333333</v>
      </c>
      <c r="P1938" s="9">
        <f t="shared" si="302"/>
        <v>60.26903448275862</v>
      </c>
      <c r="Q1938" t="str">
        <f t="shared" si="303"/>
        <v>music</v>
      </c>
      <c r="R1938" t="str">
        <f t="shared" si="304"/>
        <v>indie rock</v>
      </c>
      <c r="S1938" t="str">
        <f t="shared" si="309"/>
        <v>11/5/2011</v>
      </c>
      <c r="T1938" t="str">
        <f t="shared" si="305"/>
        <v>2011</v>
      </c>
      <c r="U1938" t="str">
        <f t="shared" si="306"/>
        <v>November</v>
      </c>
      <c r="V1938" t="str">
        <f t="shared" si="300"/>
        <v>12/6/2011</v>
      </c>
      <c r="W1938" t="str">
        <f t="shared" si="307"/>
        <v>2011</v>
      </c>
      <c r="X1938" t="str">
        <f t="shared" si="308"/>
        <v>December</v>
      </c>
    </row>
    <row r="1939" spans="1:24" ht="43.2" x14ac:dyDescent="0.55000000000000004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301"/>
        <v>1.8724499999999999</v>
      </c>
      <c r="P1939" s="9">
        <f t="shared" si="302"/>
        <v>38.740344827586206</v>
      </c>
      <c r="Q1939" t="str">
        <f t="shared" si="303"/>
        <v>music</v>
      </c>
      <c r="R1939" t="str">
        <f t="shared" si="304"/>
        <v>indie rock</v>
      </c>
      <c r="S1939" t="str">
        <f t="shared" si="309"/>
        <v>5/29/2012</v>
      </c>
      <c r="T1939" t="str">
        <f t="shared" si="305"/>
        <v>2012</v>
      </c>
      <c r="U1939" t="str">
        <f t="shared" si="306"/>
        <v>May</v>
      </c>
      <c r="V1939" t="str">
        <f t="shared" si="300"/>
        <v>6/14/2012</v>
      </c>
      <c r="W1939" t="str">
        <f t="shared" si="307"/>
        <v>2012</v>
      </c>
      <c r="X1939" t="str">
        <f t="shared" si="308"/>
        <v>June</v>
      </c>
    </row>
    <row r="1940" spans="1:24" ht="43.2" x14ac:dyDescent="0.55000000000000004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301"/>
        <v>1.1593333333333333</v>
      </c>
      <c r="P1940" s="9">
        <f t="shared" si="302"/>
        <v>152.54385964912279</v>
      </c>
      <c r="Q1940" t="str">
        <f t="shared" si="303"/>
        <v>music</v>
      </c>
      <c r="R1940" t="str">
        <f t="shared" si="304"/>
        <v>indie rock</v>
      </c>
      <c r="S1940" t="str">
        <f t="shared" si="309"/>
        <v>6/1/2013</v>
      </c>
      <c r="T1940" t="str">
        <f t="shared" si="305"/>
        <v>2013</v>
      </c>
      <c r="U1940" t="str">
        <f t="shared" si="306"/>
        <v>June</v>
      </c>
      <c r="V1940" t="str">
        <f t="shared" si="300"/>
        <v>7/2/2013</v>
      </c>
      <c r="W1940" t="str">
        <f t="shared" si="307"/>
        <v>2013</v>
      </c>
      <c r="X1940" t="str">
        <f t="shared" si="308"/>
        <v>July</v>
      </c>
    </row>
    <row r="1941" spans="1:24" ht="43.2" x14ac:dyDescent="0.55000000000000004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301"/>
        <v>1.107</v>
      </c>
      <c r="P1941" s="9">
        <f t="shared" si="302"/>
        <v>115.3125</v>
      </c>
      <c r="Q1941" t="str">
        <f t="shared" si="303"/>
        <v>music</v>
      </c>
      <c r="R1941" t="str">
        <f t="shared" si="304"/>
        <v>indie rock</v>
      </c>
      <c r="S1941" t="str">
        <f t="shared" si="309"/>
        <v>2/8/2013</v>
      </c>
      <c r="T1941" t="str">
        <f t="shared" si="305"/>
        <v>2013</v>
      </c>
      <c r="U1941" t="str">
        <f t="shared" si="306"/>
        <v>February</v>
      </c>
      <c r="V1941" t="str">
        <f t="shared" si="300"/>
        <v>3/10/2013</v>
      </c>
      <c r="W1941" t="str">
        <f t="shared" si="307"/>
        <v>2013</v>
      </c>
      <c r="X1941" t="str">
        <f t="shared" si="308"/>
        <v>March</v>
      </c>
    </row>
    <row r="1942" spans="1:24" ht="43.2" x14ac:dyDescent="0.55000000000000004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301"/>
        <v>1.7092307692307693</v>
      </c>
      <c r="P1942" s="9">
        <f t="shared" si="302"/>
        <v>35.838709677419352</v>
      </c>
      <c r="Q1942" t="str">
        <f t="shared" si="303"/>
        <v>music</v>
      </c>
      <c r="R1942" t="str">
        <f t="shared" si="304"/>
        <v>indie rock</v>
      </c>
      <c r="S1942" t="str">
        <f t="shared" si="309"/>
        <v>5/7/2011</v>
      </c>
      <c r="T1942" t="str">
        <f t="shared" si="305"/>
        <v>2011</v>
      </c>
      <c r="U1942" t="str">
        <f t="shared" si="306"/>
        <v>May</v>
      </c>
      <c r="V1942" t="str">
        <f t="shared" si="300"/>
        <v>6/14/2011</v>
      </c>
      <c r="W1942" t="str">
        <f t="shared" si="307"/>
        <v>2011</v>
      </c>
      <c r="X1942" t="str">
        <f t="shared" si="308"/>
        <v>June</v>
      </c>
    </row>
    <row r="1943" spans="1:24" ht="43.2" x14ac:dyDescent="0.55000000000000004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301"/>
        <v>1.2611835600000001</v>
      </c>
      <c r="P1943" s="9">
        <f t="shared" si="302"/>
        <v>64.570118779438872</v>
      </c>
      <c r="Q1943" t="str">
        <f t="shared" si="303"/>
        <v>technology</v>
      </c>
      <c r="R1943" t="str">
        <f t="shared" si="304"/>
        <v>hardware</v>
      </c>
      <c r="S1943" t="str">
        <f t="shared" si="309"/>
        <v>4/15/2014</v>
      </c>
      <c r="T1943" t="str">
        <f t="shared" si="305"/>
        <v>2014</v>
      </c>
      <c r="U1943" t="str">
        <f t="shared" si="306"/>
        <v>April</v>
      </c>
      <c r="V1943" t="str">
        <f t="shared" si="300"/>
        <v>5/15/2014</v>
      </c>
      <c r="W1943" t="str">
        <f t="shared" si="307"/>
        <v>2014</v>
      </c>
      <c r="X1943" t="str">
        <f t="shared" si="308"/>
        <v>May</v>
      </c>
    </row>
    <row r="1944" spans="1:24" ht="43.2" x14ac:dyDescent="0.55000000000000004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301"/>
        <v>1.3844033333333334</v>
      </c>
      <c r="P1944" s="9">
        <f t="shared" si="302"/>
        <v>87.436000000000007</v>
      </c>
      <c r="Q1944" t="str">
        <f t="shared" si="303"/>
        <v>technology</v>
      </c>
      <c r="R1944" t="str">
        <f t="shared" si="304"/>
        <v>hardware</v>
      </c>
      <c r="S1944" t="str">
        <f t="shared" si="309"/>
        <v>4/5/2011</v>
      </c>
      <c r="T1944" t="str">
        <f t="shared" si="305"/>
        <v>2011</v>
      </c>
      <c r="U1944" t="str">
        <f t="shared" si="306"/>
        <v>April</v>
      </c>
      <c r="V1944" t="str">
        <f t="shared" si="300"/>
        <v>7/4/2011</v>
      </c>
      <c r="W1944" t="str">
        <f t="shared" si="307"/>
        <v>2011</v>
      </c>
      <c r="X1944" t="str">
        <f t="shared" si="308"/>
        <v>July</v>
      </c>
    </row>
    <row r="1945" spans="1:24" ht="43.2" x14ac:dyDescent="0.55000000000000004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301"/>
        <v>17.052499999999998</v>
      </c>
      <c r="P1945" s="9">
        <f t="shared" si="302"/>
        <v>68.815577078288939</v>
      </c>
      <c r="Q1945" t="str">
        <f t="shared" si="303"/>
        <v>technology</v>
      </c>
      <c r="R1945" t="str">
        <f t="shared" si="304"/>
        <v>hardware</v>
      </c>
      <c r="S1945" t="str">
        <f t="shared" si="309"/>
        <v>6/27/2016</v>
      </c>
      <c r="T1945" t="str">
        <f t="shared" si="305"/>
        <v>2016</v>
      </c>
      <c r="U1945" t="str">
        <f t="shared" si="306"/>
        <v>June</v>
      </c>
      <c r="V1945" t="str">
        <f t="shared" si="300"/>
        <v>8/11/2016</v>
      </c>
      <c r="W1945" t="str">
        <f t="shared" si="307"/>
        <v>2016</v>
      </c>
      <c r="X1945" t="str">
        <f t="shared" si="308"/>
        <v>August</v>
      </c>
    </row>
    <row r="1946" spans="1:24" ht="43.2" x14ac:dyDescent="0.55000000000000004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301"/>
        <v>7.8805550000000002</v>
      </c>
      <c r="P1946" s="9">
        <f t="shared" si="302"/>
        <v>176.200223588597</v>
      </c>
      <c r="Q1946" t="str">
        <f t="shared" si="303"/>
        <v>technology</v>
      </c>
      <c r="R1946" t="str">
        <f t="shared" si="304"/>
        <v>hardware</v>
      </c>
      <c r="S1946" t="str">
        <f t="shared" si="309"/>
        <v>4/1/2014</v>
      </c>
      <c r="T1946" t="str">
        <f t="shared" si="305"/>
        <v>2014</v>
      </c>
      <c r="U1946" t="str">
        <f t="shared" si="306"/>
        <v>April</v>
      </c>
      <c r="V1946" t="str">
        <f t="shared" si="300"/>
        <v>5/1/2014</v>
      </c>
      <c r="W1946" t="str">
        <f t="shared" si="307"/>
        <v>2014</v>
      </c>
      <c r="X1946" t="str">
        <f t="shared" si="308"/>
        <v>May</v>
      </c>
    </row>
    <row r="1947" spans="1:24" ht="43.2" x14ac:dyDescent="0.55000000000000004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301"/>
        <v>3.4801799999999998</v>
      </c>
      <c r="P1947" s="9">
        <f t="shared" si="302"/>
        <v>511.79117647058825</v>
      </c>
      <c r="Q1947" t="str">
        <f t="shared" si="303"/>
        <v>technology</v>
      </c>
      <c r="R1947" t="str">
        <f t="shared" si="304"/>
        <v>hardware</v>
      </c>
      <c r="S1947" t="str">
        <f t="shared" si="309"/>
        <v>6/2/2015</v>
      </c>
      <c r="T1947" t="str">
        <f t="shared" si="305"/>
        <v>2015</v>
      </c>
      <c r="U1947" t="str">
        <f t="shared" si="306"/>
        <v>June</v>
      </c>
      <c r="V1947" t="str">
        <f t="shared" si="300"/>
        <v>7/12/2015</v>
      </c>
      <c r="W1947" t="str">
        <f t="shared" si="307"/>
        <v>2015</v>
      </c>
      <c r="X1947" t="str">
        <f t="shared" si="308"/>
        <v>July</v>
      </c>
    </row>
    <row r="1948" spans="1:24" ht="43.2" x14ac:dyDescent="0.55000000000000004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301"/>
        <v>1.4974666666666667</v>
      </c>
      <c r="P1948" s="9">
        <f t="shared" si="302"/>
        <v>160.44285714285715</v>
      </c>
      <c r="Q1948" t="str">
        <f t="shared" si="303"/>
        <v>technology</v>
      </c>
      <c r="R1948" t="str">
        <f t="shared" si="304"/>
        <v>hardware</v>
      </c>
      <c r="S1948" t="str">
        <f t="shared" si="309"/>
        <v>2/18/2014</v>
      </c>
      <c r="T1948" t="str">
        <f t="shared" si="305"/>
        <v>2014</v>
      </c>
      <c r="U1948" t="str">
        <f t="shared" si="306"/>
        <v>February</v>
      </c>
      <c r="V1948" t="str">
        <f t="shared" si="300"/>
        <v>4/19/2014</v>
      </c>
      <c r="W1948" t="str">
        <f t="shared" si="307"/>
        <v>2014</v>
      </c>
      <c r="X1948" t="str">
        <f t="shared" si="308"/>
        <v>April</v>
      </c>
    </row>
    <row r="1949" spans="1:24" ht="57.6" x14ac:dyDescent="0.55000000000000004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301"/>
        <v>1.0063375000000001</v>
      </c>
      <c r="P1949" s="9">
        <f t="shared" si="302"/>
        <v>35.003043478260871</v>
      </c>
      <c r="Q1949" t="str">
        <f t="shared" si="303"/>
        <v>technology</v>
      </c>
      <c r="R1949" t="str">
        <f t="shared" si="304"/>
        <v>hardware</v>
      </c>
      <c r="S1949" t="str">
        <f t="shared" si="309"/>
        <v>10/16/2009</v>
      </c>
      <c r="T1949" t="str">
        <f t="shared" si="305"/>
        <v>2009</v>
      </c>
      <c r="U1949" t="str">
        <f t="shared" si="306"/>
        <v>October</v>
      </c>
      <c r="V1949" t="str">
        <f t="shared" si="300"/>
        <v>11/23/2009</v>
      </c>
      <c r="W1949" t="str">
        <f t="shared" si="307"/>
        <v>2009</v>
      </c>
      <c r="X1949" t="str">
        <f t="shared" si="308"/>
        <v>November</v>
      </c>
    </row>
    <row r="1950" spans="1:24" ht="28.8" x14ac:dyDescent="0.55000000000000004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301"/>
        <v>8.0021100000000001</v>
      </c>
      <c r="P1950" s="9">
        <f t="shared" si="302"/>
        <v>188.50671378091872</v>
      </c>
      <c r="Q1950" t="str">
        <f t="shared" si="303"/>
        <v>technology</v>
      </c>
      <c r="R1950" t="str">
        <f t="shared" si="304"/>
        <v>hardware</v>
      </c>
      <c r="S1950" t="str">
        <f t="shared" si="309"/>
        <v>4/13/2016</v>
      </c>
      <c r="T1950" t="str">
        <f t="shared" si="305"/>
        <v>2016</v>
      </c>
      <c r="U1950" t="str">
        <f t="shared" si="306"/>
        <v>April</v>
      </c>
      <c r="V1950" t="str">
        <f t="shared" si="300"/>
        <v>6/6/2016</v>
      </c>
      <c r="W1950" t="str">
        <f t="shared" si="307"/>
        <v>2016</v>
      </c>
      <c r="X1950" t="str">
        <f t="shared" si="308"/>
        <v>June</v>
      </c>
    </row>
    <row r="1951" spans="1:24" ht="43.2" x14ac:dyDescent="0.55000000000000004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301"/>
        <v>1.0600260000000001</v>
      </c>
      <c r="P1951" s="9">
        <f t="shared" si="302"/>
        <v>56.204984093319197</v>
      </c>
      <c r="Q1951" t="str">
        <f t="shared" si="303"/>
        <v>technology</v>
      </c>
      <c r="R1951" t="str">
        <f t="shared" si="304"/>
        <v>hardware</v>
      </c>
      <c r="S1951" t="str">
        <f t="shared" si="309"/>
        <v>6/10/2014</v>
      </c>
      <c r="T1951" t="str">
        <f t="shared" si="305"/>
        <v>2014</v>
      </c>
      <c r="U1951" t="str">
        <f t="shared" si="306"/>
        <v>June</v>
      </c>
      <c r="V1951" t="str">
        <f t="shared" si="300"/>
        <v>7/10/2014</v>
      </c>
      <c r="W1951" t="str">
        <f t="shared" si="307"/>
        <v>2014</v>
      </c>
      <c r="X1951" t="str">
        <f t="shared" si="308"/>
        <v>July</v>
      </c>
    </row>
    <row r="1952" spans="1:24" ht="43.2" x14ac:dyDescent="0.55000000000000004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301"/>
        <v>2.0051866666666669</v>
      </c>
      <c r="P1952" s="9">
        <f t="shared" si="302"/>
        <v>51.3054157782516</v>
      </c>
      <c r="Q1952" t="str">
        <f t="shared" si="303"/>
        <v>technology</v>
      </c>
      <c r="R1952" t="str">
        <f t="shared" si="304"/>
        <v>hardware</v>
      </c>
      <c r="S1952" t="str">
        <f t="shared" si="309"/>
        <v>3/21/2011</v>
      </c>
      <c r="T1952" t="str">
        <f t="shared" si="305"/>
        <v>2011</v>
      </c>
      <c r="U1952" t="str">
        <f t="shared" si="306"/>
        <v>March</v>
      </c>
      <c r="V1952" t="str">
        <f t="shared" si="300"/>
        <v>4/21/2011</v>
      </c>
      <c r="W1952" t="str">
        <f t="shared" si="307"/>
        <v>2011</v>
      </c>
      <c r="X1952" t="str">
        <f t="shared" si="308"/>
        <v>April</v>
      </c>
    </row>
    <row r="1953" spans="1:24" ht="43.2" x14ac:dyDescent="0.55000000000000004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301"/>
        <v>2.1244399999999999</v>
      </c>
      <c r="P1953" s="9">
        <f t="shared" si="302"/>
        <v>127.36450839328538</v>
      </c>
      <c r="Q1953" t="str">
        <f t="shared" si="303"/>
        <v>technology</v>
      </c>
      <c r="R1953" t="str">
        <f t="shared" si="304"/>
        <v>hardware</v>
      </c>
      <c r="S1953" t="str">
        <f t="shared" si="309"/>
        <v>10/8/2016</v>
      </c>
      <c r="T1953" t="str">
        <f t="shared" si="305"/>
        <v>2016</v>
      </c>
      <c r="U1953" t="str">
        <f t="shared" si="306"/>
        <v>October</v>
      </c>
      <c r="V1953" t="str">
        <f t="shared" si="300"/>
        <v>11/7/2016</v>
      </c>
      <c r="W1953" t="str">
        <f t="shared" si="307"/>
        <v>2016</v>
      </c>
      <c r="X1953" t="str">
        <f t="shared" si="308"/>
        <v>November</v>
      </c>
    </row>
    <row r="1954" spans="1:24" ht="43.2" x14ac:dyDescent="0.55000000000000004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301"/>
        <v>1.9847237142857144</v>
      </c>
      <c r="P1954" s="9">
        <f t="shared" si="302"/>
        <v>101.85532258064516</v>
      </c>
      <c r="Q1954" t="str">
        <f t="shared" si="303"/>
        <v>technology</v>
      </c>
      <c r="R1954" t="str">
        <f t="shared" si="304"/>
        <v>hardware</v>
      </c>
      <c r="S1954" t="str">
        <f t="shared" si="309"/>
        <v>9/9/2013</v>
      </c>
      <c r="T1954" t="str">
        <f t="shared" si="305"/>
        <v>2013</v>
      </c>
      <c r="U1954" t="str">
        <f t="shared" si="306"/>
        <v>September</v>
      </c>
      <c r="V1954" t="str">
        <f t="shared" si="300"/>
        <v>10/16/2013</v>
      </c>
      <c r="W1954" t="str">
        <f t="shared" si="307"/>
        <v>2013</v>
      </c>
      <c r="X1954" t="str">
        <f t="shared" si="308"/>
        <v>October</v>
      </c>
    </row>
    <row r="1955" spans="1:24" ht="43.2" x14ac:dyDescent="0.55000000000000004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301"/>
        <v>2.2594666666666665</v>
      </c>
      <c r="P1955" s="9">
        <f t="shared" si="302"/>
        <v>230.55782312925169</v>
      </c>
      <c r="Q1955" t="str">
        <f t="shared" si="303"/>
        <v>technology</v>
      </c>
      <c r="R1955" t="str">
        <f t="shared" si="304"/>
        <v>hardware</v>
      </c>
      <c r="S1955" t="str">
        <f t="shared" si="309"/>
        <v>2/1/2012</v>
      </c>
      <c r="T1955" t="str">
        <f t="shared" si="305"/>
        <v>2012</v>
      </c>
      <c r="U1955" t="str">
        <f t="shared" si="306"/>
        <v>February</v>
      </c>
      <c r="V1955" t="str">
        <f t="shared" si="300"/>
        <v>3/1/2012</v>
      </c>
      <c r="W1955" t="str">
        <f t="shared" si="307"/>
        <v>2012</v>
      </c>
      <c r="X1955" t="str">
        <f t="shared" si="308"/>
        <v>March</v>
      </c>
    </row>
    <row r="1956" spans="1:24" ht="28.8" x14ac:dyDescent="0.55000000000000004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301"/>
        <v>6.9894800000000004</v>
      </c>
      <c r="P1956" s="9">
        <f t="shared" si="302"/>
        <v>842.10602409638557</v>
      </c>
      <c r="Q1956" t="str">
        <f t="shared" si="303"/>
        <v>technology</v>
      </c>
      <c r="R1956" t="str">
        <f t="shared" si="304"/>
        <v>hardware</v>
      </c>
      <c r="S1956" t="str">
        <f t="shared" si="309"/>
        <v>1/25/2016</v>
      </c>
      <c r="T1956" t="str">
        <f t="shared" si="305"/>
        <v>2016</v>
      </c>
      <c r="U1956" t="str">
        <f t="shared" si="306"/>
        <v>January</v>
      </c>
      <c r="V1956" t="str">
        <f t="shared" si="300"/>
        <v>3/12/2016</v>
      </c>
      <c r="W1956" t="str">
        <f t="shared" si="307"/>
        <v>2016</v>
      </c>
      <c r="X1956" t="str">
        <f t="shared" si="308"/>
        <v>March</v>
      </c>
    </row>
    <row r="1957" spans="1:24" ht="43.2" x14ac:dyDescent="0.55000000000000004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301"/>
        <v>3.9859528571428569</v>
      </c>
      <c r="P1957" s="9">
        <f t="shared" si="302"/>
        <v>577.27593103448271</v>
      </c>
      <c r="Q1957" t="str">
        <f t="shared" si="303"/>
        <v>technology</v>
      </c>
      <c r="R1957" t="str">
        <f t="shared" si="304"/>
        <v>hardware</v>
      </c>
      <c r="S1957" t="str">
        <f t="shared" si="309"/>
        <v>4/21/2012</v>
      </c>
      <c r="T1957" t="str">
        <f t="shared" si="305"/>
        <v>2012</v>
      </c>
      <c r="U1957" t="str">
        <f t="shared" si="306"/>
        <v>April</v>
      </c>
      <c r="V1957" t="str">
        <f t="shared" si="300"/>
        <v>5/23/2012</v>
      </c>
      <c r="W1957" t="str">
        <f t="shared" si="307"/>
        <v>2012</v>
      </c>
      <c r="X1957" t="str">
        <f t="shared" si="308"/>
        <v>May</v>
      </c>
    </row>
    <row r="1958" spans="1:24" ht="43.2" x14ac:dyDescent="0.55000000000000004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301"/>
        <v>2.9403333333333332</v>
      </c>
      <c r="P1958" s="9">
        <f t="shared" si="302"/>
        <v>483.34246575342468</v>
      </c>
      <c r="Q1958" t="str">
        <f t="shared" si="303"/>
        <v>technology</v>
      </c>
      <c r="R1958" t="str">
        <f t="shared" si="304"/>
        <v>hardware</v>
      </c>
      <c r="S1958" t="str">
        <f t="shared" si="309"/>
        <v>3/4/2015</v>
      </c>
      <c r="T1958" t="str">
        <f t="shared" si="305"/>
        <v>2015</v>
      </c>
      <c r="U1958" t="str">
        <f t="shared" si="306"/>
        <v>March</v>
      </c>
      <c r="V1958" t="str">
        <f t="shared" si="300"/>
        <v>4/18/2015</v>
      </c>
      <c r="W1958" t="str">
        <f t="shared" si="307"/>
        <v>2015</v>
      </c>
      <c r="X1958" t="str">
        <f t="shared" si="308"/>
        <v>April</v>
      </c>
    </row>
    <row r="1959" spans="1:24" ht="28.8" x14ac:dyDescent="0.55000000000000004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301"/>
        <v>1.6750470000000002</v>
      </c>
      <c r="P1959" s="9">
        <f t="shared" si="302"/>
        <v>76.138500000000008</v>
      </c>
      <c r="Q1959" t="str">
        <f t="shared" si="303"/>
        <v>technology</v>
      </c>
      <c r="R1959" t="str">
        <f t="shared" si="304"/>
        <v>hardware</v>
      </c>
      <c r="S1959" t="str">
        <f t="shared" si="309"/>
        <v>9/26/2012</v>
      </c>
      <c r="T1959" t="str">
        <f t="shared" si="305"/>
        <v>2012</v>
      </c>
      <c r="U1959" t="str">
        <f t="shared" si="306"/>
        <v>September</v>
      </c>
      <c r="V1959" t="str">
        <f t="shared" si="300"/>
        <v>10/26/2012</v>
      </c>
      <c r="W1959" t="str">
        <f t="shared" si="307"/>
        <v>2012</v>
      </c>
      <c r="X1959" t="str">
        <f t="shared" si="308"/>
        <v>October</v>
      </c>
    </row>
    <row r="1960" spans="1:24" ht="43.2" x14ac:dyDescent="0.55000000000000004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301"/>
        <v>14.355717142857143</v>
      </c>
      <c r="P1960" s="9">
        <f t="shared" si="302"/>
        <v>74.107684365781708</v>
      </c>
      <c r="Q1960" t="str">
        <f t="shared" si="303"/>
        <v>technology</v>
      </c>
      <c r="R1960" t="str">
        <f t="shared" si="304"/>
        <v>hardware</v>
      </c>
      <c r="S1960" t="str">
        <f t="shared" si="309"/>
        <v>2/21/2013</v>
      </c>
      <c r="T1960" t="str">
        <f t="shared" si="305"/>
        <v>2013</v>
      </c>
      <c r="U1960" t="str">
        <f t="shared" si="306"/>
        <v>February</v>
      </c>
      <c r="V1960" t="str">
        <f t="shared" si="300"/>
        <v>3/23/2013</v>
      </c>
      <c r="W1960" t="str">
        <f t="shared" si="307"/>
        <v>2013</v>
      </c>
      <c r="X1960" t="str">
        <f t="shared" si="308"/>
        <v>March</v>
      </c>
    </row>
    <row r="1961" spans="1:24" ht="43.2" x14ac:dyDescent="0.55000000000000004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301"/>
        <v>1.5673440000000001</v>
      </c>
      <c r="P1961" s="9">
        <f t="shared" si="302"/>
        <v>36.965660377358489</v>
      </c>
      <c r="Q1961" t="str">
        <f t="shared" si="303"/>
        <v>technology</v>
      </c>
      <c r="R1961" t="str">
        <f t="shared" si="304"/>
        <v>hardware</v>
      </c>
      <c r="S1961" t="str">
        <f t="shared" si="309"/>
        <v>8/20/2014</v>
      </c>
      <c r="T1961" t="str">
        <f t="shared" si="305"/>
        <v>2014</v>
      </c>
      <c r="U1961" t="str">
        <f t="shared" si="306"/>
        <v>August</v>
      </c>
      <c r="V1961" t="str">
        <f t="shared" si="300"/>
        <v>9/30/2014</v>
      </c>
      <c r="W1961" t="str">
        <f t="shared" si="307"/>
        <v>2014</v>
      </c>
      <c r="X1961" t="str">
        <f t="shared" si="308"/>
        <v>September</v>
      </c>
    </row>
    <row r="1962" spans="1:24" ht="43.2" x14ac:dyDescent="0.55000000000000004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301"/>
        <v>1.1790285714285715</v>
      </c>
      <c r="P1962" s="9">
        <f t="shared" si="302"/>
        <v>2500.969696969697</v>
      </c>
      <c r="Q1962" t="str">
        <f t="shared" si="303"/>
        <v>technology</v>
      </c>
      <c r="R1962" t="str">
        <f t="shared" si="304"/>
        <v>hardware</v>
      </c>
      <c r="S1962" t="str">
        <f t="shared" si="309"/>
        <v>11/21/2014</v>
      </c>
      <c r="T1962" t="str">
        <f t="shared" si="305"/>
        <v>2014</v>
      </c>
      <c r="U1962" t="str">
        <f t="shared" si="306"/>
        <v>November</v>
      </c>
      <c r="V1962" t="str">
        <f t="shared" si="300"/>
        <v>12/21/2014</v>
      </c>
      <c r="W1962" t="str">
        <f t="shared" si="307"/>
        <v>2014</v>
      </c>
      <c r="X1962" t="str">
        <f t="shared" si="308"/>
        <v>December</v>
      </c>
    </row>
    <row r="1963" spans="1:24" ht="43.2" x14ac:dyDescent="0.55000000000000004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301"/>
        <v>11.053811999999999</v>
      </c>
      <c r="P1963" s="9">
        <f t="shared" si="302"/>
        <v>67.690214329454989</v>
      </c>
      <c r="Q1963" t="str">
        <f t="shared" si="303"/>
        <v>technology</v>
      </c>
      <c r="R1963" t="str">
        <f t="shared" si="304"/>
        <v>hardware</v>
      </c>
      <c r="S1963" t="str">
        <f t="shared" si="309"/>
        <v>8/26/2012</v>
      </c>
      <c r="T1963" t="str">
        <f t="shared" si="305"/>
        <v>2012</v>
      </c>
      <c r="U1963" t="str">
        <f t="shared" si="306"/>
        <v>August</v>
      </c>
      <c r="V1963" t="str">
        <f t="shared" si="300"/>
        <v>10/5/2012</v>
      </c>
      <c r="W1963" t="str">
        <f t="shared" si="307"/>
        <v>2012</v>
      </c>
      <c r="X1963" t="str">
        <f t="shared" si="308"/>
        <v>October</v>
      </c>
    </row>
    <row r="1964" spans="1:24" ht="43.2" x14ac:dyDescent="0.55000000000000004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301"/>
        <v>1.9292499999999999</v>
      </c>
      <c r="P1964" s="9">
        <f t="shared" si="302"/>
        <v>63.04738562091503</v>
      </c>
      <c r="Q1964" t="str">
        <f t="shared" si="303"/>
        <v>technology</v>
      </c>
      <c r="R1964" t="str">
        <f t="shared" si="304"/>
        <v>hardware</v>
      </c>
      <c r="S1964" t="str">
        <f t="shared" si="309"/>
        <v>4/13/2014</v>
      </c>
      <c r="T1964" t="str">
        <f t="shared" si="305"/>
        <v>2014</v>
      </c>
      <c r="U1964" t="str">
        <f t="shared" si="306"/>
        <v>April</v>
      </c>
      <c r="V1964" t="str">
        <f t="shared" si="300"/>
        <v>5/13/2014</v>
      </c>
      <c r="W1964" t="str">
        <f t="shared" si="307"/>
        <v>2014</v>
      </c>
      <c r="X1964" t="str">
        <f t="shared" si="308"/>
        <v>May</v>
      </c>
    </row>
    <row r="1965" spans="1:24" ht="43.2" x14ac:dyDescent="0.55000000000000004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301"/>
        <v>1.268842105263158</v>
      </c>
      <c r="P1965" s="9">
        <f t="shared" si="302"/>
        <v>117.6</v>
      </c>
      <c r="Q1965" t="str">
        <f t="shared" si="303"/>
        <v>technology</v>
      </c>
      <c r="R1965" t="str">
        <f t="shared" si="304"/>
        <v>hardware</v>
      </c>
      <c r="S1965" t="str">
        <f t="shared" si="309"/>
        <v>8/12/2014</v>
      </c>
      <c r="T1965" t="str">
        <f t="shared" si="305"/>
        <v>2014</v>
      </c>
      <c r="U1965" t="str">
        <f t="shared" si="306"/>
        <v>August</v>
      </c>
      <c r="V1965" t="str">
        <f t="shared" si="300"/>
        <v>9/16/2014</v>
      </c>
      <c r="W1965" t="str">
        <f t="shared" si="307"/>
        <v>2014</v>
      </c>
      <c r="X1965" t="str">
        <f t="shared" si="308"/>
        <v>September</v>
      </c>
    </row>
    <row r="1966" spans="1:24" ht="43.2" x14ac:dyDescent="0.55000000000000004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301"/>
        <v>2.5957748878923765</v>
      </c>
      <c r="P1966" s="9">
        <f t="shared" si="302"/>
        <v>180.75185011709601</v>
      </c>
      <c r="Q1966" t="str">
        <f t="shared" si="303"/>
        <v>technology</v>
      </c>
      <c r="R1966" t="str">
        <f t="shared" si="304"/>
        <v>hardware</v>
      </c>
      <c r="S1966" t="str">
        <f t="shared" si="309"/>
        <v>3/23/2016</v>
      </c>
      <c r="T1966" t="str">
        <f t="shared" si="305"/>
        <v>2016</v>
      </c>
      <c r="U1966" t="str">
        <f t="shared" si="306"/>
        <v>March</v>
      </c>
      <c r="V1966" t="str">
        <f t="shared" si="300"/>
        <v>4/22/2016</v>
      </c>
      <c r="W1966" t="str">
        <f t="shared" si="307"/>
        <v>2016</v>
      </c>
      <c r="X1966" t="str">
        <f t="shared" si="308"/>
        <v>April</v>
      </c>
    </row>
    <row r="1967" spans="1:24" ht="43.2" x14ac:dyDescent="0.55000000000000004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301"/>
        <v>2.6227999999999998</v>
      </c>
      <c r="P1967" s="9">
        <f t="shared" si="302"/>
        <v>127.32038834951456</v>
      </c>
      <c r="Q1967" t="str">
        <f t="shared" si="303"/>
        <v>technology</v>
      </c>
      <c r="R1967" t="str">
        <f t="shared" si="304"/>
        <v>hardware</v>
      </c>
      <c r="S1967" t="str">
        <f t="shared" si="309"/>
        <v>12/20/2011</v>
      </c>
      <c r="T1967" t="str">
        <f t="shared" si="305"/>
        <v>2011</v>
      </c>
      <c r="U1967" t="str">
        <f t="shared" si="306"/>
        <v>December</v>
      </c>
      <c r="V1967" t="str">
        <f t="shared" si="300"/>
        <v>1/11/2012</v>
      </c>
      <c r="W1967" t="str">
        <f t="shared" si="307"/>
        <v>2012</v>
      </c>
      <c r="X1967" t="str">
        <f t="shared" si="308"/>
        <v>January</v>
      </c>
    </row>
    <row r="1968" spans="1:24" ht="43.2" x14ac:dyDescent="0.55000000000000004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301"/>
        <v>2.0674309000000002</v>
      </c>
      <c r="P1968" s="9">
        <f t="shared" si="302"/>
        <v>136.6444745538665</v>
      </c>
      <c r="Q1968" t="str">
        <f t="shared" si="303"/>
        <v>technology</v>
      </c>
      <c r="R1968" t="str">
        <f t="shared" si="304"/>
        <v>hardware</v>
      </c>
      <c r="S1968" t="str">
        <f t="shared" si="309"/>
        <v>7/15/2014</v>
      </c>
      <c r="T1968" t="str">
        <f t="shared" si="305"/>
        <v>2014</v>
      </c>
      <c r="U1968" t="str">
        <f t="shared" si="306"/>
        <v>July</v>
      </c>
      <c r="V1968" t="str">
        <f t="shared" si="300"/>
        <v>8/14/2014</v>
      </c>
      <c r="W1968" t="str">
        <f t="shared" si="307"/>
        <v>2014</v>
      </c>
      <c r="X1968" t="str">
        <f t="shared" si="308"/>
        <v>August</v>
      </c>
    </row>
    <row r="1969" spans="1:24" ht="43.2" x14ac:dyDescent="0.55000000000000004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301"/>
        <v>3.7012999999999998</v>
      </c>
      <c r="P1969" s="9">
        <f t="shared" si="302"/>
        <v>182.78024691358024</v>
      </c>
      <c r="Q1969" t="str">
        <f t="shared" si="303"/>
        <v>technology</v>
      </c>
      <c r="R1969" t="str">
        <f t="shared" si="304"/>
        <v>hardware</v>
      </c>
      <c r="S1969" t="str">
        <f t="shared" si="309"/>
        <v>4/1/2014</v>
      </c>
      <c r="T1969" t="str">
        <f t="shared" si="305"/>
        <v>2014</v>
      </c>
      <c r="U1969" t="str">
        <f t="shared" si="306"/>
        <v>April</v>
      </c>
      <c r="V1969" t="str">
        <f t="shared" si="300"/>
        <v>5/1/2014</v>
      </c>
      <c r="W1969" t="str">
        <f t="shared" si="307"/>
        <v>2014</v>
      </c>
      <c r="X1969" t="str">
        <f t="shared" si="308"/>
        <v>May</v>
      </c>
    </row>
    <row r="1970" spans="1:24" ht="28.8" x14ac:dyDescent="0.55000000000000004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301"/>
        <v>2.8496600000000001</v>
      </c>
      <c r="P1970" s="9">
        <f t="shared" si="302"/>
        <v>279.37843137254902</v>
      </c>
      <c r="Q1970" t="str">
        <f t="shared" si="303"/>
        <v>technology</v>
      </c>
      <c r="R1970" t="str">
        <f t="shared" si="304"/>
        <v>hardware</v>
      </c>
      <c r="S1970" t="str">
        <f t="shared" si="309"/>
        <v>11/2/2016</v>
      </c>
      <c r="T1970" t="str">
        <f t="shared" si="305"/>
        <v>2016</v>
      </c>
      <c r="U1970" t="str">
        <f t="shared" si="306"/>
        <v>November</v>
      </c>
      <c r="V1970" t="str">
        <f t="shared" si="300"/>
        <v>12/3/2016</v>
      </c>
      <c r="W1970" t="str">
        <f t="shared" si="307"/>
        <v>2016</v>
      </c>
      <c r="X1970" t="str">
        <f t="shared" si="308"/>
        <v>December</v>
      </c>
    </row>
    <row r="1971" spans="1:24" ht="43.2" x14ac:dyDescent="0.55000000000000004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301"/>
        <v>5.7907999999999999</v>
      </c>
      <c r="P1971" s="9">
        <f t="shared" si="302"/>
        <v>61.375728669846318</v>
      </c>
      <c r="Q1971" t="str">
        <f t="shared" si="303"/>
        <v>technology</v>
      </c>
      <c r="R1971" t="str">
        <f t="shared" si="304"/>
        <v>hardware</v>
      </c>
      <c r="S1971" t="str">
        <f t="shared" si="309"/>
        <v>7/6/2016</v>
      </c>
      <c r="T1971" t="str">
        <f t="shared" si="305"/>
        <v>2016</v>
      </c>
      <c r="U1971" t="str">
        <f t="shared" si="306"/>
        <v>July</v>
      </c>
      <c r="V1971" t="str">
        <f t="shared" si="300"/>
        <v>8/5/2016</v>
      </c>
      <c r="W1971" t="str">
        <f t="shared" si="307"/>
        <v>2016</v>
      </c>
      <c r="X1971" t="str">
        <f t="shared" si="308"/>
        <v>August</v>
      </c>
    </row>
    <row r="1972" spans="1:24" ht="43.2" x14ac:dyDescent="0.55000000000000004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301"/>
        <v>11.318</v>
      </c>
      <c r="P1972" s="9">
        <f t="shared" si="302"/>
        <v>80.727532097004286</v>
      </c>
      <c r="Q1972" t="str">
        <f t="shared" si="303"/>
        <v>technology</v>
      </c>
      <c r="R1972" t="str">
        <f t="shared" si="304"/>
        <v>hardware</v>
      </c>
      <c r="S1972" t="str">
        <f t="shared" si="309"/>
        <v>2/18/2013</v>
      </c>
      <c r="T1972" t="str">
        <f t="shared" si="305"/>
        <v>2013</v>
      </c>
      <c r="U1972" t="str">
        <f t="shared" si="306"/>
        <v>February</v>
      </c>
      <c r="V1972" t="str">
        <f t="shared" si="300"/>
        <v>4/19/2013</v>
      </c>
      <c r="W1972" t="str">
        <f t="shared" si="307"/>
        <v>2013</v>
      </c>
      <c r="X1972" t="str">
        <f t="shared" si="308"/>
        <v>April</v>
      </c>
    </row>
    <row r="1973" spans="1:24" ht="43.2" x14ac:dyDescent="0.55000000000000004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301"/>
        <v>2.6302771750000002</v>
      </c>
      <c r="P1973" s="9">
        <f t="shared" si="302"/>
        <v>272.35590732591254</v>
      </c>
      <c r="Q1973" t="str">
        <f t="shared" si="303"/>
        <v>technology</v>
      </c>
      <c r="R1973" t="str">
        <f t="shared" si="304"/>
        <v>hardware</v>
      </c>
      <c r="S1973" t="str">
        <f t="shared" si="309"/>
        <v>10/14/2013</v>
      </c>
      <c r="T1973" t="str">
        <f t="shared" si="305"/>
        <v>2013</v>
      </c>
      <c r="U1973" t="str">
        <f t="shared" si="306"/>
        <v>October</v>
      </c>
      <c r="V1973" t="str">
        <f t="shared" si="300"/>
        <v>11/14/2013</v>
      </c>
      <c r="W1973" t="str">
        <f t="shared" si="307"/>
        <v>2013</v>
      </c>
      <c r="X1973" t="str">
        <f t="shared" si="308"/>
        <v>November</v>
      </c>
    </row>
    <row r="1974" spans="1:24" ht="43.2" x14ac:dyDescent="0.55000000000000004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301"/>
        <v>6.7447999999999997</v>
      </c>
      <c r="P1974" s="9">
        <f t="shared" si="302"/>
        <v>70.848739495798313</v>
      </c>
      <c r="Q1974" t="str">
        <f t="shared" si="303"/>
        <v>technology</v>
      </c>
      <c r="R1974" t="str">
        <f t="shared" si="304"/>
        <v>hardware</v>
      </c>
      <c r="S1974" t="str">
        <f t="shared" si="309"/>
        <v>10/18/2012</v>
      </c>
      <c r="T1974" t="str">
        <f t="shared" si="305"/>
        <v>2012</v>
      </c>
      <c r="U1974" t="str">
        <f t="shared" si="306"/>
        <v>October</v>
      </c>
      <c r="V1974" t="str">
        <f t="shared" si="300"/>
        <v>11/17/2012</v>
      </c>
      <c r="W1974" t="str">
        <f t="shared" si="307"/>
        <v>2012</v>
      </c>
      <c r="X1974" t="str">
        <f t="shared" si="308"/>
        <v>November</v>
      </c>
    </row>
    <row r="1975" spans="1:24" ht="43.2" x14ac:dyDescent="0.55000000000000004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301"/>
        <v>2.5683081313131315</v>
      </c>
      <c r="P1975" s="9">
        <f t="shared" si="302"/>
        <v>247.94003412969283</v>
      </c>
      <c r="Q1975" t="str">
        <f t="shared" si="303"/>
        <v>technology</v>
      </c>
      <c r="R1975" t="str">
        <f t="shared" si="304"/>
        <v>hardware</v>
      </c>
      <c r="S1975" t="str">
        <f t="shared" si="309"/>
        <v>6/28/2016</v>
      </c>
      <c r="T1975" t="str">
        <f t="shared" si="305"/>
        <v>2016</v>
      </c>
      <c r="U1975" t="str">
        <f t="shared" si="306"/>
        <v>June</v>
      </c>
      <c r="V1975" t="str">
        <f t="shared" si="300"/>
        <v>8/6/2016</v>
      </c>
      <c r="W1975" t="str">
        <f t="shared" si="307"/>
        <v>2016</v>
      </c>
      <c r="X1975" t="str">
        <f t="shared" si="308"/>
        <v>August</v>
      </c>
    </row>
    <row r="1976" spans="1:24" ht="43.2" x14ac:dyDescent="0.55000000000000004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301"/>
        <v>3.7549600000000001</v>
      </c>
      <c r="P1976" s="9">
        <f t="shared" si="302"/>
        <v>186.81393034825871</v>
      </c>
      <c r="Q1976" t="str">
        <f t="shared" si="303"/>
        <v>technology</v>
      </c>
      <c r="R1976" t="str">
        <f t="shared" si="304"/>
        <v>hardware</v>
      </c>
      <c r="S1976" t="str">
        <f t="shared" si="309"/>
        <v>6/20/2013</v>
      </c>
      <c r="T1976" t="str">
        <f t="shared" si="305"/>
        <v>2013</v>
      </c>
      <c r="U1976" t="str">
        <f t="shared" si="306"/>
        <v>June</v>
      </c>
      <c r="V1976" t="str">
        <f t="shared" si="300"/>
        <v>8/19/2013</v>
      </c>
      <c r="W1976" t="str">
        <f t="shared" si="307"/>
        <v>2013</v>
      </c>
      <c r="X1976" t="str">
        <f t="shared" si="308"/>
        <v>August</v>
      </c>
    </row>
    <row r="1977" spans="1:24" ht="28.8" x14ac:dyDescent="0.55000000000000004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301"/>
        <v>2.0870837499999997</v>
      </c>
      <c r="P1977" s="9">
        <f t="shared" si="302"/>
        <v>131.98948616600788</v>
      </c>
      <c r="Q1977" t="str">
        <f t="shared" si="303"/>
        <v>technology</v>
      </c>
      <c r="R1977" t="str">
        <f t="shared" si="304"/>
        <v>hardware</v>
      </c>
      <c r="S1977" t="str">
        <f t="shared" si="309"/>
        <v>2/8/2013</v>
      </c>
      <c r="T1977" t="str">
        <f t="shared" si="305"/>
        <v>2013</v>
      </c>
      <c r="U1977" t="str">
        <f t="shared" si="306"/>
        <v>February</v>
      </c>
      <c r="V1977" t="str">
        <f t="shared" si="300"/>
        <v>3/10/2013</v>
      </c>
      <c r="W1977" t="str">
        <f t="shared" si="307"/>
        <v>2013</v>
      </c>
      <c r="X1977" t="str">
        <f t="shared" si="308"/>
        <v>March</v>
      </c>
    </row>
    <row r="1978" spans="1:24" ht="28.8" x14ac:dyDescent="0.55000000000000004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301"/>
        <v>3.4660000000000002</v>
      </c>
      <c r="P1978" s="9">
        <f t="shared" si="302"/>
        <v>29.310782241014799</v>
      </c>
      <c r="Q1978" t="str">
        <f t="shared" si="303"/>
        <v>technology</v>
      </c>
      <c r="R1978" t="str">
        <f t="shared" si="304"/>
        <v>hardware</v>
      </c>
      <c r="S1978" t="str">
        <f t="shared" si="309"/>
        <v>6/13/2013</v>
      </c>
      <c r="T1978" t="str">
        <f t="shared" si="305"/>
        <v>2013</v>
      </c>
      <c r="U1978" t="str">
        <f t="shared" si="306"/>
        <v>June</v>
      </c>
      <c r="V1978" t="str">
        <f t="shared" si="300"/>
        <v>7/13/2013</v>
      </c>
      <c r="W1978" t="str">
        <f t="shared" si="307"/>
        <v>2013</v>
      </c>
      <c r="X1978" t="str">
        <f t="shared" si="308"/>
        <v>July</v>
      </c>
    </row>
    <row r="1979" spans="1:24" ht="43.2" x14ac:dyDescent="0.55000000000000004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301"/>
        <v>4.0232999999999999</v>
      </c>
      <c r="P1979" s="9">
        <f t="shared" si="302"/>
        <v>245.02436053593178</v>
      </c>
      <c r="Q1979" t="str">
        <f t="shared" si="303"/>
        <v>technology</v>
      </c>
      <c r="R1979" t="str">
        <f t="shared" si="304"/>
        <v>hardware</v>
      </c>
      <c r="S1979" t="str">
        <f t="shared" si="309"/>
        <v>11/3/2015</v>
      </c>
      <c r="T1979" t="str">
        <f t="shared" si="305"/>
        <v>2015</v>
      </c>
      <c r="U1979" t="str">
        <f t="shared" si="306"/>
        <v>November</v>
      </c>
      <c r="V1979" t="str">
        <f t="shared" si="300"/>
        <v>12/19/2015</v>
      </c>
      <c r="W1979" t="str">
        <f t="shared" si="307"/>
        <v>2015</v>
      </c>
      <c r="X1979" t="str">
        <f t="shared" si="308"/>
        <v>December</v>
      </c>
    </row>
    <row r="1980" spans="1:24" ht="43.2" x14ac:dyDescent="0.55000000000000004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301"/>
        <v>10.2684514</v>
      </c>
      <c r="P1980" s="9">
        <f t="shared" si="302"/>
        <v>1323.2540463917526</v>
      </c>
      <c r="Q1980" t="str">
        <f t="shared" si="303"/>
        <v>technology</v>
      </c>
      <c r="R1980" t="str">
        <f t="shared" si="304"/>
        <v>hardware</v>
      </c>
      <c r="S1980" t="str">
        <f t="shared" si="309"/>
        <v>5/10/2012</v>
      </c>
      <c r="T1980" t="str">
        <f t="shared" si="305"/>
        <v>2012</v>
      </c>
      <c r="U1980" t="str">
        <f t="shared" si="306"/>
        <v>May</v>
      </c>
      <c r="V1980" t="str">
        <f t="shared" si="300"/>
        <v>6/12/2012</v>
      </c>
      <c r="W1980" t="str">
        <f t="shared" si="307"/>
        <v>2012</v>
      </c>
      <c r="X1980" t="str">
        <f t="shared" si="308"/>
        <v>June</v>
      </c>
    </row>
    <row r="1981" spans="1:24" ht="43.2" x14ac:dyDescent="0.55000000000000004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301"/>
        <v>1.14901155</v>
      </c>
      <c r="P1981" s="9">
        <f t="shared" si="302"/>
        <v>282.65966789667897</v>
      </c>
      <c r="Q1981" t="str">
        <f t="shared" si="303"/>
        <v>technology</v>
      </c>
      <c r="R1981" t="str">
        <f t="shared" si="304"/>
        <v>hardware</v>
      </c>
      <c r="S1981" t="str">
        <f t="shared" si="309"/>
        <v>10/13/2015</v>
      </c>
      <c r="T1981" t="str">
        <f t="shared" si="305"/>
        <v>2015</v>
      </c>
      <c r="U1981" t="str">
        <f t="shared" si="306"/>
        <v>October</v>
      </c>
      <c r="V1981" t="str">
        <f t="shared" si="300"/>
        <v>11/18/2015</v>
      </c>
      <c r="W1981" t="str">
        <f t="shared" si="307"/>
        <v>2015</v>
      </c>
      <c r="X1981" t="str">
        <f t="shared" si="308"/>
        <v>November</v>
      </c>
    </row>
    <row r="1982" spans="1:24" ht="28.8" x14ac:dyDescent="0.55000000000000004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301"/>
        <v>3.5482402000000004</v>
      </c>
      <c r="P1982" s="9">
        <f t="shared" si="302"/>
        <v>91.214401028277635</v>
      </c>
      <c r="Q1982" t="str">
        <f t="shared" si="303"/>
        <v>technology</v>
      </c>
      <c r="R1982" t="str">
        <f t="shared" si="304"/>
        <v>hardware</v>
      </c>
      <c r="S1982" t="str">
        <f t="shared" si="309"/>
        <v>2/23/2016</v>
      </c>
      <c r="T1982" t="str">
        <f t="shared" si="305"/>
        <v>2016</v>
      </c>
      <c r="U1982" t="str">
        <f t="shared" si="306"/>
        <v>February</v>
      </c>
      <c r="V1982" t="str">
        <f t="shared" si="300"/>
        <v>4/3/2016</v>
      </c>
      <c r="W1982" t="str">
        <f t="shared" si="307"/>
        <v>2016</v>
      </c>
      <c r="X1982" t="str">
        <f t="shared" si="308"/>
        <v>April</v>
      </c>
    </row>
    <row r="1983" spans="1:24" ht="43.2" x14ac:dyDescent="0.55000000000000004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301"/>
        <v>5.0799999999999998E-2</v>
      </c>
      <c r="P1983" s="9">
        <f t="shared" si="302"/>
        <v>31.75</v>
      </c>
      <c r="Q1983" t="str">
        <f t="shared" si="303"/>
        <v>photography</v>
      </c>
      <c r="R1983" t="str">
        <f t="shared" si="304"/>
        <v>people</v>
      </c>
      <c r="S1983" t="str">
        <f t="shared" si="309"/>
        <v>6/9/2014</v>
      </c>
      <c r="T1983" t="str">
        <f t="shared" si="305"/>
        <v>2014</v>
      </c>
      <c r="U1983" t="str">
        <f t="shared" si="306"/>
        <v>June</v>
      </c>
      <c r="V1983" t="str">
        <f t="shared" si="300"/>
        <v>7/9/2014</v>
      </c>
      <c r="W1983" t="str">
        <f t="shared" si="307"/>
        <v>2014</v>
      </c>
      <c r="X1983" t="str">
        <f t="shared" si="308"/>
        <v>July</v>
      </c>
    </row>
    <row r="1984" spans="1:24" ht="43.2" x14ac:dyDescent="0.55000000000000004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 t="shared" si="301"/>
        <v>0</v>
      </c>
      <c r="P1984" s="9">
        <f t="shared" si="302"/>
        <v>0</v>
      </c>
      <c r="Q1984" t="str">
        <f t="shared" si="303"/>
        <v>photography</v>
      </c>
      <c r="R1984" t="str">
        <f t="shared" si="304"/>
        <v>people</v>
      </c>
      <c r="S1984" t="str">
        <f t="shared" si="309"/>
        <v>11/4/2016</v>
      </c>
      <c r="T1984" t="str">
        <f t="shared" si="305"/>
        <v>2016</v>
      </c>
      <c r="U1984" t="str">
        <f t="shared" si="306"/>
        <v>November</v>
      </c>
      <c r="V1984" t="str">
        <f t="shared" si="300"/>
        <v>12/4/2016</v>
      </c>
      <c r="W1984" t="str">
        <f t="shared" si="307"/>
        <v>2016</v>
      </c>
      <c r="X1984" t="str">
        <f t="shared" si="308"/>
        <v>December</v>
      </c>
    </row>
    <row r="1985" spans="1:24" ht="43.2" x14ac:dyDescent="0.55000000000000004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301"/>
        <v>4.2999999999999997E-2</v>
      </c>
      <c r="P1985" s="9">
        <f t="shared" si="302"/>
        <v>88.6875</v>
      </c>
      <c r="Q1985" t="str">
        <f t="shared" si="303"/>
        <v>photography</v>
      </c>
      <c r="R1985" t="str">
        <f t="shared" si="304"/>
        <v>people</v>
      </c>
      <c r="S1985" t="str">
        <f t="shared" si="309"/>
        <v>8/10/2016</v>
      </c>
      <c r="T1985" t="str">
        <f t="shared" si="305"/>
        <v>2016</v>
      </c>
      <c r="U1985" t="str">
        <f t="shared" si="306"/>
        <v>August</v>
      </c>
      <c r="V1985" t="str">
        <f t="shared" si="300"/>
        <v>9/2/2016</v>
      </c>
      <c r="W1985" t="str">
        <f t="shared" si="307"/>
        <v>2016</v>
      </c>
      <c r="X1985" t="str">
        <f t="shared" si="308"/>
        <v>September</v>
      </c>
    </row>
    <row r="1986" spans="1:24" ht="57.6" x14ac:dyDescent="0.55000000000000004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si="301"/>
        <v>0.21146666666666666</v>
      </c>
      <c r="P1986" s="9">
        <f t="shared" si="302"/>
        <v>453.14285714285717</v>
      </c>
      <c r="Q1986" t="str">
        <f t="shared" si="303"/>
        <v>photography</v>
      </c>
      <c r="R1986" t="str">
        <f t="shared" si="304"/>
        <v>people</v>
      </c>
      <c r="S1986" t="str">
        <f t="shared" si="309"/>
        <v>10/1/2014</v>
      </c>
      <c r="T1986" t="str">
        <f t="shared" si="305"/>
        <v>2014</v>
      </c>
      <c r="U1986" t="str">
        <f t="shared" si="306"/>
        <v>October</v>
      </c>
      <c r="V1986" t="str">
        <f t="shared" ref="V1986:V2049" si="310">TEXT((I1986/86400)+25569+(-5/24),"m/d/yyyy")</f>
        <v>11/30/2014</v>
      </c>
      <c r="W1986" t="str">
        <f t="shared" si="307"/>
        <v>2014</v>
      </c>
      <c r="X1986" t="str">
        <f t="shared" si="308"/>
        <v>November</v>
      </c>
    </row>
    <row r="1987" spans="1:24" ht="43.2" x14ac:dyDescent="0.55000000000000004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ref="O1987:O2050" si="311">E1987/D1987</f>
        <v>3.1875000000000001E-2</v>
      </c>
      <c r="P1987" s="9">
        <f t="shared" ref="P1987:P2050" si="312">IF(L1987&lt;&gt;0, E1987/L1987, 0)</f>
        <v>12.75</v>
      </c>
      <c r="Q1987" t="str">
        <f t="shared" ref="Q1987:Q2050" si="313">LEFT(N1987, SEARCH("/",N1987,1)-1)</f>
        <v>photography</v>
      </c>
      <c r="R1987" t="str">
        <f t="shared" ref="R1987:R2050" si="314">RIGHT(N1987,LEN(N1987)-FIND("/",N1987))</f>
        <v>people</v>
      </c>
      <c r="S1987" t="str">
        <f t="shared" si="309"/>
        <v>7/4/2016</v>
      </c>
      <c r="T1987" t="str">
        <f t="shared" ref="T1987:T2050" si="315">TEXT((J1987/86400)+25569+(-5/24),"yyyy")</f>
        <v>2016</v>
      </c>
      <c r="U1987" t="str">
        <f t="shared" ref="U1987:U2050" si="316">TEXT((J1987/86400)+25569+(-5/24),"mmmm")</f>
        <v>July</v>
      </c>
      <c r="V1987" t="str">
        <f t="shared" si="310"/>
        <v>8/2/2016</v>
      </c>
      <c r="W1987" t="str">
        <f t="shared" ref="W1987:W2050" si="317">TEXT((I1987/86400)+25569+(-5/24),"yyyy")</f>
        <v>2016</v>
      </c>
      <c r="X1987" t="str">
        <f t="shared" ref="X1987:X2050" si="318">TEXT((I1987/86400)+25569+(-5/24),"mmmm")</f>
        <v>August</v>
      </c>
    </row>
    <row r="1988" spans="1:24" ht="43.2" x14ac:dyDescent="0.55000000000000004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si="311"/>
        <v>5.0000000000000001E-4</v>
      </c>
      <c r="P1988" s="9">
        <f t="shared" si="312"/>
        <v>1</v>
      </c>
      <c r="Q1988" t="str">
        <f t="shared" si="313"/>
        <v>photography</v>
      </c>
      <c r="R1988" t="str">
        <f t="shared" si="314"/>
        <v>people</v>
      </c>
      <c r="S1988" t="str">
        <f t="shared" ref="S1988:S2051" si="319">TEXT((J1988/86400)+25569+(-5/24),"m/d/yyyy")</f>
        <v>2/13/2016</v>
      </c>
      <c r="T1988" t="str">
        <f t="shared" si="315"/>
        <v>2016</v>
      </c>
      <c r="U1988" t="str">
        <f t="shared" si="316"/>
        <v>February</v>
      </c>
      <c r="V1988" t="str">
        <f t="shared" si="310"/>
        <v>3/14/2016</v>
      </c>
      <c r="W1988" t="str">
        <f t="shared" si="317"/>
        <v>2016</v>
      </c>
      <c r="X1988" t="str">
        <f t="shared" si="318"/>
        <v>March</v>
      </c>
    </row>
    <row r="1989" spans="1:24" ht="28.8" x14ac:dyDescent="0.55000000000000004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si="311"/>
        <v>0.42472727272727273</v>
      </c>
      <c r="P1989" s="9">
        <f t="shared" si="312"/>
        <v>83.428571428571431</v>
      </c>
      <c r="Q1989" t="str">
        <f t="shared" si="313"/>
        <v>photography</v>
      </c>
      <c r="R1989" t="str">
        <f t="shared" si="314"/>
        <v>people</v>
      </c>
      <c r="S1989" t="str">
        <f t="shared" si="319"/>
        <v>1/30/2015</v>
      </c>
      <c r="T1989" t="str">
        <f t="shared" si="315"/>
        <v>2015</v>
      </c>
      <c r="U1989" t="str">
        <f t="shared" si="316"/>
        <v>January</v>
      </c>
      <c r="V1989" t="str">
        <f t="shared" si="310"/>
        <v>3/1/2015</v>
      </c>
      <c r="W1989" t="str">
        <f t="shared" si="317"/>
        <v>2015</v>
      </c>
      <c r="X1989" t="str">
        <f t="shared" si="318"/>
        <v>March</v>
      </c>
    </row>
    <row r="1990" spans="1:24" x14ac:dyDescent="0.55000000000000004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311"/>
        <v>4.1666666666666666E-3</v>
      </c>
      <c r="P1990" s="9">
        <f t="shared" si="312"/>
        <v>25</v>
      </c>
      <c r="Q1990" t="str">
        <f t="shared" si="313"/>
        <v>photography</v>
      </c>
      <c r="R1990" t="str">
        <f t="shared" si="314"/>
        <v>people</v>
      </c>
      <c r="S1990" t="str">
        <f t="shared" si="319"/>
        <v>7/21/2015</v>
      </c>
      <c r="T1990" t="str">
        <f t="shared" si="315"/>
        <v>2015</v>
      </c>
      <c r="U1990" t="str">
        <f t="shared" si="316"/>
        <v>July</v>
      </c>
      <c r="V1990" t="str">
        <f t="shared" si="310"/>
        <v>8/20/2015</v>
      </c>
      <c r="W1990" t="str">
        <f t="shared" si="317"/>
        <v>2015</v>
      </c>
      <c r="X1990" t="str">
        <f t="shared" si="318"/>
        <v>August</v>
      </c>
    </row>
    <row r="1991" spans="1:24" ht="43.2" x14ac:dyDescent="0.55000000000000004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311"/>
        <v>0.01</v>
      </c>
      <c r="P1991" s="9">
        <f t="shared" si="312"/>
        <v>50</v>
      </c>
      <c r="Q1991" t="str">
        <f t="shared" si="313"/>
        <v>photography</v>
      </c>
      <c r="R1991" t="str">
        <f t="shared" si="314"/>
        <v>people</v>
      </c>
      <c r="S1991" t="str">
        <f t="shared" si="319"/>
        <v>11/11/2016</v>
      </c>
      <c r="T1991" t="str">
        <f t="shared" si="315"/>
        <v>2016</v>
      </c>
      <c r="U1991" t="str">
        <f t="shared" si="316"/>
        <v>November</v>
      </c>
      <c r="V1991" t="str">
        <f t="shared" si="310"/>
        <v>12/11/2016</v>
      </c>
      <c r="W1991" t="str">
        <f t="shared" si="317"/>
        <v>2016</v>
      </c>
      <c r="X1991" t="str">
        <f t="shared" si="318"/>
        <v>December</v>
      </c>
    </row>
    <row r="1992" spans="1:24" ht="43.2" x14ac:dyDescent="0.55000000000000004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311"/>
        <v>0.16966666666666666</v>
      </c>
      <c r="P1992" s="9">
        <f t="shared" si="312"/>
        <v>101.8</v>
      </c>
      <c r="Q1992" t="str">
        <f t="shared" si="313"/>
        <v>photography</v>
      </c>
      <c r="R1992" t="str">
        <f t="shared" si="314"/>
        <v>people</v>
      </c>
      <c r="S1992" t="str">
        <f t="shared" si="319"/>
        <v>1/28/2016</v>
      </c>
      <c r="T1992" t="str">
        <f t="shared" si="315"/>
        <v>2016</v>
      </c>
      <c r="U1992" t="str">
        <f t="shared" si="316"/>
        <v>January</v>
      </c>
      <c r="V1992" t="str">
        <f t="shared" si="310"/>
        <v>2/12/2016</v>
      </c>
      <c r="W1992" t="str">
        <f t="shared" si="317"/>
        <v>2016</v>
      </c>
      <c r="X1992" t="str">
        <f t="shared" si="318"/>
        <v>February</v>
      </c>
    </row>
    <row r="1993" spans="1:24" ht="28.8" x14ac:dyDescent="0.55000000000000004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311"/>
        <v>7.0000000000000007E-2</v>
      </c>
      <c r="P1993" s="9">
        <f t="shared" si="312"/>
        <v>46.666666666666664</v>
      </c>
      <c r="Q1993" t="str">
        <f t="shared" si="313"/>
        <v>photography</v>
      </c>
      <c r="R1993" t="str">
        <f t="shared" si="314"/>
        <v>people</v>
      </c>
      <c r="S1993" t="str">
        <f t="shared" si="319"/>
        <v>6/12/2015</v>
      </c>
      <c r="T1993" t="str">
        <f t="shared" si="315"/>
        <v>2015</v>
      </c>
      <c r="U1993" t="str">
        <f t="shared" si="316"/>
        <v>June</v>
      </c>
      <c r="V1993" t="str">
        <f t="shared" si="310"/>
        <v>7/3/2015</v>
      </c>
      <c r="W1993" t="str">
        <f t="shared" si="317"/>
        <v>2015</v>
      </c>
      <c r="X1993" t="str">
        <f t="shared" si="318"/>
        <v>July</v>
      </c>
    </row>
    <row r="1994" spans="1:24" ht="28.8" x14ac:dyDescent="0.55000000000000004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311"/>
        <v>1.3333333333333333E-3</v>
      </c>
      <c r="P1994" s="9">
        <f t="shared" si="312"/>
        <v>1</v>
      </c>
      <c r="Q1994" t="str">
        <f t="shared" si="313"/>
        <v>photography</v>
      </c>
      <c r="R1994" t="str">
        <f t="shared" si="314"/>
        <v>people</v>
      </c>
      <c r="S1994" t="str">
        <f t="shared" si="319"/>
        <v>1/18/2015</v>
      </c>
      <c r="T1994" t="str">
        <f t="shared" si="315"/>
        <v>2015</v>
      </c>
      <c r="U1994" t="str">
        <f t="shared" si="316"/>
        <v>January</v>
      </c>
      <c r="V1994" t="str">
        <f t="shared" si="310"/>
        <v>2/17/2015</v>
      </c>
      <c r="W1994" t="str">
        <f t="shared" si="317"/>
        <v>2015</v>
      </c>
      <c r="X1994" t="str">
        <f t="shared" si="318"/>
        <v>February</v>
      </c>
    </row>
    <row r="1995" spans="1:24" ht="43.2" x14ac:dyDescent="0.55000000000000004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311"/>
        <v>0</v>
      </c>
      <c r="P1995" s="9">
        <f t="shared" si="312"/>
        <v>0</v>
      </c>
      <c r="Q1995" t="str">
        <f t="shared" si="313"/>
        <v>photography</v>
      </c>
      <c r="R1995" t="str">
        <f t="shared" si="314"/>
        <v>people</v>
      </c>
      <c r="S1995" t="str">
        <f t="shared" si="319"/>
        <v>11/21/2015</v>
      </c>
      <c r="T1995" t="str">
        <f t="shared" si="315"/>
        <v>2015</v>
      </c>
      <c r="U1995" t="str">
        <f t="shared" si="316"/>
        <v>November</v>
      </c>
      <c r="V1995" t="str">
        <f t="shared" si="310"/>
        <v>12/21/2015</v>
      </c>
      <c r="W1995" t="str">
        <f t="shared" si="317"/>
        <v>2015</v>
      </c>
      <c r="X1995" t="str">
        <f t="shared" si="318"/>
        <v>December</v>
      </c>
    </row>
    <row r="1996" spans="1:24" ht="43.2" x14ac:dyDescent="0.55000000000000004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311"/>
        <v>0</v>
      </c>
      <c r="P1996" s="9">
        <f t="shared" si="312"/>
        <v>0</v>
      </c>
      <c r="Q1996" t="str">
        <f t="shared" si="313"/>
        <v>photography</v>
      </c>
      <c r="R1996" t="str">
        <f t="shared" si="314"/>
        <v>people</v>
      </c>
      <c r="S1996" t="str">
        <f t="shared" si="319"/>
        <v>10/7/2016</v>
      </c>
      <c r="T1996" t="str">
        <f t="shared" si="315"/>
        <v>2016</v>
      </c>
      <c r="U1996" t="str">
        <f t="shared" si="316"/>
        <v>October</v>
      </c>
      <c r="V1996" t="str">
        <f t="shared" si="310"/>
        <v>12/6/2016</v>
      </c>
      <c r="W1996" t="str">
        <f t="shared" si="317"/>
        <v>2016</v>
      </c>
      <c r="X1996" t="str">
        <f t="shared" si="318"/>
        <v>December</v>
      </c>
    </row>
    <row r="1997" spans="1:24" ht="43.2" x14ac:dyDescent="0.55000000000000004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311"/>
        <v>7.8E-2</v>
      </c>
      <c r="P1997" s="9">
        <f t="shared" si="312"/>
        <v>26</v>
      </c>
      <c r="Q1997" t="str">
        <f t="shared" si="313"/>
        <v>photography</v>
      </c>
      <c r="R1997" t="str">
        <f t="shared" si="314"/>
        <v>people</v>
      </c>
      <c r="S1997" t="str">
        <f t="shared" si="319"/>
        <v>6/26/2015</v>
      </c>
      <c r="T1997" t="str">
        <f t="shared" si="315"/>
        <v>2015</v>
      </c>
      <c r="U1997" t="str">
        <f t="shared" si="316"/>
        <v>June</v>
      </c>
      <c r="V1997" t="str">
        <f t="shared" si="310"/>
        <v>7/16/2015</v>
      </c>
      <c r="W1997" t="str">
        <f t="shared" si="317"/>
        <v>2015</v>
      </c>
      <c r="X1997" t="str">
        <f t="shared" si="318"/>
        <v>July</v>
      </c>
    </row>
    <row r="1998" spans="1:24" ht="43.2" x14ac:dyDescent="0.55000000000000004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si="311"/>
        <v>0</v>
      </c>
      <c r="P1998" s="9">
        <f t="shared" si="312"/>
        <v>0</v>
      </c>
      <c r="Q1998" t="str">
        <f t="shared" si="313"/>
        <v>photography</v>
      </c>
      <c r="R1998" t="str">
        <f t="shared" si="314"/>
        <v>people</v>
      </c>
      <c r="S1998" t="str">
        <f t="shared" si="319"/>
        <v>6/10/2014</v>
      </c>
      <c r="T1998" t="str">
        <f t="shared" si="315"/>
        <v>2014</v>
      </c>
      <c r="U1998" t="str">
        <f t="shared" si="316"/>
        <v>June</v>
      </c>
      <c r="V1998" t="str">
        <f t="shared" si="310"/>
        <v>7/10/2014</v>
      </c>
      <c r="W1998" t="str">
        <f t="shared" si="317"/>
        <v>2014</v>
      </c>
      <c r="X1998" t="str">
        <f t="shared" si="318"/>
        <v>July</v>
      </c>
    </row>
    <row r="1999" spans="1:24" ht="43.2" x14ac:dyDescent="0.55000000000000004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311"/>
        <v>0</v>
      </c>
      <c r="P1999" s="9">
        <f t="shared" si="312"/>
        <v>0</v>
      </c>
      <c r="Q1999" t="str">
        <f t="shared" si="313"/>
        <v>photography</v>
      </c>
      <c r="R1999" t="str">
        <f t="shared" si="314"/>
        <v>people</v>
      </c>
      <c r="S1999" t="str">
        <f t="shared" si="319"/>
        <v>7/27/2014</v>
      </c>
      <c r="T1999" t="str">
        <f t="shared" si="315"/>
        <v>2014</v>
      </c>
      <c r="U1999" t="str">
        <f t="shared" si="316"/>
        <v>July</v>
      </c>
      <c r="V1999" t="str">
        <f t="shared" si="310"/>
        <v>8/26/2014</v>
      </c>
      <c r="W1999" t="str">
        <f t="shared" si="317"/>
        <v>2014</v>
      </c>
      <c r="X1999" t="str">
        <f t="shared" si="318"/>
        <v>August</v>
      </c>
    </row>
    <row r="2000" spans="1:24" ht="43.2" x14ac:dyDescent="0.55000000000000004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311"/>
        <v>0.26200000000000001</v>
      </c>
      <c r="P2000" s="9">
        <f t="shared" si="312"/>
        <v>218.33333333333334</v>
      </c>
      <c r="Q2000" t="str">
        <f t="shared" si="313"/>
        <v>photography</v>
      </c>
      <c r="R2000" t="str">
        <f t="shared" si="314"/>
        <v>people</v>
      </c>
      <c r="S2000" t="str">
        <f t="shared" si="319"/>
        <v>6/16/2014</v>
      </c>
      <c r="T2000" t="str">
        <f t="shared" si="315"/>
        <v>2014</v>
      </c>
      <c r="U2000" t="str">
        <f t="shared" si="316"/>
        <v>June</v>
      </c>
      <c r="V2000" t="str">
        <f t="shared" si="310"/>
        <v>7/31/2014</v>
      </c>
      <c r="W2000" t="str">
        <f t="shared" si="317"/>
        <v>2014</v>
      </c>
      <c r="X2000" t="str">
        <f t="shared" si="318"/>
        <v>July</v>
      </c>
    </row>
    <row r="2001" spans="1:24" ht="43.2" x14ac:dyDescent="0.55000000000000004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311"/>
        <v>7.6129032258064515E-3</v>
      </c>
      <c r="P2001" s="9">
        <f t="shared" si="312"/>
        <v>33.714285714285715</v>
      </c>
      <c r="Q2001" t="str">
        <f t="shared" si="313"/>
        <v>photography</v>
      </c>
      <c r="R2001" t="str">
        <f t="shared" si="314"/>
        <v>people</v>
      </c>
      <c r="S2001" t="str">
        <f t="shared" si="319"/>
        <v>10/14/2014</v>
      </c>
      <c r="T2001" t="str">
        <f t="shared" si="315"/>
        <v>2014</v>
      </c>
      <c r="U2001" t="str">
        <f t="shared" si="316"/>
        <v>October</v>
      </c>
      <c r="V2001" t="str">
        <f t="shared" si="310"/>
        <v>11/13/2014</v>
      </c>
      <c r="W2001" t="str">
        <f t="shared" si="317"/>
        <v>2014</v>
      </c>
      <c r="X2001" t="str">
        <f t="shared" si="318"/>
        <v>November</v>
      </c>
    </row>
    <row r="2002" spans="1:24" ht="43.2" x14ac:dyDescent="0.55000000000000004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311"/>
        <v>0.125</v>
      </c>
      <c r="P2002" s="9">
        <f t="shared" si="312"/>
        <v>25</v>
      </c>
      <c r="Q2002" t="str">
        <f t="shared" si="313"/>
        <v>photography</v>
      </c>
      <c r="R2002" t="str">
        <f t="shared" si="314"/>
        <v>people</v>
      </c>
      <c r="S2002" t="str">
        <f t="shared" si="319"/>
        <v>12/7/2015</v>
      </c>
      <c r="T2002" t="str">
        <f t="shared" si="315"/>
        <v>2015</v>
      </c>
      <c r="U2002" t="str">
        <f t="shared" si="316"/>
        <v>December</v>
      </c>
      <c r="V2002" t="str">
        <f t="shared" si="310"/>
        <v>1/6/2016</v>
      </c>
      <c r="W2002" t="str">
        <f t="shared" si="317"/>
        <v>2016</v>
      </c>
      <c r="X2002" t="str">
        <f t="shared" si="318"/>
        <v>January</v>
      </c>
    </row>
    <row r="2003" spans="1:24" ht="28.8" x14ac:dyDescent="0.55000000000000004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311"/>
        <v>3.8212909090909091</v>
      </c>
      <c r="P2003" s="9">
        <f t="shared" si="312"/>
        <v>128.38790470372632</v>
      </c>
      <c r="Q2003" t="str">
        <f t="shared" si="313"/>
        <v>technology</v>
      </c>
      <c r="R2003" t="str">
        <f t="shared" si="314"/>
        <v>hardware</v>
      </c>
      <c r="S2003" t="str">
        <f t="shared" si="319"/>
        <v>5/12/2015</v>
      </c>
      <c r="T2003" t="str">
        <f t="shared" si="315"/>
        <v>2015</v>
      </c>
      <c r="U2003" t="str">
        <f t="shared" si="316"/>
        <v>May</v>
      </c>
      <c r="V2003" t="str">
        <f t="shared" si="310"/>
        <v>6/12/2015</v>
      </c>
      <c r="W2003" t="str">
        <f t="shared" si="317"/>
        <v>2015</v>
      </c>
      <c r="X2003" t="str">
        <f t="shared" si="318"/>
        <v>June</v>
      </c>
    </row>
    <row r="2004" spans="1:24" ht="43.2" x14ac:dyDescent="0.55000000000000004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311"/>
        <v>2.1679422000000002</v>
      </c>
      <c r="P2004" s="9">
        <f t="shared" si="312"/>
        <v>78.834261818181815</v>
      </c>
      <c r="Q2004" t="str">
        <f t="shared" si="313"/>
        <v>technology</v>
      </c>
      <c r="R2004" t="str">
        <f t="shared" si="314"/>
        <v>hardware</v>
      </c>
      <c r="S2004" t="str">
        <f t="shared" si="319"/>
        <v>12/24/2016</v>
      </c>
      <c r="T2004" t="str">
        <f t="shared" si="315"/>
        <v>2016</v>
      </c>
      <c r="U2004" t="str">
        <f t="shared" si="316"/>
        <v>December</v>
      </c>
      <c r="V2004" t="str">
        <f t="shared" si="310"/>
        <v>1/23/2017</v>
      </c>
      <c r="W2004" t="str">
        <f t="shared" si="317"/>
        <v>2017</v>
      </c>
      <c r="X2004" t="str">
        <f t="shared" si="318"/>
        <v>January</v>
      </c>
    </row>
    <row r="2005" spans="1:24" ht="57.6" x14ac:dyDescent="0.55000000000000004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311"/>
        <v>3.12</v>
      </c>
      <c r="P2005" s="9">
        <f t="shared" si="312"/>
        <v>91.764705882352942</v>
      </c>
      <c r="Q2005" t="str">
        <f t="shared" si="313"/>
        <v>technology</v>
      </c>
      <c r="R2005" t="str">
        <f t="shared" si="314"/>
        <v>hardware</v>
      </c>
      <c r="S2005" t="str">
        <f t="shared" si="319"/>
        <v>6/17/2010</v>
      </c>
      <c r="T2005" t="str">
        <f t="shared" si="315"/>
        <v>2010</v>
      </c>
      <c r="U2005" t="str">
        <f t="shared" si="316"/>
        <v>June</v>
      </c>
      <c r="V2005" t="str">
        <f t="shared" si="310"/>
        <v>7/2/2010</v>
      </c>
      <c r="W2005" t="str">
        <f t="shared" si="317"/>
        <v>2010</v>
      </c>
      <c r="X2005" t="str">
        <f t="shared" si="318"/>
        <v>July</v>
      </c>
    </row>
    <row r="2006" spans="1:24" ht="43.2" x14ac:dyDescent="0.55000000000000004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311"/>
        <v>2.3442048</v>
      </c>
      <c r="P2006" s="9">
        <f t="shared" si="312"/>
        <v>331.10237288135596</v>
      </c>
      <c r="Q2006" t="str">
        <f t="shared" si="313"/>
        <v>technology</v>
      </c>
      <c r="R2006" t="str">
        <f t="shared" si="314"/>
        <v>hardware</v>
      </c>
      <c r="S2006" t="str">
        <f t="shared" si="319"/>
        <v>6/10/2014</v>
      </c>
      <c r="T2006" t="str">
        <f t="shared" si="315"/>
        <v>2014</v>
      </c>
      <c r="U2006" t="str">
        <f t="shared" si="316"/>
        <v>June</v>
      </c>
      <c r="V2006" t="str">
        <f t="shared" si="310"/>
        <v>7/10/2014</v>
      </c>
      <c r="W2006" t="str">
        <f t="shared" si="317"/>
        <v>2014</v>
      </c>
      <c r="X2006" t="str">
        <f t="shared" si="318"/>
        <v>July</v>
      </c>
    </row>
    <row r="2007" spans="1:24" ht="43.2" x14ac:dyDescent="0.55000000000000004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311"/>
        <v>1.236801</v>
      </c>
      <c r="P2007" s="9">
        <f t="shared" si="312"/>
        <v>194.26193717277485</v>
      </c>
      <c r="Q2007" t="str">
        <f t="shared" si="313"/>
        <v>technology</v>
      </c>
      <c r="R2007" t="str">
        <f t="shared" si="314"/>
        <v>hardware</v>
      </c>
      <c r="S2007" t="str">
        <f t="shared" si="319"/>
        <v>9/18/2013</v>
      </c>
      <c r="T2007" t="str">
        <f t="shared" si="315"/>
        <v>2013</v>
      </c>
      <c r="U2007" t="str">
        <f t="shared" si="316"/>
        <v>September</v>
      </c>
      <c r="V2007" t="str">
        <f t="shared" si="310"/>
        <v>10/15/2013</v>
      </c>
      <c r="W2007" t="str">
        <f t="shared" si="317"/>
        <v>2013</v>
      </c>
      <c r="X2007" t="str">
        <f t="shared" si="318"/>
        <v>October</v>
      </c>
    </row>
    <row r="2008" spans="1:24" ht="57.6" x14ac:dyDescent="0.55000000000000004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311"/>
        <v>2.4784000000000002</v>
      </c>
      <c r="P2008" s="9">
        <f t="shared" si="312"/>
        <v>408.97689768976898</v>
      </c>
      <c r="Q2008" t="str">
        <f t="shared" si="313"/>
        <v>technology</v>
      </c>
      <c r="R2008" t="str">
        <f t="shared" si="314"/>
        <v>hardware</v>
      </c>
      <c r="S2008" t="str">
        <f t="shared" si="319"/>
        <v>10/29/2014</v>
      </c>
      <c r="T2008" t="str">
        <f t="shared" si="315"/>
        <v>2014</v>
      </c>
      <c r="U2008" t="str">
        <f t="shared" si="316"/>
        <v>October</v>
      </c>
      <c r="V2008" t="str">
        <f t="shared" si="310"/>
        <v>12/3/2014</v>
      </c>
      <c r="W2008" t="str">
        <f t="shared" si="317"/>
        <v>2014</v>
      </c>
      <c r="X2008" t="str">
        <f t="shared" si="318"/>
        <v>December</v>
      </c>
    </row>
    <row r="2009" spans="1:24" ht="43.2" x14ac:dyDescent="0.55000000000000004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311"/>
        <v>1.157092</v>
      </c>
      <c r="P2009" s="9">
        <f t="shared" si="312"/>
        <v>84.459270072992695</v>
      </c>
      <c r="Q2009" t="str">
        <f t="shared" si="313"/>
        <v>technology</v>
      </c>
      <c r="R2009" t="str">
        <f t="shared" si="314"/>
        <v>hardware</v>
      </c>
      <c r="S2009" t="str">
        <f t="shared" si="319"/>
        <v>6/18/2010</v>
      </c>
      <c r="T2009" t="str">
        <f t="shared" si="315"/>
        <v>2010</v>
      </c>
      <c r="U2009" t="str">
        <f t="shared" si="316"/>
        <v>June</v>
      </c>
      <c r="V2009" t="str">
        <f t="shared" si="310"/>
        <v>8/23/2010</v>
      </c>
      <c r="W2009" t="str">
        <f t="shared" si="317"/>
        <v>2010</v>
      </c>
      <c r="X2009" t="str">
        <f t="shared" si="318"/>
        <v>August</v>
      </c>
    </row>
    <row r="2010" spans="1:24" ht="43.2" x14ac:dyDescent="0.55000000000000004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311"/>
        <v>1.1707484768810599</v>
      </c>
      <c r="P2010" s="9">
        <f t="shared" si="312"/>
        <v>44.853658536585364</v>
      </c>
      <c r="Q2010" t="str">
        <f t="shared" si="313"/>
        <v>technology</v>
      </c>
      <c r="R2010" t="str">
        <f t="shared" si="314"/>
        <v>hardware</v>
      </c>
      <c r="S2010" t="str">
        <f t="shared" si="319"/>
        <v>8/6/2011</v>
      </c>
      <c r="T2010" t="str">
        <f t="shared" si="315"/>
        <v>2011</v>
      </c>
      <c r="U2010" t="str">
        <f t="shared" si="316"/>
        <v>August</v>
      </c>
      <c r="V2010" t="str">
        <f t="shared" si="310"/>
        <v>9/19/2011</v>
      </c>
      <c r="W2010" t="str">
        <f t="shared" si="317"/>
        <v>2011</v>
      </c>
      <c r="X2010" t="str">
        <f t="shared" si="318"/>
        <v>September</v>
      </c>
    </row>
    <row r="2011" spans="1:24" ht="43.2" x14ac:dyDescent="0.55000000000000004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311"/>
        <v>3.05158</v>
      </c>
      <c r="P2011" s="9">
        <f t="shared" si="312"/>
        <v>383.3643216080402</v>
      </c>
      <c r="Q2011" t="str">
        <f t="shared" si="313"/>
        <v>technology</v>
      </c>
      <c r="R2011" t="str">
        <f t="shared" si="314"/>
        <v>hardware</v>
      </c>
      <c r="S2011" t="str">
        <f t="shared" si="319"/>
        <v>10/18/2016</v>
      </c>
      <c r="T2011" t="str">
        <f t="shared" si="315"/>
        <v>2016</v>
      </c>
      <c r="U2011" t="str">
        <f t="shared" si="316"/>
        <v>October</v>
      </c>
      <c r="V2011" t="str">
        <f t="shared" si="310"/>
        <v>11/23/2016</v>
      </c>
      <c r="W2011" t="str">
        <f t="shared" si="317"/>
        <v>2016</v>
      </c>
      <c r="X2011" t="str">
        <f t="shared" si="318"/>
        <v>November</v>
      </c>
    </row>
    <row r="2012" spans="1:24" ht="28.8" x14ac:dyDescent="0.55000000000000004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311"/>
        <v>3.2005299999999997</v>
      </c>
      <c r="P2012" s="9">
        <f t="shared" si="312"/>
        <v>55.276856649395505</v>
      </c>
      <c r="Q2012" t="str">
        <f t="shared" si="313"/>
        <v>technology</v>
      </c>
      <c r="R2012" t="str">
        <f t="shared" si="314"/>
        <v>hardware</v>
      </c>
      <c r="S2012" t="str">
        <f t="shared" si="319"/>
        <v>7/19/2016</v>
      </c>
      <c r="T2012" t="str">
        <f t="shared" si="315"/>
        <v>2016</v>
      </c>
      <c r="U2012" t="str">
        <f t="shared" si="316"/>
        <v>July</v>
      </c>
      <c r="V2012" t="str">
        <f t="shared" si="310"/>
        <v>8/18/2016</v>
      </c>
      <c r="W2012" t="str">
        <f t="shared" si="317"/>
        <v>2016</v>
      </c>
      <c r="X2012" t="str">
        <f t="shared" si="318"/>
        <v>August</v>
      </c>
    </row>
    <row r="2013" spans="1:24" ht="43.2" x14ac:dyDescent="0.55000000000000004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311"/>
        <v>8.1956399999999991</v>
      </c>
      <c r="P2013" s="9">
        <f t="shared" si="312"/>
        <v>422.02059732234807</v>
      </c>
      <c r="Q2013" t="str">
        <f t="shared" si="313"/>
        <v>technology</v>
      </c>
      <c r="R2013" t="str">
        <f t="shared" si="314"/>
        <v>hardware</v>
      </c>
      <c r="S2013" t="str">
        <f t="shared" si="319"/>
        <v>12/9/2015</v>
      </c>
      <c r="T2013" t="str">
        <f t="shared" si="315"/>
        <v>2015</v>
      </c>
      <c r="U2013" t="str">
        <f t="shared" si="316"/>
        <v>December</v>
      </c>
      <c r="V2013" t="str">
        <f t="shared" si="310"/>
        <v>1/11/2016</v>
      </c>
      <c r="W2013" t="str">
        <f t="shared" si="317"/>
        <v>2016</v>
      </c>
      <c r="X2013" t="str">
        <f t="shared" si="318"/>
        <v>January</v>
      </c>
    </row>
    <row r="2014" spans="1:24" ht="43.2" x14ac:dyDescent="0.55000000000000004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311"/>
        <v>2.3490000000000002</v>
      </c>
      <c r="P2014" s="9">
        <f t="shared" si="312"/>
        <v>64.180327868852459</v>
      </c>
      <c r="Q2014" t="str">
        <f t="shared" si="313"/>
        <v>technology</v>
      </c>
      <c r="R2014" t="str">
        <f t="shared" si="314"/>
        <v>hardware</v>
      </c>
      <c r="S2014" t="str">
        <f t="shared" si="319"/>
        <v>1/6/2015</v>
      </c>
      <c r="T2014" t="str">
        <f t="shared" si="315"/>
        <v>2015</v>
      </c>
      <c r="U2014" t="str">
        <f t="shared" si="316"/>
        <v>January</v>
      </c>
      <c r="V2014" t="str">
        <f t="shared" si="310"/>
        <v>2/5/2015</v>
      </c>
      <c r="W2014" t="str">
        <f t="shared" si="317"/>
        <v>2015</v>
      </c>
      <c r="X2014" t="str">
        <f t="shared" si="318"/>
        <v>February</v>
      </c>
    </row>
    <row r="2015" spans="1:24" ht="43.2" x14ac:dyDescent="0.55000000000000004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311"/>
        <v>4.9491375</v>
      </c>
      <c r="P2015" s="9">
        <f t="shared" si="312"/>
        <v>173.57781674704077</v>
      </c>
      <c r="Q2015" t="str">
        <f t="shared" si="313"/>
        <v>technology</v>
      </c>
      <c r="R2015" t="str">
        <f t="shared" si="314"/>
        <v>hardware</v>
      </c>
      <c r="S2015" t="str">
        <f t="shared" si="319"/>
        <v>5/9/2016</v>
      </c>
      <c r="T2015" t="str">
        <f t="shared" si="315"/>
        <v>2016</v>
      </c>
      <c r="U2015" t="str">
        <f t="shared" si="316"/>
        <v>May</v>
      </c>
      <c r="V2015" t="str">
        <f t="shared" si="310"/>
        <v>7/8/2016</v>
      </c>
      <c r="W2015" t="str">
        <f t="shared" si="317"/>
        <v>2016</v>
      </c>
      <c r="X2015" t="str">
        <f t="shared" si="318"/>
        <v>July</v>
      </c>
    </row>
    <row r="2016" spans="1:24" ht="43.2" x14ac:dyDescent="0.55000000000000004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311"/>
        <v>78.137822333333332</v>
      </c>
      <c r="P2016" s="9">
        <f t="shared" si="312"/>
        <v>88.601680840609291</v>
      </c>
      <c r="Q2016" t="str">
        <f t="shared" si="313"/>
        <v>technology</v>
      </c>
      <c r="R2016" t="str">
        <f t="shared" si="314"/>
        <v>hardware</v>
      </c>
      <c r="S2016" t="str">
        <f t="shared" si="319"/>
        <v>2/19/2013</v>
      </c>
      <c r="T2016" t="str">
        <f t="shared" si="315"/>
        <v>2013</v>
      </c>
      <c r="U2016" t="str">
        <f t="shared" si="316"/>
        <v>February</v>
      </c>
      <c r="V2016" t="str">
        <f t="shared" si="310"/>
        <v>3/24/2013</v>
      </c>
      <c r="W2016" t="str">
        <f t="shared" si="317"/>
        <v>2013</v>
      </c>
      <c r="X2016" t="str">
        <f t="shared" si="318"/>
        <v>March</v>
      </c>
    </row>
    <row r="2017" spans="1:24" ht="43.2" x14ac:dyDescent="0.55000000000000004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311"/>
        <v>1.1300013888888889</v>
      </c>
      <c r="P2017" s="9">
        <f t="shared" si="312"/>
        <v>50.222283950617282</v>
      </c>
      <c r="Q2017" t="str">
        <f t="shared" si="313"/>
        <v>technology</v>
      </c>
      <c r="R2017" t="str">
        <f t="shared" si="314"/>
        <v>hardware</v>
      </c>
      <c r="S2017" t="str">
        <f t="shared" si="319"/>
        <v>8/10/2011</v>
      </c>
      <c r="T2017" t="str">
        <f t="shared" si="315"/>
        <v>2011</v>
      </c>
      <c r="U2017" t="str">
        <f t="shared" si="316"/>
        <v>August</v>
      </c>
      <c r="V2017" t="str">
        <f t="shared" si="310"/>
        <v>9/9/2011</v>
      </c>
      <c r="W2017" t="str">
        <f t="shared" si="317"/>
        <v>2011</v>
      </c>
      <c r="X2017" t="str">
        <f t="shared" si="318"/>
        <v>September</v>
      </c>
    </row>
    <row r="2018" spans="1:24" ht="28.8" x14ac:dyDescent="0.55000000000000004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311"/>
        <v>9.2154220000000002</v>
      </c>
      <c r="P2018" s="9">
        <f t="shared" si="312"/>
        <v>192.38876826722338</v>
      </c>
      <c r="Q2018" t="str">
        <f t="shared" si="313"/>
        <v>technology</v>
      </c>
      <c r="R2018" t="str">
        <f t="shared" si="314"/>
        <v>hardware</v>
      </c>
      <c r="S2018" t="str">
        <f t="shared" si="319"/>
        <v>2/7/2013</v>
      </c>
      <c r="T2018" t="str">
        <f t="shared" si="315"/>
        <v>2013</v>
      </c>
      <c r="U2018" t="str">
        <f t="shared" si="316"/>
        <v>February</v>
      </c>
      <c r="V2018" t="str">
        <f t="shared" si="310"/>
        <v>3/9/2013</v>
      </c>
      <c r="W2018" t="str">
        <f t="shared" si="317"/>
        <v>2013</v>
      </c>
      <c r="X2018" t="str">
        <f t="shared" si="318"/>
        <v>March</v>
      </c>
    </row>
    <row r="2019" spans="1:24" ht="43.2" x14ac:dyDescent="0.55000000000000004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311"/>
        <v>1.2510239999999999</v>
      </c>
      <c r="P2019" s="9">
        <f t="shared" si="312"/>
        <v>73.416901408450698</v>
      </c>
      <c r="Q2019" t="str">
        <f t="shared" si="313"/>
        <v>technology</v>
      </c>
      <c r="R2019" t="str">
        <f t="shared" si="314"/>
        <v>hardware</v>
      </c>
      <c r="S2019" t="str">
        <f t="shared" si="319"/>
        <v>2/21/2012</v>
      </c>
      <c r="T2019" t="str">
        <f t="shared" si="315"/>
        <v>2012</v>
      </c>
      <c r="U2019" t="str">
        <f t="shared" si="316"/>
        <v>February</v>
      </c>
      <c r="V2019" t="str">
        <f t="shared" si="310"/>
        <v>3/23/2012</v>
      </c>
      <c r="W2019" t="str">
        <f t="shared" si="317"/>
        <v>2012</v>
      </c>
      <c r="X2019" t="str">
        <f t="shared" si="318"/>
        <v>March</v>
      </c>
    </row>
    <row r="2020" spans="1:24" ht="43.2" x14ac:dyDescent="0.55000000000000004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311"/>
        <v>1.0224343076923077</v>
      </c>
      <c r="P2020" s="9">
        <f t="shared" si="312"/>
        <v>147.68495555555555</v>
      </c>
      <c r="Q2020" t="str">
        <f t="shared" si="313"/>
        <v>technology</v>
      </c>
      <c r="R2020" t="str">
        <f t="shared" si="314"/>
        <v>hardware</v>
      </c>
      <c r="S2020" t="str">
        <f t="shared" si="319"/>
        <v>7/14/2015</v>
      </c>
      <c r="T2020" t="str">
        <f t="shared" si="315"/>
        <v>2015</v>
      </c>
      <c r="U2020" t="str">
        <f t="shared" si="316"/>
        <v>July</v>
      </c>
      <c r="V2020" t="str">
        <f t="shared" si="310"/>
        <v>8/13/2015</v>
      </c>
      <c r="W2020" t="str">
        <f t="shared" si="317"/>
        <v>2015</v>
      </c>
      <c r="X2020" t="str">
        <f t="shared" si="318"/>
        <v>August</v>
      </c>
    </row>
    <row r="2021" spans="1:24" ht="43.2" x14ac:dyDescent="0.55000000000000004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311"/>
        <v>4.8490975000000001</v>
      </c>
      <c r="P2021" s="9">
        <f t="shared" si="312"/>
        <v>108.96848314606741</v>
      </c>
      <c r="Q2021" t="str">
        <f t="shared" si="313"/>
        <v>technology</v>
      </c>
      <c r="R2021" t="str">
        <f t="shared" si="314"/>
        <v>hardware</v>
      </c>
      <c r="S2021" t="str">
        <f t="shared" si="319"/>
        <v>8/23/2016</v>
      </c>
      <c r="T2021" t="str">
        <f t="shared" si="315"/>
        <v>2016</v>
      </c>
      <c r="U2021" t="str">
        <f t="shared" si="316"/>
        <v>August</v>
      </c>
      <c r="V2021" t="str">
        <f t="shared" si="310"/>
        <v>9/22/2016</v>
      </c>
      <c r="W2021" t="str">
        <f t="shared" si="317"/>
        <v>2016</v>
      </c>
      <c r="X2021" t="str">
        <f t="shared" si="318"/>
        <v>September</v>
      </c>
    </row>
    <row r="2022" spans="1:24" ht="43.2" x14ac:dyDescent="0.55000000000000004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311"/>
        <v>1.9233333333333333</v>
      </c>
      <c r="P2022" s="9">
        <f t="shared" si="312"/>
        <v>23.647540983606557</v>
      </c>
      <c r="Q2022" t="str">
        <f t="shared" si="313"/>
        <v>technology</v>
      </c>
      <c r="R2022" t="str">
        <f t="shared" si="314"/>
        <v>hardware</v>
      </c>
      <c r="S2022" t="str">
        <f t="shared" si="319"/>
        <v>4/7/2014</v>
      </c>
      <c r="T2022" t="str">
        <f t="shared" si="315"/>
        <v>2014</v>
      </c>
      <c r="U2022" t="str">
        <f t="shared" si="316"/>
        <v>April</v>
      </c>
      <c r="V2022" t="str">
        <f t="shared" si="310"/>
        <v>5/14/2014</v>
      </c>
      <c r="W2022" t="str">
        <f t="shared" si="317"/>
        <v>2014</v>
      </c>
      <c r="X2022" t="str">
        <f t="shared" si="318"/>
        <v>May</v>
      </c>
    </row>
    <row r="2023" spans="1:24" ht="43.2" x14ac:dyDescent="0.55000000000000004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311"/>
        <v>2.8109999999999999</v>
      </c>
      <c r="P2023" s="9">
        <f t="shared" si="312"/>
        <v>147.94736842105263</v>
      </c>
      <c r="Q2023" t="str">
        <f t="shared" si="313"/>
        <v>technology</v>
      </c>
      <c r="R2023" t="str">
        <f t="shared" si="314"/>
        <v>hardware</v>
      </c>
      <c r="S2023" t="str">
        <f t="shared" si="319"/>
        <v>8/9/2014</v>
      </c>
      <c r="T2023" t="str">
        <f t="shared" si="315"/>
        <v>2014</v>
      </c>
      <c r="U2023" t="str">
        <f t="shared" si="316"/>
        <v>August</v>
      </c>
      <c r="V2023" t="str">
        <f t="shared" si="310"/>
        <v>9/23/2014</v>
      </c>
      <c r="W2023" t="str">
        <f t="shared" si="317"/>
        <v>2014</v>
      </c>
      <c r="X2023" t="str">
        <f t="shared" si="318"/>
        <v>September</v>
      </c>
    </row>
    <row r="2024" spans="1:24" ht="43.2" x14ac:dyDescent="0.55000000000000004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311"/>
        <v>1.2513700000000001</v>
      </c>
      <c r="P2024" s="9">
        <f t="shared" si="312"/>
        <v>385.03692307692307</v>
      </c>
      <c r="Q2024" t="str">
        <f t="shared" si="313"/>
        <v>technology</v>
      </c>
      <c r="R2024" t="str">
        <f t="shared" si="314"/>
        <v>hardware</v>
      </c>
      <c r="S2024" t="str">
        <f t="shared" si="319"/>
        <v>5/12/2016</v>
      </c>
      <c r="T2024" t="str">
        <f t="shared" si="315"/>
        <v>2016</v>
      </c>
      <c r="U2024" t="str">
        <f t="shared" si="316"/>
        <v>May</v>
      </c>
      <c r="V2024" t="str">
        <f t="shared" si="310"/>
        <v>6/11/2016</v>
      </c>
      <c r="W2024" t="str">
        <f t="shared" si="317"/>
        <v>2016</v>
      </c>
      <c r="X2024" t="str">
        <f t="shared" si="318"/>
        <v>June</v>
      </c>
    </row>
    <row r="2025" spans="1:24" ht="43.2" x14ac:dyDescent="0.55000000000000004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311"/>
        <v>1.61459</v>
      </c>
      <c r="P2025" s="9">
        <f t="shared" si="312"/>
        <v>457.39093484419266</v>
      </c>
      <c r="Q2025" t="str">
        <f t="shared" si="313"/>
        <v>technology</v>
      </c>
      <c r="R2025" t="str">
        <f t="shared" si="314"/>
        <v>hardware</v>
      </c>
      <c r="S2025" t="str">
        <f t="shared" si="319"/>
        <v>5/12/2015</v>
      </c>
      <c r="T2025" t="str">
        <f t="shared" si="315"/>
        <v>2015</v>
      </c>
      <c r="U2025" t="str">
        <f t="shared" si="316"/>
        <v>May</v>
      </c>
      <c r="V2025" t="str">
        <f t="shared" si="310"/>
        <v>6/11/2015</v>
      </c>
      <c r="W2025" t="str">
        <f t="shared" si="317"/>
        <v>2015</v>
      </c>
      <c r="X2025" t="str">
        <f t="shared" si="318"/>
        <v>June</v>
      </c>
    </row>
    <row r="2026" spans="1:24" ht="43.2" x14ac:dyDescent="0.55000000000000004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311"/>
        <v>5.8535000000000004</v>
      </c>
      <c r="P2026" s="9">
        <f t="shared" si="312"/>
        <v>222.99047619047619</v>
      </c>
      <c r="Q2026" t="str">
        <f t="shared" si="313"/>
        <v>technology</v>
      </c>
      <c r="R2026" t="str">
        <f t="shared" si="314"/>
        <v>hardware</v>
      </c>
      <c r="S2026" t="str">
        <f t="shared" si="319"/>
        <v>7/9/2012</v>
      </c>
      <c r="T2026" t="str">
        <f t="shared" si="315"/>
        <v>2012</v>
      </c>
      <c r="U2026" t="str">
        <f t="shared" si="316"/>
        <v>July</v>
      </c>
      <c r="V2026" t="str">
        <f t="shared" si="310"/>
        <v>8/12/2012</v>
      </c>
      <c r="W2026" t="str">
        <f t="shared" si="317"/>
        <v>2012</v>
      </c>
      <c r="X2026" t="str">
        <f t="shared" si="318"/>
        <v>August</v>
      </c>
    </row>
    <row r="2027" spans="1:24" ht="43.2" x14ac:dyDescent="0.55000000000000004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311"/>
        <v>2.0114999999999998</v>
      </c>
      <c r="P2027" s="9">
        <f t="shared" si="312"/>
        <v>220.74074074074073</v>
      </c>
      <c r="Q2027" t="str">
        <f t="shared" si="313"/>
        <v>technology</v>
      </c>
      <c r="R2027" t="str">
        <f t="shared" si="314"/>
        <v>hardware</v>
      </c>
      <c r="S2027" t="str">
        <f t="shared" si="319"/>
        <v>5/11/2015</v>
      </c>
      <c r="T2027" t="str">
        <f t="shared" si="315"/>
        <v>2015</v>
      </c>
      <c r="U2027" t="str">
        <f t="shared" si="316"/>
        <v>May</v>
      </c>
      <c r="V2027" t="str">
        <f t="shared" si="310"/>
        <v>6/10/2015</v>
      </c>
      <c r="W2027" t="str">
        <f t="shared" si="317"/>
        <v>2015</v>
      </c>
      <c r="X2027" t="str">
        <f t="shared" si="318"/>
        <v>June</v>
      </c>
    </row>
    <row r="2028" spans="1:24" ht="28.8" x14ac:dyDescent="0.55000000000000004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311"/>
        <v>1.3348307999999998</v>
      </c>
      <c r="P2028" s="9">
        <f t="shared" si="312"/>
        <v>73.503898678414089</v>
      </c>
      <c r="Q2028" t="str">
        <f t="shared" si="313"/>
        <v>technology</v>
      </c>
      <c r="R2028" t="str">
        <f t="shared" si="314"/>
        <v>hardware</v>
      </c>
      <c r="S2028" t="str">
        <f t="shared" si="319"/>
        <v>3/6/2014</v>
      </c>
      <c r="T2028" t="str">
        <f t="shared" si="315"/>
        <v>2014</v>
      </c>
      <c r="U2028" t="str">
        <f t="shared" si="316"/>
        <v>March</v>
      </c>
      <c r="V2028" t="str">
        <f t="shared" si="310"/>
        <v>4/20/2014</v>
      </c>
      <c r="W2028" t="str">
        <f t="shared" si="317"/>
        <v>2014</v>
      </c>
      <c r="X2028" t="str">
        <f t="shared" si="318"/>
        <v>April</v>
      </c>
    </row>
    <row r="2029" spans="1:24" ht="43.2" x14ac:dyDescent="0.55000000000000004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311"/>
        <v>1.2024900000000001</v>
      </c>
      <c r="P2029" s="9">
        <f t="shared" si="312"/>
        <v>223.09647495361781</v>
      </c>
      <c r="Q2029" t="str">
        <f t="shared" si="313"/>
        <v>technology</v>
      </c>
      <c r="R2029" t="str">
        <f t="shared" si="314"/>
        <v>hardware</v>
      </c>
      <c r="S2029" t="str">
        <f t="shared" si="319"/>
        <v>2/13/2015</v>
      </c>
      <c r="T2029" t="str">
        <f t="shared" si="315"/>
        <v>2015</v>
      </c>
      <c r="U2029" t="str">
        <f t="shared" si="316"/>
        <v>February</v>
      </c>
      <c r="V2029" t="str">
        <f t="shared" si="310"/>
        <v>3/30/2015</v>
      </c>
      <c r="W2029" t="str">
        <f t="shared" si="317"/>
        <v>2015</v>
      </c>
      <c r="X2029" t="str">
        <f t="shared" si="318"/>
        <v>March</v>
      </c>
    </row>
    <row r="2030" spans="1:24" ht="28.8" x14ac:dyDescent="0.55000000000000004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311"/>
        <v>1.2616666666666667</v>
      </c>
      <c r="P2030" s="9">
        <f t="shared" si="312"/>
        <v>47.911392405063289</v>
      </c>
      <c r="Q2030" t="str">
        <f t="shared" si="313"/>
        <v>technology</v>
      </c>
      <c r="R2030" t="str">
        <f t="shared" si="314"/>
        <v>hardware</v>
      </c>
      <c r="S2030" t="str">
        <f t="shared" si="319"/>
        <v>2/6/2010</v>
      </c>
      <c r="T2030" t="str">
        <f t="shared" si="315"/>
        <v>2010</v>
      </c>
      <c r="U2030" t="str">
        <f t="shared" si="316"/>
        <v>February</v>
      </c>
      <c r="V2030" t="str">
        <f t="shared" si="310"/>
        <v>3/15/2010</v>
      </c>
      <c r="W2030" t="str">
        <f t="shared" si="317"/>
        <v>2010</v>
      </c>
      <c r="X2030" t="str">
        <f t="shared" si="318"/>
        <v>March</v>
      </c>
    </row>
    <row r="2031" spans="1:24" ht="43.2" x14ac:dyDescent="0.55000000000000004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311"/>
        <v>3.6120000000000001</v>
      </c>
      <c r="P2031" s="9">
        <f t="shared" si="312"/>
        <v>96.063829787234042</v>
      </c>
      <c r="Q2031" t="str">
        <f t="shared" si="313"/>
        <v>technology</v>
      </c>
      <c r="R2031" t="str">
        <f t="shared" si="314"/>
        <v>hardware</v>
      </c>
      <c r="S2031" t="str">
        <f t="shared" si="319"/>
        <v>7/27/2014</v>
      </c>
      <c r="T2031" t="str">
        <f t="shared" si="315"/>
        <v>2014</v>
      </c>
      <c r="U2031" t="str">
        <f t="shared" si="316"/>
        <v>July</v>
      </c>
      <c r="V2031" t="str">
        <f t="shared" si="310"/>
        <v>8/26/2014</v>
      </c>
      <c r="W2031" t="str">
        <f t="shared" si="317"/>
        <v>2014</v>
      </c>
      <c r="X2031" t="str">
        <f t="shared" si="318"/>
        <v>August</v>
      </c>
    </row>
    <row r="2032" spans="1:24" ht="43.2" x14ac:dyDescent="0.55000000000000004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311"/>
        <v>2.26239013671875</v>
      </c>
      <c r="P2032" s="9">
        <f t="shared" si="312"/>
        <v>118.6144</v>
      </c>
      <c r="Q2032" t="str">
        <f t="shared" si="313"/>
        <v>technology</v>
      </c>
      <c r="R2032" t="str">
        <f t="shared" si="314"/>
        <v>hardware</v>
      </c>
      <c r="S2032" t="str">
        <f t="shared" si="319"/>
        <v>10/30/2012</v>
      </c>
      <c r="T2032" t="str">
        <f t="shared" si="315"/>
        <v>2012</v>
      </c>
      <c r="U2032" t="str">
        <f t="shared" si="316"/>
        <v>October</v>
      </c>
      <c r="V2032" t="str">
        <f t="shared" si="310"/>
        <v>11/29/2012</v>
      </c>
      <c r="W2032" t="str">
        <f t="shared" si="317"/>
        <v>2012</v>
      </c>
      <c r="X2032" t="str">
        <f t="shared" si="318"/>
        <v>November</v>
      </c>
    </row>
    <row r="2033" spans="1:24" ht="28.8" x14ac:dyDescent="0.55000000000000004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311"/>
        <v>1.2035</v>
      </c>
      <c r="P2033" s="9">
        <f t="shared" si="312"/>
        <v>118.45472440944881</v>
      </c>
      <c r="Q2033" t="str">
        <f t="shared" si="313"/>
        <v>technology</v>
      </c>
      <c r="R2033" t="str">
        <f t="shared" si="314"/>
        <v>hardware</v>
      </c>
      <c r="S2033" t="str">
        <f t="shared" si="319"/>
        <v>12/2/2014</v>
      </c>
      <c r="T2033" t="str">
        <f t="shared" si="315"/>
        <v>2014</v>
      </c>
      <c r="U2033" t="str">
        <f t="shared" si="316"/>
        <v>December</v>
      </c>
      <c r="V2033" t="str">
        <f t="shared" si="310"/>
        <v>1/8/2015</v>
      </c>
      <c r="W2033" t="str">
        <f t="shared" si="317"/>
        <v>2015</v>
      </c>
      <c r="X2033" t="str">
        <f t="shared" si="318"/>
        <v>January</v>
      </c>
    </row>
    <row r="2034" spans="1:24" ht="43.2" x14ac:dyDescent="0.55000000000000004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311"/>
        <v>3.0418799999999999</v>
      </c>
      <c r="P2034" s="9">
        <f t="shared" si="312"/>
        <v>143.21468926553672</v>
      </c>
      <c r="Q2034" t="str">
        <f t="shared" si="313"/>
        <v>technology</v>
      </c>
      <c r="R2034" t="str">
        <f t="shared" si="314"/>
        <v>hardware</v>
      </c>
      <c r="S2034" t="str">
        <f t="shared" si="319"/>
        <v>11/15/2016</v>
      </c>
      <c r="T2034" t="str">
        <f t="shared" si="315"/>
        <v>2016</v>
      </c>
      <c r="U2034" t="str">
        <f t="shared" si="316"/>
        <v>November</v>
      </c>
      <c r="V2034" t="str">
        <f t="shared" si="310"/>
        <v>12/15/2016</v>
      </c>
      <c r="W2034" t="str">
        <f t="shared" si="317"/>
        <v>2016</v>
      </c>
      <c r="X2034" t="str">
        <f t="shared" si="318"/>
        <v>December</v>
      </c>
    </row>
    <row r="2035" spans="1:24" ht="43.2" x14ac:dyDescent="0.55000000000000004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311"/>
        <v>1.7867599999999999</v>
      </c>
      <c r="P2035" s="9">
        <f t="shared" si="312"/>
        <v>282.71518987341773</v>
      </c>
      <c r="Q2035" t="str">
        <f t="shared" si="313"/>
        <v>technology</v>
      </c>
      <c r="R2035" t="str">
        <f t="shared" si="314"/>
        <v>hardware</v>
      </c>
      <c r="S2035" t="str">
        <f t="shared" si="319"/>
        <v>3/26/2014</v>
      </c>
      <c r="T2035" t="str">
        <f t="shared" si="315"/>
        <v>2014</v>
      </c>
      <c r="U2035" t="str">
        <f t="shared" si="316"/>
        <v>March</v>
      </c>
      <c r="V2035" t="str">
        <f t="shared" si="310"/>
        <v>4/25/2014</v>
      </c>
      <c r="W2035" t="str">
        <f t="shared" si="317"/>
        <v>2014</v>
      </c>
      <c r="X2035" t="str">
        <f t="shared" si="318"/>
        <v>April</v>
      </c>
    </row>
    <row r="2036" spans="1:24" ht="43.2" x14ac:dyDescent="0.55000000000000004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311"/>
        <v>3.868199871794872</v>
      </c>
      <c r="P2036" s="9">
        <f t="shared" si="312"/>
        <v>593.93620078740162</v>
      </c>
      <c r="Q2036" t="str">
        <f t="shared" si="313"/>
        <v>technology</v>
      </c>
      <c r="R2036" t="str">
        <f t="shared" si="314"/>
        <v>hardware</v>
      </c>
      <c r="S2036" t="str">
        <f t="shared" si="319"/>
        <v>3/12/2015</v>
      </c>
      <c r="T2036" t="str">
        <f t="shared" si="315"/>
        <v>2015</v>
      </c>
      <c r="U2036" t="str">
        <f t="shared" si="316"/>
        <v>March</v>
      </c>
      <c r="V2036" t="str">
        <f t="shared" si="310"/>
        <v>5/7/2015</v>
      </c>
      <c r="W2036" t="str">
        <f t="shared" si="317"/>
        <v>2015</v>
      </c>
      <c r="X2036" t="str">
        <f t="shared" si="318"/>
        <v>May</v>
      </c>
    </row>
    <row r="2037" spans="1:24" ht="43.2" x14ac:dyDescent="0.55000000000000004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311"/>
        <v>2.1103642500000004</v>
      </c>
      <c r="P2037" s="9">
        <f t="shared" si="312"/>
        <v>262.15704968944101</v>
      </c>
      <c r="Q2037" t="str">
        <f t="shared" si="313"/>
        <v>technology</v>
      </c>
      <c r="R2037" t="str">
        <f t="shared" si="314"/>
        <v>hardware</v>
      </c>
      <c r="S2037" t="str">
        <f t="shared" si="319"/>
        <v>11/3/2015</v>
      </c>
      <c r="T2037" t="str">
        <f t="shared" si="315"/>
        <v>2015</v>
      </c>
      <c r="U2037" t="str">
        <f t="shared" si="316"/>
        <v>November</v>
      </c>
      <c r="V2037" t="str">
        <f t="shared" si="310"/>
        <v>12/18/2015</v>
      </c>
      <c r="W2037" t="str">
        <f t="shared" si="317"/>
        <v>2015</v>
      </c>
      <c r="X2037" t="str">
        <f t="shared" si="318"/>
        <v>December</v>
      </c>
    </row>
    <row r="2038" spans="1:24" ht="43.2" x14ac:dyDescent="0.55000000000000004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311"/>
        <v>1.3166833333333334</v>
      </c>
      <c r="P2038" s="9">
        <f t="shared" si="312"/>
        <v>46.580778301886795</v>
      </c>
      <c r="Q2038" t="str">
        <f t="shared" si="313"/>
        <v>technology</v>
      </c>
      <c r="R2038" t="str">
        <f t="shared" si="314"/>
        <v>hardware</v>
      </c>
      <c r="S2038" t="str">
        <f t="shared" si="319"/>
        <v>4/9/2014</v>
      </c>
      <c r="T2038" t="str">
        <f t="shared" si="315"/>
        <v>2014</v>
      </c>
      <c r="U2038" t="str">
        <f t="shared" si="316"/>
        <v>April</v>
      </c>
      <c r="V2038" t="str">
        <f t="shared" si="310"/>
        <v>5/9/2014</v>
      </c>
      <c r="W2038" t="str">
        <f t="shared" si="317"/>
        <v>2014</v>
      </c>
      <c r="X2038" t="str">
        <f t="shared" si="318"/>
        <v>May</v>
      </c>
    </row>
    <row r="2039" spans="1:24" ht="43.2" x14ac:dyDescent="0.55000000000000004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311"/>
        <v>3.0047639999999998</v>
      </c>
      <c r="P2039" s="9">
        <f t="shared" si="312"/>
        <v>70.041118881118877</v>
      </c>
      <c r="Q2039" t="str">
        <f t="shared" si="313"/>
        <v>technology</v>
      </c>
      <c r="R2039" t="str">
        <f t="shared" si="314"/>
        <v>hardware</v>
      </c>
      <c r="S2039" t="str">
        <f t="shared" si="319"/>
        <v>10/31/2013</v>
      </c>
      <c r="T2039" t="str">
        <f t="shared" si="315"/>
        <v>2013</v>
      </c>
      <c r="U2039" t="str">
        <f t="shared" si="316"/>
        <v>October</v>
      </c>
      <c r="V2039" t="str">
        <f t="shared" si="310"/>
        <v>12/30/2013</v>
      </c>
      <c r="W2039" t="str">
        <f t="shared" si="317"/>
        <v>2013</v>
      </c>
      <c r="X2039" t="str">
        <f t="shared" si="318"/>
        <v>December</v>
      </c>
    </row>
    <row r="2040" spans="1:24" ht="43.2" x14ac:dyDescent="0.55000000000000004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311"/>
        <v>4.2051249999999998</v>
      </c>
      <c r="P2040" s="9">
        <f t="shared" si="312"/>
        <v>164.90686274509804</v>
      </c>
      <c r="Q2040" t="str">
        <f t="shared" si="313"/>
        <v>technology</v>
      </c>
      <c r="R2040" t="str">
        <f t="shared" si="314"/>
        <v>hardware</v>
      </c>
      <c r="S2040" t="str">
        <f t="shared" si="319"/>
        <v>5/30/2013</v>
      </c>
      <c r="T2040" t="str">
        <f t="shared" si="315"/>
        <v>2013</v>
      </c>
      <c r="U2040" t="str">
        <f t="shared" si="316"/>
        <v>May</v>
      </c>
      <c r="V2040" t="str">
        <f t="shared" si="310"/>
        <v>7/1/2013</v>
      </c>
      <c r="W2040" t="str">
        <f t="shared" si="317"/>
        <v>2013</v>
      </c>
      <c r="X2040" t="str">
        <f t="shared" si="318"/>
        <v>July</v>
      </c>
    </row>
    <row r="2041" spans="1:24" ht="28.8" x14ac:dyDescent="0.55000000000000004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311"/>
        <v>1.362168</v>
      </c>
      <c r="P2041" s="9">
        <f t="shared" si="312"/>
        <v>449.26385224274406</v>
      </c>
      <c r="Q2041" t="str">
        <f t="shared" si="313"/>
        <v>technology</v>
      </c>
      <c r="R2041" t="str">
        <f t="shared" si="314"/>
        <v>hardware</v>
      </c>
      <c r="S2041" t="str">
        <f t="shared" si="319"/>
        <v>11/1/2016</v>
      </c>
      <c r="T2041" t="str">
        <f t="shared" si="315"/>
        <v>2016</v>
      </c>
      <c r="U2041" t="str">
        <f t="shared" si="316"/>
        <v>November</v>
      </c>
      <c r="V2041" t="str">
        <f t="shared" si="310"/>
        <v>11/30/2016</v>
      </c>
      <c r="W2041" t="str">
        <f t="shared" si="317"/>
        <v>2016</v>
      </c>
      <c r="X2041" t="str">
        <f t="shared" si="318"/>
        <v>November</v>
      </c>
    </row>
    <row r="2042" spans="1:24" ht="28.8" x14ac:dyDescent="0.55000000000000004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311"/>
        <v>2.4817133333333334</v>
      </c>
      <c r="P2042" s="9">
        <f t="shared" si="312"/>
        <v>27.472841328413285</v>
      </c>
      <c r="Q2042" t="str">
        <f t="shared" si="313"/>
        <v>technology</v>
      </c>
      <c r="R2042" t="str">
        <f t="shared" si="314"/>
        <v>hardware</v>
      </c>
      <c r="S2042" t="str">
        <f t="shared" si="319"/>
        <v>10/31/2013</v>
      </c>
      <c r="T2042" t="str">
        <f t="shared" si="315"/>
        <v>2013</v>
      </c>
      <c r="U2042" t="str">
        <f t="shared" si="316"/>
        <v>October</v>
      </c>
      <c r="V2042" t="str">
        <f t="shared" si="310"/>
        <v>11/15/2013</v>
      </c>
      <c r="W2042" t="str">
        <f t="shared" si="317"/>
        <v>2013</v>
      </c>
      <c r="X2042" t="str">
        <f t="shared" si="318"/>
        <v>November</v>
      </c>
    </row>
    <row r="2043" spans="1:24" ht="43.2" x14ac:dyDescent="0.55000000000000004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311"/>
        <v>1.8186315789473684</v>
      </c>
      <c r="P2043" s="9">
        <f t="shared" si="312"/>
        <v>143.97499999999999</v>
      </c>
      <c r="Q2043" t="str">
        <f t="shared" si="313"/>
        <v>technology</v>
      </c>
      <c r="R2043" t="str">
        <f t="shared" si="314"/>
        <v>hardware</v>
      </c>
      <c r="S2043" t="str">
        <f t="shared" si="319"/>
        <v>10/11/2016</v>
      </c>
      <c r="T2043" t="str">
        <f t="shared" si="315"/>
        <v>2016</v>
      </c>
      <c r="U2043" t="str">
        <f t="shared" si="316"/>
        <v>October</v>
      </c>
      <c r="V2043" t="str">
        <f t="shared" si="310"/>
        <v>11/10/2016</v>
      </c>
      <c r="W2043" t="str">
        <f t="shared" si="317"/>
        <v>2016</v>
      </c>
      <c r="X2043" t="str">
        <f t="shared" si="318"/>
        <v>November</v>
      </c>
    </row>
    <row r="2044" spans="1:24" ht="43.2" x14ac:dyDescent="0.55000000000000004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311"/>
        <v>1.2353000000000001</v>
      </c>
      <c r="P2044" s="9">
        <f t="shared" si="312"/>
        <v>88.23571428571428</v>
      </c>
      <c r="Q2044" t="str">
        <f t="shared" si="313"/>
        <v>technology</v>
      </c>
      <c r="R2044" t="str">
        <f t="shared" si="314"/>
        <v>hardware</v>
      </c>
      <c r="S2044" t="str">
        <f t="shared" si="319"/>
        <v>11/23/2015</v>
      </c>
      <c r="T2044" t="str">
        <f t="shared" si="315"/>
        <v>2015</v>
      </c>
      <c r="U2044" t="str">
        <f t="shared" si="316"/>
        <v>November</v>
      </c>
      <c r="V2044" t="str">
        <f t="shared" si="310"/>
        <v>1/22/2016</v>
      </c>
      <c r="W2044" t="str">
        <f t="shared" si="317"/>
        <v>2016</v>
      </c>
      <c r="X2044" t="str">
        <f t="shared" si="318"/>
        <v>January</v>
      </c>
    </row>
    <row r="2045" spans="1:24" ht="43.2" x14ac:dyDescent="0.55000000000000004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311"/>
        <v>5.0620938628158845</v>
      </c>
      <c r="P2045" s="9">
        <f t="shared" si="312"/>
        <v>36.326424870466319</v>
      </c>
      <c r="Q2045" t="str">
        <f t="shared" si="313"/>
        <v>technology</v>
      </c>
      <c r="R2045" t="str">
        <f t="shared" si="314"/>
        <v>hardware</v>
      </c>
      <c r="S2045" t="str">
        <f t="shared" si="319"/>
        <v>10/17/2016</v>
      </c>
      <c r="T2045" t="str">
        <f t="shared" si="315"/>
        <v>2016</v>
      </c>
      <c r="U2045" t="str">
        <f t="shared" si="316"/>
        <v>October</v>
      </c>
      <c r="V2045" t="str">
        <f t="shared" si="310"/>
        <v>12/10/2016</v>
      </c>
      <c r="W2045" t="str">
        <f t="shared" si="317"/>
        <v>2016</v>
      </c>
      <c r="X2045" t="str">
        <f t="shared" si="318"/>
        <v>December</v>
      </c>
    </row>
    <row r="2046" spans="1:24" ht="43.2" x14ac:dyDescent="0.55000000000000004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311"/>
        <v>1.0821333333333334</v>
      </c>
      <c r="P2046" s="9">
        <f t="shared" si="312"/>
        <v>90.177777777777777</v>
      </c>
      <c r="Q2046" t="str">
        <f t="shared" si="313"/>
        <v>technology</v>
      </c>
      <c r="R2046" t="str">
        <f t="shared" si="314"/>
        <v>hardware</v>
      </c>
      <c r="S2046" t="str">
        <f t="shared" si="319"/>
        <v>5/14/2015</v>
      </c>
      <c r="T2046" t="str">
        <f t="shared" si="315"/>
        <v>2015</v>
      </c>
      <c r="U2046" t="str">
        <f t="shared" si="316"/>
        <v>May</v>
      </c>
      <c r="V2046" t="str">
        <f t="shared" si="310"/>
        <v>6/13/2015</v>
      </c>
      <c r="W2046" t="str">
        <f t="shared" si="317"/>
        <v>2015</v>
      </c>
      <c r="X2046" t="str">
        <f t="shared" si="318"/>
        <v>June</v>
      </c>
    </row>
    <row r="2047" spans="1:24" ht="43.2" x14ac:dyDescent="0.55000000000000004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311"/>
        <v>8.1918387755102042</v>
      </c>
      <c r="P2047" s="9">
        <f t="shared" si="312"/>
        <v>152.62361216730039</v>
      </c>
      <c r="Q2047" t="str">
        <f t="shared" si="313"/>
        <v>technology</v>
      </c>
      <c r="R2047" t="str">
        <f t="shared" si="314"/>
        <v>hardware</v>
      </c>
      <c r="S2047" t="str">
        <f t="shared" si="319"/>
        <v>6/8/2012</v>
      </c>
      <c r="T2047" t="str">
        <f t="shared" si="315"/>
        <v>2012</v>
      </c>
      <c r="U2047" t="str">
        <f t="shared" si="316"/>
        <v>June</v>
      </c>
      <c r="V2047" t="str">
        <f t="shared" si="310"/>
        <v>7/8/2012</v>
      </c>
      <c r="W2047" t="str">
        <f t="shared" si="317"/>
        <v>2012</v>
      </c>
      <c r="X2047" t="str">
        <f t="shared" si="318"/>
        <v>July</v>
      </c>
    </row>
    <row r="2048" spans="1:24" ht="43.2" x14ac:dyDescent="0.55000000000000004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311"/>
        <v>1.2110000000000001</v>
      </c>
      <c r="P2048" s="9">
        <f t="shared" si="312"/>
        <v>55.806451612903224</v>
      </c>
      <c r="Q2048" t="str">
        <f t="shared" si="313"/>
        <v>technology</v>
      </c>
      <c r="R2048" t="str">
        <f t="shared" si="314"/>
        <v>hardware</v>
      </c>
      <c r="S2048" t="str">
        <f t="shared" si="319"/>
        <v>4/22/2013</v>
      </c>
      <c r="T2048" t="str">
        <f t="shared" si="315"/>
        <v>2013</v>
      </c>
      <c r="U2048" t="str">
        <f t="shared" si="316"/>
        <v>April</v>
      </c>
      <c r="V2048" t="str">
        <f t="shared" si="310"/>
        <v>5/22/2013</v>
      </c>
      <c r="W2048" t="str">
        <f t="shared" si="317"/>
        <v>2013</v>
      </c>
      <c r="X2048" t="str">
        <f t="shared" si="318"/>
        <v>May</v>
      </c>
    </row>
    <row r="2049" spans="1:24" ht="43.2" x14ac:dyDescent="0.55000000000000004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311"/>
        <v>1.0299897959183673</v>
      </c>
      <c r="P2049" s="9">
        <f t="shared" si="312"/>
        <v>227.85327313769753</v>
      </c>
      <c r="Q2049" t="str">
        <f t="shared" si="313"/>
        <v>technology</v>
      </c>
      <c r="R2049" t="str">
        <f t="shared" si="314"/>
        <v>hardware</v>
      </c>
      <c r="S2049" t="str">
        <f t="shared" si="319"/>
        <v>3/18/2015</v>
      </c>
      <c r="T2049" t="str">
        <f t="shared" si="315"/>
        <v>2015</v>
      </c>
      <c r="U2049" t="str">
        <f t="shared" si="316"/>
        <v>March</v>
      </c>
      <c r="V2049" t="str">
        <f t="shared" si="310"/>
        <v>4/16/2015</v>
      </c>
      <c r="W2049" t="str">
        <f t="shared" si="317"/>
        <v>2015</v>
      </c>
      <c r="X2049" t="str">
        <f t="shared" si="318"/>
        <v>April</v>
      </c>
    </row>
    <row r="2050" spans="1:24" ht="43.2" x14ac:dyDescent="0.55000000000000004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si="311"/>
        <v>1.4833229411764706</v>
      </c>
      <c r="P2050" s="9">
        <f t="shared" si="312"/>
        <v>91.82989803350327</v>
      </c>
      <c r="Q2050" t="str">
        <f t="shared" si="313"/>
        <v>technology</v>
      </c>
      <c r="R2050" t="str">
        <f t="shared" si="314"/>
        <v>hardware</v>
      </c>
      <c r="S2050" t="str">
        <f t="shared" si="319"/>
        <v>4/23/2013</v>
      </c>
      <c r="T2050" t="str">
        <f t="shared" si="315"/>
        <v>2013</v>
      </c>
      <c r="U2050" t="str">
        <f t="shared" si="316"/>
        <v>April</v>
      </c>
      <c r="V2050" t="str">
        <f t="shared" ref="V2050:V2113" si="320">TEXT((I2050/86400)+25569+(-5/24),"m/d/yyyy")</f>
        <v>5/23/2013</v>
      </c>
      <c r="W2050" t="str">
        <f t="shared" si="317"/>
        <v>2013</v>
      </c>
      <c r="X2050" t="str">
        <f t="shared" si="318"/>
        <v>May</v>
      </c>
    </row>
    <row r="2051" spans="1:24" x14ac:dyDescent="0.55000000000000004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ref="O2051:O2114" si="321">E2051/D2051</f>
        <v>1.2019070000000001</v>
      </c>
      <c r="P2051" s="9">
        <f t="shared" ref="P2051:P2114" si="322">IF(L2051&lt;&gt;0, E2051/L2051, 0)</f>
        <v>80.991037735849048</v>
      </c>
      <c r="Q2051" t="str">
        <f t="shared" ref="Q2051:Q2114" si="323">LEFT(N2051, SEARCH("/",N2051,1)-1)</f>
        <v>technology</v>
      </c>
      <c r="R2051" t="str">
        <f t="shared" ref="R2051:R2114" si="324">RIGHT(N2051,LEN(N2051)-FIND("/",N2051))</f>
        <v>hardware</v>
      </c>
      <c r="S2051" t="str">
        <f t="shared" si="319"/>
        <v>10/28/2013</v>
      </c>
      <c r="T2051" t="str">
        <f t="shared" ref="T2051:T2114" si="325">TEXT((J2051/86400)+25569+(-5/24),"yyyy")</f>
        <v>2013</v>
      </c>
      <c r="U2051" t="str">
        <f t="shared" ref="U2051:U2114" si="326">TEXT((J2051/86400)+25569+(-5/24),"mmmm")</f>
        <v>October</v>
      </c>
      <c r="V2051" t="str">
        <f t="shared" si="320"/>
        <v>12/2/2013</v>
      </c>
      <c r="W2051" t="str">
        <f t="shared" ref="W2051:W2114" si="327">TEXT((I2051/86400)+25569+(-5/24),"yyyy")</f>
        <v>2013</v>
      </c>
      <c r="X2051" t="str">
        <f t="shared" ref="X2051:X2114" si="328">TEXT((I2051/86400)+25569+(-5/24),"mmmm")</f>
        <v>December</v>
      </c>
    </row>
    <row r="2052" spans="1:24" ht="43.2" x14ac:dyDescent="0.55000000000000004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si="321"/>
        <v>4.7327000000000004</v>
      </c>
      <c r="P2052" s="9">
        <f t="shared" si="322"/>
        <v>278.39411764705881</v>
      </c>
      <c r="Q2052" t="str">
        <f t="shared" si="323"/>
        <v>technology</v>
      </c>
      <c r="R2052" t="str">
        <f t="shared" si="324"/>
        <v>hardware</v>
      </c>
      <c r="S2052" t="str">
        <f t="shared" ref="S2052:S2115" si="329">TEXT((J2052/86400)+25569+(-5/24),"m/d/yyyy")</f>
        <v>4/20/2015</v>
      </c>
      <c r="T2052" t="str">
        <f t="shared" si="325"/>
        <v>2015</v>
      </c>
      <c r="U2052" t="str">
        <f t="shared" si="326"/>
        <v>April</v>
      </c>
      <c r="V2052" t="str">
        <f t="shared" si="320"/>
        <v>5/30/2015</v>
      </c>
      <c r="W2052" t="str">
        <f t="shared" si="327"/>
        <v>2015</v>
      </c>
      <c r="X2052" t="str">
        <f t="shared" si="328"/>
        <v>May</v>
      </c>
    </row>
    <row r="2053" spans="1:24" ht="43.2" x14ac:dyDescent="0.55000000000000004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si="321"/>
        <v>1.303625</v>
      </c>
      <c r="P2053" s="9">
        <f t="shared" si="322"/>
        <v>43.095041322314053</v>
      </c>
      <c r="Q2053" t="str">
        <f t="shared" si="323"/>
        <v>technology</v>
      </c>
      <c r="R2053" t="str">
        <f t="shared" si="324"/>
        <v>hardware</v>
      </c>
      <c r="S2053" t="str">
        <f t="shared" si="329"/>
        <v>11/25/2013</v>
      </c>
      <c r="T2053" t="str">
        <f t="shared" si="325"/>
        <v>2013</v>
      </c>
      <c r="U2053" t="str">
        <f t="shared" si="326"/>
        <v>November</v>
      </c>
      <c r="V2053" t="str">
        <f t="shared" si="320"/>
        <v>12/25/2013</v>
      </c>
      <c r="W2053" t="str">
        <f t="shared" si="327"/>
        <v>2013</v>
      </c>
      <c r="X2053" t="str">
        <f t="shared" si="328"/>
        <v>December</v>
      </c>
    </row>
    <row r="2054" spans="1:24" ht="43.2" x14ac:dyDescent="0.55000000000000004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321"/>
        <v>3.5304799999999998</v>
      </c>
      <c r="P2054" s="9">
        <f t="shared" si="322"/>
        <v>326.29205175600737</v>
      </c>
      <c r="Q2054" t="str">
        <f t="shared" si="323"/>
        <v>technology</v>
      </c>
      <c r="R2054" t="str">
        <f t="shared" si="324"/>
        <v>hardware</v>
      </c>
      <c r="S2054" t="str">
        <f t="shared" si="329"/>
        <v>1/5/2016</v>
      </c>
      <c r="T2054" t="str">
        <f t="shared" si="325"/>
        <v>2016</v>
      </c>
      <c r="U2054" t="str">
        <f t="shared" si="326"/>
        <v>January</v>
      </c>
      <c r="V2054" t="str">
        <f t="shared" si="320"/>
        <v>2/19/2016</v>
      </c>
      <c r="W2054" t="str">
        <f t="shared" si="327"/>
        <v>2016</v>
      </c>
      <c r="X2054" t="str">
        <f t="shared" si="328"/>
        <v>February</v>
      </c>
    </row>
    <row r="2055" spans="1:24" ht="43.2" x14ac:dyDescent="0.55000000000000004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321"/>
        <v>1.0102</v>
      </c>
      <c r="P2055" s="9">
        <f t="shared" si="322"/>
        <v>41.743801652892564</v>
      </c>
      <c r="Q2055" t="str">
        <f t="shared" si="323"/>
        <v>technology</v>
      </c>
      <c r="R2055" t="str">
        <f t="shared" si="324"/>
        <v>hardware</v>
      </c>
      <c r="S2055" t="str">
        <f t="shared" si="329"/>
        <v>10/26/2015</v>
      </c>
      <c r="T2055" t="str">
        <f t="shared" si="325"/>
        <v>2015</v>
      </c>
      <c r="U2055" t="str">
        <f t="shared" si="326"/>
        <v>October</v>
      </c>
      <c r="V2055" t="str">
        <f t="shared" si="320"/>
        <v>11/25/2015</v>
      </c>
      <c r="W2055" t="str">
        <f t="shared" si="327"/>
        <v>2015</v>
      </c>
      <c r="X2055" t="str">
        <f t="shared" si="328"/>
        <v>November</v>
      </c>
    </row>
    <row r="2056" spans="1:24" ht="43.2" x14ac:dyDescent="0.55000000000000004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321"/>
        <v>1.1359142857142857</v>
      </c>
      <c r="P2056" s="9">
        <f t="shared" si="322"/>
        <v>64.020933977455712</v>
      </c>
      <c r="Q2056" t="str">
        <f t="shared" si="323"/>
        <v>technology</v>
      </c>
      <c r="R2056" t="str">
        <f t="shared" si="324"/>
        <v>hardware</v>
      </c>
      <c r="S2056" t="str">
        <f t="shared" si="329"/>
        <v>4/2/2014</v>
      </c>
      <c r="T2056" t="str">
        <f t="shared" si="325"/>
        <v>2014</v>
      </c>
      <c r="U2056" t="str">
        <f t="shared" si="326"/>
        <v>April</v>
      </c>
      <c r="V2056" t="str">
        <f t="shared" si="320"/>
        <v>5/2/2014</v>
      </c>
      <c r="W2056" t="str">
        <f t="shared" si="327"/>
        <v>2014</v>
      </c>
      <c r="X2056" t="str">
        <f t="shared" si="328"/>
        <v>May</v>
      </c>
    </row>
    <row r="2057" spans="1:24" ht="43.2" x14ac:dyDescent="0.55000000000000004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321"/>
        <v>1.6741666666666666</v>
      </c>
      <c r="P2057" s="9">
        <f t="shared" si="322"/>
        <v>99.455445544554451</v>
      </c>
      <c r="Q2057" t="str">
        <f t="shared" si="323"/>
        <v>technology</v>
      </c>
      <c r="R2057" t="str">
        <f t="shared" si="324"/>
        <v>hardware</v>
      </c>
      <c r="S2057" t="str">
        <f t="shared" si="329"/>
        <v>11/3/2014</v>
      </c>
      <c r="T2057" t="str">
        <f t="shared" si="325"/>
        <v>2014</v>
      </c>
      <c r="U2057" t="str">
        <f t="shared" si="326"/>
        <v>November</v>
      </c>
      <c r="V2057" t="str">
        <f t="shared" si="320"/>
        <v>12/2/2014</v>
      </c>
      <c r="W2057" t="str">
        <f t="shared" si="327"/>
        <v>2014</v>
      </c>
      <c r="X2057" t="str">
        <f t="shared" si="328"/>
        <v>December</v>
      </c>
    </row>
    <row r="2058" spans="1:24" ht="43.2" x14ac:dyDescent="0.55000000000000004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321"/>
        <v>1.5345200000000001</v>
      </c>
      <c r="P2058" s="9">
        <f t="shared" si="322"/>
        <v>138.49458483754512</v>
      </c>
      <c r="Q2058" t="str">
        <f t="shared" si="323"/>
        <v>technology</v>
      </c>
      <c r="R2058" t="str">
        <f t="shared" si="324"/>
        <v>hardware</v>
      </c>
      <c r="S2058" t="str">
        <f t="shared" si="329"/>
        <v>3/18/2013</v>
      </c>
      <c r="T2058" t="str">
        <f t="shared" si="325"/>
        <v>2013</v>
      </c>
      <c r="U2058" t="str">
        <f t="shared" si="326"/>
        <v>March</v>
      </c>
      <c r="V2058" t="str">
        <f t="shared" si="320"/>
        <v>4/17/2013</v>
      </c>
      <c r="W2058" t="str">
        <f t="shared" si="327"/>
        <v>2013</v>
      </c>
      <c r="X2058" t="str">
        <f t="shared" si="328"/>
        <v>April</v>
      </c>
    </row>
    <row r="2059" spans="1:24" ht="43.2" x14ac:dyDescent="0.55000000000000004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321"/>
        <v>2.022322</v>
      </c>
      <c r="P2059" s="9">
        <f t="shared" si="322"/>
        <v>45.547792792792798</v>
      </c>
      <c r="Q2059" t="str">
        <f t="shared" si="323"/>
        <v>technology</v>
      </c>
      <c r="R2059" t="str">
        <f t="shared" si="324"/>
        <v>hardware</v>
      </c>
      <c r="S2059" t="str">
        <f t="shared" si="329"/>
        <v>1/27/2016</v>
      </c>
      <c r="T2059" t="str">
        <f t="shared" si="325"/>
        <v>2016</v>
      </c>
      <c r="U2059" t="str">
        <f t="shared" si="326"/>
        <v>January</v>
      </c>
      <c r="V2059" t="str">
        <f t="shared" si="320"/>
        <v>2/26/2016</v>
      </c>
      <c r="W2059" t="str">
        <f t="shared" si="327"/>
        <v>2016</v>
      </c>
      <c r="X2059" t="str">
        <f t="shared" si="328"/>
        <v>February</v>
      </c>
    </row>
    <row r="2060" spans="1:24" ht="28.8" x14ac:dyDescent="0.55000000000000004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321"/>
        <v>1.6828125</v>
      </c>
      <c r="P2060" s="9">
        <f t="shared" si="322"/>
        <v>10.507317073170732</v>
      </c>
      <c r="Q2060" t="str">
        <f t="shared" si="323"/>
        <v>technology</v>
      </c>
      <c r="R2060" t="str">
        <f t="shared" si="324"/>
        <v>hardware</v>
      </c>
      <c r="S2060" t="str">
        <f t="shared" si="329"/>
        <v>1/22/2015</v>
      </c>
      <c r="T2060" t="str">
        <f t="shared" si="325"/>
        <v>2015</v>
      </c>
      <c r="U2060" t="str">
        <f t="shared" si="326"/>
        <v>January</v>
      </c>
      <c r="V2060" t="str">
        <f t="shared" si="320"/>
        <v>3/2/2015</v>
      </c>
      <c r="W2060" t="str">
        <f t="shared" si="327"/>
        <v>2015</v>
      </c>
      <c r="X2060" t="str">
        <f t="shared" si="328"/>
        <v>March</v>
      </c>
    </row>
    <row r="2061" spans="1:24" ht="43.2" x14ac:dyDescent="0.55000000000000004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321"/>
        <v>1.4345666666666668</v>
      </c>
      <c r="P2061" s="9">
        <f t="shared" si="322"/>
        <v>114.76533333333333</v>
      </c>
      <c r="Q2061" t="str">
        <f t="shared" si="323"/>
        <v>technology</v>
      </c>
      <c r="R2061" t="str">
        <f t="shared" si="324"/>
        <v>hardware</v>
      </c>
      <c r="S2061" t="str">
        <f t="shared" si="329"/>
        <v>12/23/2015</v>
      </c>
      <c r="T2061" t="str">
        <f t="shared" si="325"/>
        <v>2015</v>
      </c>
      <c r="U2061" t="str">
        <f t="shared" si="326"/>
        <v>December</v>
      </c>
      <c r="V2061" t="str">
        <f t="shared" si="320"/>
        <v>1/31/2016</v>
      </c>
      <c r="W2061" t="str">
        <f t="shared" si="327"/>
        <v>2016</v>
      </c>
      <c r="X2061" t="str">
        <f t="shared" si="328"/>
        <v>January</v>
      </c>
    </row>
    <row r="2062" spans="1:24" ht="43.2" x14ac:dyDescent="0.55000000000000004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321"/>
        <v>1.964</v>
      </c>
      <c r="P2062" s="9">
        <f t="shared" si="322"/>
        <v>35.997067448680355</v>
      </c>
      <c r="Q2062" t="str">
        <f t="shared" si="323"/>
        <v>technology</v>
      </c>
      <c r="R2062" t="str">
        <f t="shared" si="324"/>
        <v>hardware</v>
      </c>
      <c r="S2062" t="str">
        <f t="shared" si="329"/>
        <v>5/24/2014</v>
      </c>
      <c r="T2062" t="str">
        <f t="shared" si="325"/>
        <v>2014</v>
      </c>
      <c r="U2062" t="str">
        <f t="shared" si="326"/>
        <v>May</v>
      </c>
      <c r="V2062" t="str">
        <f t="shared" si="320"/>
        <v>7/23/2014</v>
      </c>
      <c r="W2062" t="str">
        <f t="shared" si="327"/>
        <v>2014</v>
      </c>
      <c r="X2062" t="str">
        <f t="shared" si="328"/>
        <v>July</v>
      </c>
    </row>
    <row r="2063" spans="1:24" ht="43.2" x14ac:dyDescent="0.55000000000000004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321"/>
        <v>1.0791999999999999</v>
      </c>
      <c r="P2063" s="9">
        <f t="shared" si="322"/>
        <v>154.17142857142858</v>
      </c>
      <c r="Q2063" t="str">
        <f t="shared" si="323"/>
        <v>technology</v>
      </c>
      <c r="R2063" t="str">
        <f t="shared" si="324"/>
        <v>hardware</v>
      </c>
      <c r="S2063" t="str">
        <f t="shared" si="329"/>
        <v>12/1/2016</v>
      </c>
      <c r="T2063" t="str">
        <f t="shared" si="325"/>
        <v>2016</v>
      </c>
      <c r="U2063" t="str">
        <f t="shared" si="326"/>
        <v>December</v>
      </c>
      <c r="V2063" t="str">
        <f t="shared" si="320"/>
        <v>12/31/2016</v>
      </c>
      <c r="W2063" t="str">
        <f t="shared" si="327"/>
        <v>2016</v>
      </c>
      <c r="X2063" t="str">
        <f t="shared" si="328"/>
        <v>December</v>
      </c>
    </row>
    <row r="2064" spans="1:24" ht="43.2" x14ac:dyDescent="0.55000000000000004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321"/>
        <v>1.14977</v>
      </c>
      <c r="P2064" s="9">
        <f t="shared" si="322"/>
        <v>566.38916256157631</v>
      </c>
      <c r="Q2064" t="str">
        <f t="shared" si="323"/>
        <v>technology</v>
      </c>
      <c r="R2064" t="str">
        <f t="shared" si="324"/>
        <v>hardware</v>
      </c>
      <c r="S2064" t="str">
        <f t="shared" si="329"/>
        <v>2/23/2016</v>
      </c>
      <c r="T2064" t="str">
        <f t="shared" si="325"/>
        <v>2016</v>
      </c>
      <c r="U2064" t="str">
        <f t="shared" si="326"/>
        <v>February</v>
      </c>
      <c r="V2064" t="str">
        <f t="shared" si="320"/>
        <v>3/24/2016</v>
      </c>
      <c r="W2064" t="str">
        <f t="shared" si="327"/>
        <v>2016</v>
      </c>
      <c r="X2064" t="str">
        <f t="shared" si="328"/>
        <v>March</v>
      </c>
    </row>
    <row r="2065" spans="1:24" ht="28.8" x14ac:dyDescent="0.55000000000000004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321"/>
        <v>1.4804999999999999</v>
      </c>
      <c r="P2065" s="9">
        <f t="shared" si="322"/>
        <v>120.85714285714286</v>
      </c>
      <c r="Q2065" t="str">
        <f t="shared" si="323"/>
        <v>technology</v>
      </c>
      <c r="R2065" t="str">
        <f t="shared" si="324"/>
        <v>hardware</v>
      </c>
      <c r="S2065" t="str">
        <f t="shared" si="329"/>
        <v>4/12/2016</v>
      </c>
      <c r="T2065" t="str">
        <f t="shared" si="325"/>
        <v>2016</v>
      </c>
      <c r="U2065" t="str">
        <f t="shared" si="326"/>
        <v>April</v>
      </c>
      <c r="V2065" t="str">
        <f t="shared" si="320"/>
        <v>5/15/2016</v>
      </c>
      <c r="W2065" t="str">
        <f t="shared" si="327"/>
        <v>2016</v>
      </c>
      <c r="X2065" t="str">
        <f t="shared" si="328"/>
        <v>May</v>
      </c>
    </row>
    <row r="2066" spans="1:24" ht="43.2" x14ac:dyDescent="0.55000000000000004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321"/>
        <v>1.9116676082790633</v>
      </c>
      <c r="P2066" s="9">
        <f t="shared" si="322"/>
        <v>86.163845492085343</v>
      </c>
      <c r="Q2066" t="str">
        <f t="shared" si="323"/>
        <v>technology</v>
      </c>
      <c r="R2066" t="str">
        <f t="shared" si="324"/>
        <v>hardware</v>
      </c>
      <c r="S2066" t="str">
        <f t="shared" si="329"/>
        <v>4/25/2013</v>
      </c>
      <c r="T2066" t="str">
        <f t="shared" si="325"/>
        <v>2013</v>
      </c>
      <c r="U2066" t="str">
        <f t="shared" si="326"/>
        <v>April</v>
      </c>
      <c r="V2066" t="str">
        <f t="shared" si="320"/>
        <v>5/31/2013</v>
      </c>
      <c r="W2066" t="str">
        <f t="shared" si="327"/>
        <v>2013</v>
      </c>
      <c r="X2066" t="str">
        <f t="shared" si="328"/>
        <v>May</v>
      </c>
    </row>
    <row r="2067" spans="1:24" ht="43.2" x14ac:dyDescent="0.55000000000000004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321"/>
        <v>1.99215125</v>
      </c>
      <c r="P2067" s="9">
        <f t="shared" si="322"/>
        <v>51.212114395886893</v>
      </c>
      <c r="Q2067" t="str">
        <f t="shared" si="323"/>
        <v>technology</v>
      </c>
      <c r="R2067" t="str">
        <f t="shared" si="324"/>
        <v>hardware</v>
      </c>
      <c r="S2067" t="str">
        <f t="shared" si="329"/>
        <v>11/25/2013</v>
      </c>
      <c r="T2067" t="str">
        <f t="shared" si="325"/>
        <v>2013</v>
      </c>
      <c r="U2067" t="str">
        <f t="shared" si="326"/>
        <v>November</v>
      </c>
      <c r="V2067" t="str">
        <f t="shared" si="320"/>
        <v>12/25/2013</v>
      </c>
      <c r="W2067" t="str">
        <f t="shared" si="327"/>
        <v>2013</v>
      </c>
      <c r="X2067" t="str">
        <f t="shared" si="328"/>
        <v>December</v>
      </c>
    </row>
    <row r="2068" spans="1:24" ht="43.2" x14ac:dyDescent="0.55000000000000004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321"/>
        <v>2.1859999999999999</v>
      </c>
      <c r="P2068" s="9">
        <f t="shared" si="322"/>
        <v>67.261538461538464</v>
      </c>
      <c r="Q2068" t="str">
        <f t="shared" si="323"/>
        <v>technology</v>
      </c>
      <c r="R2068" t="str">
        <f t="shared" si="324"/>
        <v>hardware</v>
      </c>
      <c r="S2068" t="str">
        <f t="shared" si="329"/>
        <v>7/24/2014</v>
      </c>
      <c r="T2068" t="str">
        <f t="shared" si="325"/>
        <v>2014</v>
      </c>
      <c r="U2068" t="str">
        <f t="shared" si="326"/>
        <v>July</v>
      </c>
      <c r="V2068" t="str">
        <f t="shared" si="320"/>
        <v>8/23/2014</v>
      </c>
      <c r="W2068" t="str">
        <f t="shared" si="327"/>
        <v>2014</v>
      </c>
      <c r="X2068" t="str">
        <f t="shared" si="328"/>
        <v>August</v>
      </c>
    </row>
    <row r="2069" spans="1:24" ht="43.2" x14ac:dyDescent="0.55000000000000004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321"/>
        <v>1.2686868686868686</v>
      </c>
      <c r="P2069" s="9">
        <f t="shared" si="322"/>
        <v>62.8</v>
      </c>
      <c r="Q2069" t="str">
        <f t="shared" si="323"/>
        <v>technology</v>
      </c>
      <c r="R2069" t="str">
        <f t="shared" si="324"/>
        <v>hardware</v>
      </c>
      <c r="S2069" t="str">
        <f t="shared" si="329"/>
        <v>4/21/2015</v>
      </c>
      <c r="T2069" t="str">
        <f t="shared" si="325"/>
        <v>2015</v>
      </c>
      <c r="U2069" t="str">
        <f t="shared" si="326"/>
        <v>April</v>
      </c>
      <c r="V2069" t="str">
        <f t="shared" si="320"/>
        <v>5/24/2015</v>
      </c>
      <c r="W2069" t="str">
        <f t="shared" si="327"/>
        <v>2015</v>
      </c>
      <c r="X2069" t="str">
        <f t="shared" si="328"/>
        <v>May</v>
      </c>
    </row>
    <row r="2070" spans="1:24" ht="43.2" x14ac:dyDescent="0.55000000000000004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321"/>
        <v>1.0522388</v>
      </c>
      <c r="P2070" s="9">
        <f t="shared" si="322"/>
        <v>346.13118421052633</v>
      </c>
      <c r="Q2070" t="str">
        <f t="shared" si="323"/>
        <v>technology</v>
      </c>
      <c r="R2070" t="str">
        <f t="shared" si="324"/>
        <v>hardware</v>
      </c>
      <c r="S2070" t="str">
        <f t="shared" si="329"/>
        <v>9/20/2016</v>
      </c>
      <c r="T2070" t="str">
        <f t="shared" si="325"/>
        <v>2016</v>
      </c>
      <c r="U2070" t="str">
        <f t="shared" si="326"/>
        <v>September</v>
      </c>
      <c r="V2070" t="str">
        <f t="shared" si="320"/>
        <v>10/20/2016</v>
      </c>
      <c r="W2070" t="str">
        <f t="shared" si="327"/>
        <v>2016</v>
      </c>
      <c r="X2070" t="str">
        <f t="shared" si="328"/>
        <v>October</v>
      </c>
    </row>
    <row r="2071" spans="1:24" ht="43.2" x14ac:dyDescent="0.55000000000000004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321"/>
        <v>1.2840666000000001</v>
      </c>
      <c r="P2071" s="9">
        <f t="shared" si="322"/>
        <v>244.11912547528519</v>
      </c>
      <c r="Q2071" t="str">
        <f t="shared" si="323"/>
        <v>technology</v>
      </c>
      <c r="R2071" t="str">
        <f t="shared" si="324"/>
        <v>hardware</v>
      </c>
      <c r="S2071" t="str">
        <f t="shared" si="329"/>
        <v>12/2/2015</v>
      </c>
      <c r="T2071" t="str">
        <f t="shared" si="325"/>
        <v>2015</v>
      </c>
      <c r="U2071" t="str">
        <f t="shared" si="326"/>
        <v>December</v>
      </c>
      <c r="V2071" t="str">
        <f t="shared" si="320"/>
        <v>1/2/2016</v>
      </c>
      <c r="W2071" t="str">
        <f t="shared" si="327"/>
        <v>2016</v>
      </c>
      <c r="X2071" t="str">
        <f t="shared" si="328"/>
        <v>January</v>
      </c>
    </row>
    <row r="2072" spans="1:24" ht="43.2" x14ac:dyDescent="0.55000000000000004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321"/>
        <v>3.1732719999999999</v>
      </c>
      <c r="P2072" s="9">
        <f t="shared" si="322"/>
        <v>259.25424836601309</v>
      </c>
      <c r="Q2072" t="str">
        <f t="shared" si="323"/>
        <v>technology</v>
      </c>
      <c r="R2072" t="str">
        <f t="shared" si="324"/>
        <v>hardware</v>
      </c>
      <c r="S2072" t="str">
        <f t="shared" si="329"/>
        <v>5/29/2016</v>
      </c>
      <c r="T2072" t="str">
        <f t="shared" si="325"/>
        <v>2016</v>
      </c>
      <c r="U2072" t="str">
        <f t="shared" si="326"/>
        <v>May</v>
      </c>
      <c r="V2072" t="str">
        <f t="shared" si="320"/>
        <v>6/28/2016</v>
      </c>
      <c r="W2072" t="str">
        <f t="shared" si="327"/>
        <v>2016</v>
      </c>
      <c r="X2072" t="str">
        <f t="shared" si="328"/>
        <v>June</v>
      </c>
    </row>
    <row r="2073" spans="1:24" ht="43.2" x14ac:dyDescent="0.55000000000000004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321"/>
        <v>2.8073000000000001</v>
      </c>
      <c r="P2073" s="9">
        <f t="shared" si="322"/>
        <v>201.96402877697841</v>
      </c>
      <c r="Q2073" t="str">
        <f t="shared" si="323"/>
        <v>technology</v>
      </c>
      <c r="R2073" t="str">
        <f t="shared" si="324"/>
        <v>hardware</v>
      </c>
      <c r="S2073" t="str">
        <f t="shared" si="329"/>
        <v>8/18/2016</v>
      </c>
      <c r="T2073" t="str">
        <f t="shared" si="325"/>
        <v>2016</v>
      </c>
      <c r="U2073" t="str">
        <f t="shared" si="326"/>
        <v>August</v>
      </c>
      <c r="V2073" t="str">
        <f t="shared" si="320"/>
        <v>10/2/2016</v>
      </c>
      <c r="W2073" t="str">
        <f t="shared" si="327"/>
        <v>2016</v>
      </c>
      <c r="X2073" t="str">
        <f t="shared" si="328"/>
        <v>October</v>
      </c>
    </row>
    <row r="2074" spans="1:24" ht="43.2" x14ac:dyDescent="0.55000000000000004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321"/>
        <v>1.1073146853146854</v>
      </c>
      <c r="P2074" s="9">
        <f t="shared" si="322"/>
        <v>226.20857142857142</v>
      </c>
      <c r="Q2074" t="str">
        <f t="shared" si="323"/>
        <v>technology</v>
      </c>
      <c r="R2074" t="str">
        <f t="shared" si="324"/>
        <v>hardware</v>
      </c>
      <c r="S2074" t="str">
        <f t="shared" si="329"/>
        <v>4/7/2016</v>
      </c>
      <c r="T2074" t="str">
        <f t="shared" si="325"/>
        <v>2016</v>
      </c>
      <c r="U2074" t="str">
        <f t="shared" si="326"/>
        <v>April</v>
      </c>
      <c r="V2074" t="str">
        <f t="shared" si="320"/>
        <v>5/7/2016</v>
      </c>
      <c r="W2074" t="str">
        <f t="shared" si="327"/>
        <v>2016</v>
      </c>
      <c r="X2074" t="str">
        <f t="shared" si="328"/>
        <v>May</v>
      </c>
    </row>
    <row r="2075" spans="1:24" ht="43.2" x14ac:dyDescent="0.55000000000000004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321"/>
        <v>1.5260429999999998</v>
      </c>
      <c r="P2075" s="9">
        <f t="shared" si="322"/>
        <v>324.69</v>
      </c>
      <c r="Q2075" t="str">
        <f t="shared" si="323"/>
        <v>technology</v>
      </c>
      <c r="R2075" t="str">
        <f t="shared" si="324"/>
        <v>hardware</v>
      </c>
      <c r="S2075" t="str">
        <f t="shared" si="329"/>
        <v>3/24/2015</v>
      </c>
      <c r="T2075" t="str">
        <f t="shared" si="325"/>
        <v>2015</v>
      </c>
      <c r="U2075" t="str">
        <f t="shared" si="326"/>
        <v>March</v>
      </c>
      <c r="V2075" t="str">
        <f t="shared" si="320"/>
        <v>5/8/2015</v>
      </c>
      <c r="W2075" t="str">
        <f t="shared" si="327"/>
        <v>2015</v>
      </c>
      <c r="X2075" t="str">
        <f t="shared" si="328"/>
        <v>May</v>
      </c>
    </row>
    <row r="2076" spans="1:24" ht="28.8" x14ac:dyDescent="0.55000000000000004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321"/>
        <v>1.0249999999999999</v>
      </c>
      <c r="P2076" s="9">
        <f t="shared" si="322"/>
        <v>205</v>
      </c>
      <c r="Q2076" t="str">
        <f t="shared" si="323"/>
        <v>technology</v>
      </c>
      <c r="R2076" t="str">
        <f t="shared" si="324"/>
        <v>hardware</v>
      </c>
      <c r="S2076" t="str">
        <f t="shared" si="329"/>
        <v>4/6/2016</v>
      </c>
      <c r="T2076" t="str">
        <f t="shared" si="325"/>
        <v>2016</v>
      </c>
      <c r="U2076" t="str">
        <f t="shared" si="326"/>
        <v>April</v>
      </c>
      <c r="V2076" t="str">
        <f t="shared" si="320"/>
        <v>5/6/2016</v>
      </c>
      <c r="W2076" t="str">
        <f t="shared" si="327"/>
        <v>2016</v>
      </c>
      <c r="X2076" t="str">
        <f t="shared" si="328"/>
        <v>May</v>
      </c>
    </row>
    <row r="2077" spans="1:24" ht="43.2" x14ac:dyDescent="0.55000000000000004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321"/>
        <v>16.783738373837384</v>
      </c>
      <c r="P2077" s="9">
        <f t="shared" si="322"/>
        <v>20.465926829268295</v>
      </c>
      <c r="Q2077" t="str">
        <f t="shared" si="323"/>
        <v>technology</v>
      </c>
      <c r="R2077" t="str">
        <f t="shared" si="324"/>
        <v>hardware</v>
      </c>
      <c r="S2077" t="str">
        <f t="shared" si="329"/>
        <v>6/25/2013</v>
      </c>
      <c r="T2077" t="str">
        <f t="shared" si="325"/>
        <v>2013</v>
      </c>
      <c r="U2077" t="str">
        <f t="shared" si="326"/>
        <v>June</v>
      </c>
      <c r="V2077" t="str">
        <f t="shared" si="320"/>
        <v>7/25/2013</v>
      </c>
      <c r="W2077" t="str">
        <f t="shared" si="327"/>
        <v>2013</v>
      </c>
      <c r="X2077" t="str">
        <f t="shared" si="328"/>
        <v>July</v>
      </c>
    </row>
    <row r="2078" spans="1:24" ht="28.8" x14ac:dyDescent="0.55000000000000004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321"/>
        <v>5.4334915642458101</v>
      </c>
      <c r="P2078" s="9">
        <f t="shared" si="322"/>
        <v>116.35303146309367</v>
      </c>
      <c r="Q2078" t="str">
        <f t="shared" si="323"/>
        <v>technology</v>
      </c>
      <c r="R2078" t="str">
        <f t="shared" si="324"/>
        <v>hardware</v>
      </c>
      <c r="S2078" t="str">
        <f t="shared" si="329"/>
        <v>6/13/2014</v>
      </c>
      <c r="T2078" t="str">
        <f t="shared" si="325"/>
        <v>2014</v>
      </c>
      <c r="U2078" t="str">
        <f t="shared" si="326"/>
        <v>June</v>
      </c>
      <c r="V2078" t="str">
        <f t="shared" si="320"/>
        <v>7/23/2014</v>
      </c>
      <c r="W2078" t="str">
        <f t="shared" si="327"/>
        <v>2014</v>
      </c>
      <c r="X2078" t="str">
        <f t="shared" si="328"/>
        <v>July</v>
      </c>
    </row>
    <row r="2079" spans="1:24" ht="43.2" x14ac:dyDescent="0.55000000000000004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321"/>
        <v>1.1550800000000001</v>
      </c>
      <c r="P2079" s="9">
        <f t="shared" si="322"/>
        <v>307.20212765957444</v>
      </c>
      <c r="Q2079" t="str">
        <f t="shared" si="323"/>
        <v>technology</v>
      </c>
      <c r="R2079" t="str">
        <f t="shared" si="324"/>
        <v>hardware</v>
      </c>
      <c r="S2079" t="str">
        <f t="shared" si="329"/>
        <v>4/8/2015</v>
      </c>
      <c r="T2079" t="str">
        <f t="shared" si="325"/>
        <v>2015</v>
      </c>
      <c r="U2079" t="str">
        <f t="shared" si="326"/>
        <v>April</v>
      </c>
      <c r="V2079" t="str">
        <f t="shared" si="320"/>
        <v>6/5/2015</v>
      </c>
      <c r="W2079" t="str">
        <f t="shared" si="327"/>
        <v>2015</v>
      </c>
      <c r="X2079" t="str">
        <f t="shared" si="328"/>
        <v>June</v>
      </c>
    </row>
    <row r="2080" spans="1:24" ht="43.2" x14ac:dyDescent="0.55000000000000004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321"/>
        <v>1.3120499999999999</v>
      </c>
      <c r="P2080" s="9">
        <f t="shared" si="322"/>
        <v>546.6875</v>
      </c>
      <c r="Q2080" t="str">
        <f t="shared" si="323"/>
        <v>technology</v>
      </c>
      <c r="R2080" t="str">
        <f t="shared" si="324"/>
        <v>hardware</v>
      </c>
      <c r="S2080" t="str">
        <f t="shared" si="329"/>
        <v>11/18/2016</v>
      </c>
      <c r="T2080" t="str">
        <f t="shared" si="325"/>
        <v>2016</v>
      </c>
      <c r="U2080" t="str">
        <f t="shared" si="326"/>
        <v>November</v>
      </c>
      <c r="V2080" t="str">
        <f t="shared" si="320"/>
        <v>12/18/2016</v>
      </c>
      <c r="W2080" t="str">
        <f t="shared" si="327"/>
        <v>2016</v>
      </c>
      <c r="X2080" t="str">
        <f t="shared" si="328"/>
        <v>December</v>
      </c>
    </row>
    <row r="2081" spans="1:24" ht="43.2" x14ac:dyDescent="0.55000000000000004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321"/>
        <v>2.8816999999999999</v>
      </c>
      <c r="P2081" s="9">
        <f t="shared" si="322"/>
        <v>47.474464579901152</v>
      </c>
      <c r="Q2081" t="str">
        <f t="shared" si="323"/>
        <v>technology</v>
      </c>
      <c r="R2081" t="str">
        <f t="shared" si="324"/>
        <v>hardware</v>
      </c>
      <c r="S2081" t="str">
        <f t="shared" si="329"/>
        <v>5/26/2015</v>
      </c>
      <c r="T2081" t="str">
        <f t="shared" si="325"/>
        <v>2015</v>
      </c>
      <c r="U2081" t="str">
        <f t="shared" si="326"/>
        <v>May</v>
      </c>
      <c r="V2081" t="str">
        <f t="shared" si="320"/>
        <v>6/25/2015</v>
      </c>
      <c r="W2081" t="str">
        <f t="shared" si="327"/>
        <v>2015</v>
      </c>
      <c r="X2081" t="str">
        <f t="shared" si="328"/>
        <v>June</v>
      </c>
    </row>
    <row r="2082" spans="1:24" ht="43.2" x14ac:dyDescent="0.55000000000000004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321"/>
        <v>5.0780000000000003</v>
      </c>
      <c r="P2082" s="9">
        <f t="shared" si="322"/>
        <v>101.56</v>
      </c>
      <c r="Q2082" t="str">
        <f t="shared" si="323"/>
        <v>technology</v>
      </c>
      <c r="R2082" t="str">
        <f t="shared" si="324"/>
        <v>hardware</v>
      </c>
      <c r="S2082" t="str">
        <f t="shared" si="329"/>
        <v>10/12/2015</v>
      </c>
      <c r="T2082" t="str">
        <f t="shared" si="325"/>
        <v>2015</v>
      </c>
      <c r="U2082" t="str">
        <f t="shared" si="326"/>
        <v>October</v>
      </c>
      <c r="V2082" t="str">
        <f t="shared" si="320"/>
        <v>11/11/2015</v>
      </c>
      <c r="W2082" t="str">
        <f t="shared" si="327"/>
        <v>2015</v>
      </c>
      <c r="X2082" t="str">
        <f t="shared" si="328"/>
        <v>November</v>
      </c>
    </row>
    <row r="2083" spans="1:24" ht="43.2" x14ac:dyDescent="0.55000000000000004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321"/>
        <v>1.1457142857142857</v>
      </c>
      <c r="P2083" s="9">
        <f t="shared" si="322"/>
        <v>72.909090909090907</v>
      </c>
      <c r="Q2083" t="str">
        <f t="shared" si="323"/>
        <v>music</v>
      </c>
      <c r="R2083" t="str">
        <f t="shared" si="324"/>
        <v>indie rock</v>
      </c>
      <c r="S2083" t="str">
        <f t="shared" si="329"/>
        <v>4/4/2012</v>
      </c>
      <c r="T2083" t="str">
        <f t="shared" si="325"/>
        <v>2012</v>
      </c>
      <c r="U2083" t="str">
        <f t="shared" si="326"/>
        <v>April</v>
      </c>
      <c r="V2083" t="str">
        <f t="shared" si="320"/>
        <v>5/15/2012</v>
      </c>
      <c r="W2083" t="str">
        <f t="shared" si="327"/>
        <v>2012</v>
      </c>
      <c r="X2083" t="str">
        <f t="shared" si="328"/>
        <v>May</v>
      </c>
    </row>
    <row r="2084" spans="1:24" ht="43.2" x14ac:dyDescent="0.55000000000000004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321"/>
        <v>1.1073333333333333</v>
      </c>
      <c r="P2084" s="9">
        <f t="shared" si="322"/>
        <v>43.710526315789473</v>
      </c>
      <c r="Q2084" t="str">
        <f t="shared" si="323"/>
        <v>music</v>
      </c>
      <c r="R2084" t="str">
        <f t="shared" si="324"/>
        <v>indie rock</v>
      </c>
      <c r="S2084" t="str">
        <f t="shared" si="329"/>
        <v>9/24/2011</v>
      </c>
      <c r="T2084" t="str">
        <f t="shared" si="325"/>
        <v>2011</v>
      </c>
      <c r="U2084" t="str">
        <f t="shared" si="326"/>
        <v>September</v>
      </c>
      <c r="V2084" t="str">
        <f t="shared" si="320"/>
        <v>11/23/2011</v>
      </c>
      <c r="W2084" t="str">
        <f t="shared" si="327"/>
        <v>2011</v>
      </c>
      <c r="X2084" t="str">
        <f t="shared" si="328"/>
        <v>November</v>
      </c>
    </row>
    <row r="2085" spans="1:24" ht="43.2" x14ac:dyDescent="0.55000000000000004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321"/>
        <v>1.1333333333333333</v>
      </c>
      <c r="P2085" s="9">
        <f t="shared" si="322"/>
        <v>34</v>
      </c>
      <c r="Q2085" t="str">
        <f t="shared" si="323"/>
        <v>music</v>
      </c>
      <c r="R2085" t="str">
        <f t="shared" si="324"/>
        <v>indie rock</v>
      </c>
      <c r="S2085" t="str">
        <f t="shared" si="329"/>
        <v>5/5/2012</v>
      </c>
      <c r="T2085" t="str">
        <f t="shared" si="325"/>
        <v>2012</v>
      </c>
      <c r="U2085" t="str">
        <f t="shared" si="326"/>
        <v>May</v>
      </c>
      <c r="V2085" t="str">
        <f t="shared" si="320"/>
        <v>6/4/2012</v>
      </c>
      <c r="W2085" t="str">
        <f t="shared" si="327"/>
        <v>2012</v>
      </c>
      <c r="X2085" t="str">
        <f t="shared" si="328"/>
        <v>June</v>
      </c>
    </row>
    <row r="2086" spans="1:24" ht="43.2" x14ac:dyDescent="0.55000000000000004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321"/>
        <v>1.0833333333333333</v>
      </c>
      <c r="P2086" s="9">
        <f t="shared" si="322"/>
        <v>70.652173913043484</v>
      </c>
      <c r="Q2086" t="str">
        <f t="shared" si="323"/>
        <v>music</v>
      </c>
      <c r="R2086" t="str">
        <f t="shared" si="324"/>
        <v>indie rock</v>
      </c>
      <c r="S2086" t="str">
        <f t="shared" si="329"/>
        <v>4/2/2014</v>
      </c>
      <c r="T2086" t="str">
        <f t="shared" si="325"/>
        <v>2014</v>
      </c>
      <c r="U2086" t="str">
        <f t="shared" si="326"/>
        <v>April</v>
      </c>
      <c r="V2086" t="str">
        <f t="shared" si="320"/>
        <v>5/4/2014</v>
      </c>
      <c r="W2086" t="str">
        <f t="shared" si="327"/>
        <v>2014</v>
      </c>
      <c r="X2086" t="str">
        <f t="shared" si="328"/>
        <v>May</v>
      </c>
    </row>
    <row r="2087" spans="1:24" ht="43.2" x14ac:dyDescent="0.55000000000000004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321"/>
        <v>1.2353333333333334</v>
      </c>
      <c r="P2087" s="9">
        <f t="shared" si="322"/>
        <v>89.301204819277103</v>
      </c>
      <c r="Q2087" t="str">
        <f t="shared" si="323"/>
        <v>music</v>
      </c>
      <c r="R2087" t="str">
        <f t="shared" si="324"/>
        <v>indie rock</v>
      </c>
      <c r="S2087" t="str">
        <f t="shared" si="329"/>
        <v>6/15/2012</v>
      </c>
      <c r="T2087" t="str">
        <f t="shared" si="325"/>
        <v>2012</v>
      </c>
      <c r="U2087" t="str">
        <f t="shared" si="326"/>
        <v>June</v>
      </c>
      <c r="V2087" t="str">
        <f t="shared" si="320"/>
        <v>7/15/2012</v>
      </c>
      <c r="W2087" t="str">
        <f t="shared" si="327"/>
        <v>2012</v>
      </c>
      <c r="X2087" t="str">
        <f t="shared" si="328"/>
        <v>July</v>
      </c>
    </row>
    <row r="2088" spans="1:24" ht="43.2" x14ac:dyDescent="0.55000000000000004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321"/>
        <v>1.0069999999999999</v>
      </c>
      <c r="P2088" s="9">
        <f t="shared" si="322"/>
        <v>115.08571428571429</v>
      </c>
      <c r="Q2088" t="str">
        <f t="shared" si="323"/>
        <v>music</v>
      </c>
      <c r="R2088" t="str">
        <f t="shared" si="324"/>
        <v>indie rock</v>
      </c>
      <c r="S2088" t="str">
        <f t="shared" si="329"/>
        <v>11/13/2011</v>
      </c>
      <c r="T2088" t="str">
        <f t="shared" si="325"/>
        <v>2011</v>
      </c>
      <c r="U2088" t="str">
        <f t="shared" si="326"/>
        <v>November</v>
      </c>
      <c r="V2088" t="str">
        <f t="shared" si="320"/>
        <v>12/13/2011</v>
      </c>
      <c r="W2088" t="str">
        <f t="shared" si="327"/>
        <v>2011</v>
      </c>
      <c r="X2088" t="str">
        <f t="shared" si="328"/>
        <v>December</v>
      </c>
    </row>
    <row r="2089" spans="1:24" ht="43.2" x14ac:dyDescent="0.55000000000000004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321"/>
        <v>1.0353333333333334</v>
      </c>
      <c r="P2089" s="9">
        <f t="shared" si="322"/>
        <v>62.12</v>
      </c>
      <c r="Q2089" t="str">
        <f t="shared" si="323"/>
        <v>music</v>
      </c>
      <c r="R2089" t="str">
        <f t="shared" si="324"/>
        <v>indie rock</v>
      </c>
      <c r="S2089" t="str">
        <f t="shared" si="329"/>
        <v>8/8/2011</v>
      </c>
      <c r="T2089" t="str">
        <f t="shared" si="325"/>
        <v>2011</v>
      </c>
      <c r="U2089" t="str">
        <f t="shared" si="326"/>
        <v>August</v>
      </c>
      <c r="V2089" t="str">
        <f t="shared" si="320"/>
        <v>9/7/2011</v>
      </c>
      <c r="W2089" t="str">
        <f t="shared" si="327"/>
        <v>2011</v>
      </c>
      <c r="X2089" t="str">
        <f t="shared" si="328"/>
        <v>September</v>
      </c>
    </row>
    <row r="2090" spans="1:24" ht="43.2" x14ac:dyDescent="0.55000000000000004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321"/>
        <v>1.1551066666666667</v>
      </c>
      <c r="P2090" s="9">
        <f t="shared" si="322"/>
        <v>46.204266666666669</v>
      </c>
      <c r="Q2090" t="str">
        <f t="shared" si="323"/>
        <v>music</v>
      </c>
      <c r="R2090" t="str">
        <f t="shared" si="324"/>
        <v>indie rock</v>
      </c>
      <c r="S2090" t="str">
        <f t="shared" si="329"/>
        <v>8/5/2010</v>
      </c>
      <c r="T2090" t="str">
        <f t="shared" si="325"/>
        <v>2010</v>
      </c>
      <c r="U2090" t="str">
        <f t="shared" si="326"/>
        <v>August</v>
      </c>
      <c r="V2090" t="str">
        <f t="shared" si="320"/>
        <v>9/10/2010</v>
      </c>
      <c r="W2090" t="str">
        <f t="shared" si="327"/>
        <v>2010</v>
      </c>
      <c r="X2090" t="str">
        <f t="shared" si="328"/>
        <v>September</v>
      </c>
    </row>
    <row r="2091" spans="1:24" ht="28.8" x14ac:dyDescent="0.55000000000000004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321"/>
        <v>1.2040040000000001</v>
      </c>
      <c r="P2091" s="9">
        <f t="shared" si="322"/>
        <v>48.54854838709678</v>
      </c>
      <c r="Q2091" t="str">
        <f t="shared" si="323"/>
        <v>music</v>
      </c>
      <c r="R2091" t="str">
        <f t="shared" si="324"/>
        <v>indie rock</v>
      </c>
      <c r="S2091" t="str">
        <f t="shared" si="329"/>
        <v>6/27/2013</v>
      </c>
      <c r="T2091" t="str">
        <f t="shared" si="325"/>
        <v>2013</v>
      </c>
      <c r="U2091" t="str">
        <f t="shared" si="326"/>
        <v>June</v>
      </c>
      <c r="V2091" t="str">
        <f t="shared" si="320"/>
        <v>8/1/2013</v>
      </c>
      <c r="W2091" t="str">
        <f t="shared" si="327"/>
        <v>2013</v>
      </c>
      <c r="X2091" t="str">
        <f t="shared" si="328"/>
        <v>August</v>
      </c>
    </row>
    <row r="2092" spans="1:24" ht="43.2" x14ac:dyDescent="0.55000000000000004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321"/>
        <v>1.1504037499999999</v>
      </c>
      <c r="P2092" s="9">
        <f t="shared" si="322"/>
        <v>57.520187499999999</v>
      </c>
      <c r="Q2092" t="str">
        <f t="shared" si="323"/>
        <v>music</v>
      </c>
      <c r="R2092" t="str">
        <f t="shared" si="324"/>
        <v>indie rock</v>
      </c>
      <c r="S2092" t="str">
        <f t="shared" si="329"/>
        <v>1/25/2013</v>
      </c>
      <c r="T2092" t="str">
        <f t="shared" si="325"/>
        <v>2013</v>
      </c>
      <c r="U2092" t="str">
        <f t="shared" si="326"/>
        <v>January</v>
      </c>
      <c r="V2092" t="str">
        <f t="shared" si="320"/>
        <v>2/24/2013</v>
      </c>
      <c r="W2092" t="str">
        <f t="shared" si="327"/>
        <v>2013</v>
      </c>
      <c r="X2092" t="str">
        <f t="shared" si="328"/>
        <v>February</v>
      </c>
    </row>
    <row r="2093" spans="1:24" ht="43.2" x14ac:dyDescent="0.55000000000000004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321"/>
        <v>1.2046777777777777</v>
      </c>
      <c r="P2093" s="9">
        <f t="shared" si="322"/>
        <v>88.147154471544724</v>
      </c>
      <c r="Q2093" t="str">
        <f t="shared" si="323"/>
        <v>music</v>
      </c>
      <c r="R2093" t="str">
        <f t="shared" si="324"/>
        <v>indie rock</v>
      </c>
      <c r="S2093" t="str">
        <f t="shared" si="329"/>
        <v>1/12/2011</v>
      </c>
      <c r="T2093" t="str">
        <f t="shared" si="325"/>
        <v>2011</v>
      </c>
      <c r="U2093" t="str">
        <f t="shared" si="326"/>
        <v>January</v>
      </c>
      <c r="V2093" t="str">
        <f t="shared" si="320"/>
        <v>3/1/2011</v>
      </c>
      <c r="W2093" t="str">
        <f t="shared" si="327"/>
        <v>2011</v>
      </c>
      <c r="X2093" t="str">
        <f t="shared" si="328"/>
        <v>March</v>
      </c>
    </row>
    <row r="2094" spans="1:24" ht="43.2" x14ac:dyDescent="0.55000000000000004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321"/>
        <v>1.0128333333333333</v>
      </c>
      <c r="P2094" s="9">
        <f t="shared" si="322"/>
        <v>110.49090909090908</v>
      </c>
      <c r="Q2094" t="str">
        <f t="shared" si="323"/>
        <v>music</v>
      </c>
      <c r="R2094" t="str">
        <f t="shared" si="324"/>
        <v>indie rock</v>
      </c>
      <c r="S2094" t="str">
        <f t="shared" si="329"/>
        <v>8/8/2011</v>
      </c>
      <c r="T2094" t="str">
        <f t="shared" si="325"/>
        <v>2011</v>
      </c>
      <c r="U2094" t="str">
        <f t="shared" si="326"/>
        <v>August</v>
      </c>
      <c r="V2094" t="str">
        <f t="shared" si="320"/>
        <v>10/7/2011</v>
      </c>
      <c r="W2094" t="str">
        <f t="shared" si="327"/>
        <v>2011</v>
      </c>
      <c r="X2094" t="str">
        <f t="shared" si="328"/>
        <v>October</v>
      </c>
    </row>
    <row r="2095" spans="1:24" ht="43.2" x14ac:dyDescent="0.55000000000000004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321"/>
        <v>1.0246666666666666</v>
      </c>
      <c r="P2095" s="9">
        <f t="shared" si="322"/>
        <v>66.826086956521735</v>
      </c>
      <c r="Q2095" t="str">
        <f t="shared" si="323"/>
        <v>music</v>
      </c>
      <c r="R2095" t="str">
        <f t="shared" si="324"/>
        <v>indie rock</v>
      </c>
      <c r="S2095" t="str">
        <f t="shared" si="329"/>
        <v>10/23/2012</v>
      </c>
      <c r="T2095" t="str">
        <f t="shared" si="325"/>
        <v>2012</v>
      </c>
      <c r="U2095" t="str">
        <f t="shared" si="326"/>
        <v>October</v>
      </c>
      <c r="V2095" t="str">
        <f t="shared" si="320"/>
        <v>12/22/2012</v>
      </c>
      <c r="W2095" t="str">
        <f t="shared" si="327"/>
        <v>2012</v>
      </c>
      <c r="X2095" t="str">
        <f t="shared" si="328"/>
        <v>December</v>
      </c>
    </row>
    <row r="2096" spans="1:24" ht="43.2" x14ac:dyDescent="0.55000000000000004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321"/>
        <v>1.2054285714285715</v>
      </c>
      <c r="P2096" s="9">
        <f t="shared" si="322"/>
        <v>58.597222222222221</v>
      </c>
      <c r="Q2096" t="str">
        <f t="shared" si="323"/>
        <v>music</v>
      </c>
      <c r="R2096" t="str">
        <f t="shared" si="324"/>
        <v>indie rock</v>
      </c>
      <c r="S2096" t="str">
        <f t="shared" si="329"/>
        <v>1/30/2012</v>
      </c>
      <c r="T2096" t="str">
        <f t="shared" si="325"/>
        <v>2012</v>
      </c>
      <c r="U2096" t="str">
        <f t="shared" si="326"/>
        <v>January</v>
      </c>
      <c r="V2096" t="str">
        <f t="shared" si="320"/>
        <v>3/4/2012</v>
      </c>
      <c r="W2096" t="str">
        <f t="shared" si="327"/>
        <v>2012</v>
      </c>
      <c r="X2096" t="str">
        <f t="shared" si="328"/>
        <v>March</v>
      </c>
    </row>
    <row r="2097" spans="1:24" ht="43.2" x14ac:dyDescent="0.55000000000000004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321"/>
        <v>1</v>
      </c>
      <c r="P2097" s="9">
        <f t="shared" si="322"/>
        <v>113.63636363636364</v>
      </c>
      <c r="Q2097" t="str">
        <f t="shared" si="323"/>
        <v>music</v>
      </c>
      <c r="R2097" t="str">
        <f t="shared" si="324"/>
        <v>indie rock</v>
      </c>
      <c r="S2097" t="str">
        <f t="shared" si="329"/>
        <v>8/3/2011</v>
      </c>
      <c r="T2097" t="str">
        <f t="shared" si="325"/>
        <v>2011</v>
      </c>
      <c r="U2097" t="str">
        <f t="shared" si="326"/>
        <v>August</v>
      </c>
      <c r="V2097" t="str">
        <f t="shared" si="320"/>
        <v>10/2/2011</v>
      </c>
      <c r="W2097" t="str">
        <f t="shared" si="327"/>
        <v>2011</v>
      </c>
      <c r="X2097" t="str">
        <f t="shared" si="328"/>
        <v>October</v>
      </c>
    </row>
    <row r="2098" spans="1:24" ht="43.2" x14ac:dyDescent="0.55000000000000004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321"/>
        <v>1.0166666666666666</v>
      </c>
      <c r="P2098" s="9">
        <f t="shared" si="322"/>
        <v>43.571428571428569</v>
      </c>
      <c r="Q2098" t="str">
        <f t="shared" si="323"/>
        <v>music</v>
      </c>
      <c r="R2098" t="str">
        <f t="shared" si="324"/>
        <v>indie rock</v>
      </c>
      <c r="S2098" t="str">
        <f t="shared" si="329"/>
        <v>10/10/2012</v>
      </c>
      <c r="T2098" t="str">
        <f t="shared" si="325"/>
        <v>2012</v>
      </c>
      <c r="U2098" t="str">
        <f t="shared" si="326"/>
        <v>October</v>
      </c>
      <c r="V2098" t="str">
        <f t="shared" si="320"/>
        <v>10/25/2012</v>
      </c>
      <c r="W2098" t="str">
        <f t="shared" si="327"/>
        <v>2012</v>
      </c>
      <c r="X2098" t="str">
        <f t="shared" si="328"/>
        <v>October</v>
      </c>
    </row>
    <row r="2099" spans="1:24" ht="43.2" x14ac:dyDescent="0.55000000000000004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321"/>
        <v>1</v>
      </c>
      <c r="P2099" s="9">
        <f t="shared" si="322"/>
        <v>78.94736842105263</v>
      </c>
      <c r="Q2099" t="str">
        <f t="shared" si="323"/>
        <v>music</v>
      </c>
      <c r="R2099" t="str">
        <f t="shared" si="324"/>
        <v>indie rock</v>
      </c>
      <c r="S2099" t="str">
        <f t="shared" si="329"/>
        <v>10/2/2011</v>
      </c>
      <c r="T2099" t="str">
        <f t="shared" si="325"/>
        <v>2011</v>
      </c>
      <c r="U2099" t="str">
        <f t="shared" si="326"/>
        <v>October</v>
      </c>
      <c r="V2099" t="str">
        <f t="shared" si="320"/>
        <v>12/1/2011</v>
      </c>
      <c r="W2099" t="str">
        <f t="shared" si="327"/>
        <v>2011</v>
      </c>
      <c r="X2099" t="str">
        <f t="shared" si="328"/>
        <v>December</v>
      </c>
    </row>
    <row r="2100" spans="1:24" ht="43.2" x14ac:dyDescent="0.55000000000000004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321"/>
        <v>1.0033333333333334</v>
      </c>
      <c r="P2100" s="9">
        <f t="shared" si="322"/>
        <v>188.125</v>
      </c>
      <c r="Q2100" t="str">
        <f t="shared" si="323"/>
        <v>music</v>
      </c>
      <c r="R2100" t="str">
        <f t="shared" si="324"/>
        <v>indie rock</v>
      </c>
      <c r="S2100" t="str">
        <f t="shared" si="329"/>
        <v>2/6/2012</v>
      </c>
      <c r="T2100" t="str">
        <f t="shared" si="325"/>
        <v>2012</v>
      </c>
      <c r="U2100" t="str">
        <f t="shared" si="326"/>
        <v>February</v>
      </c>
      <c r="V2100" t="str">
        <f t="shared" si="320"/>
        <v>3/7/2012</v>
      </c>
      <c r="W2100" t="str">
        <f t="shared" si="327"/>
        <v>2012</v>
      </c>
      <c r="X2100" t="str">
        <f t="shared" si="328"/>
        <v>March</v>
      </c>
    </row>
    <row r="2101" spans="1:24" x14ac:dyDescent="0.55000000000000004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321"/>
        <v>1.3236666666666668</v>
      </c>
      <c r="P2101" s="9">
        <f t="shared" si="322"/>
        <v>63.031746031746032</v>
      </c>
      <c r="Q2101" t="str">
        <f t="shared" si="323"/>
        <v>music</v>
      </c>
      <c r="R2101" t="str">
        <f t="shared" si="324"/>
        <v>indie rock</v>
      </c>
      <c r="S2101" t="str">
        <f t="shared" si="329"/>
        <v>6/18/2015</v>
      </c>
      <c r="T2101" t="str">
        <f t="shared" si="325"/>
        <v>2015</v>
      </c>
      <c r="U2101" t="str">
        <f t="shared" si="326"/>
        <v>June</v>
      </c>
      <c r="V2101" t="str">
        <f t="shared" si="320"/>
        <v>7/1/2015</v>
      </c>
      <c r="W2101" t="str">
        <f t="shared" si="327"/>
        <v>2015</v>
      </c>
      <c r="X2101" t="str">
        <f t="shared" si="328"/>
        <v>July</v>
      </c>
    </row>
    <row r="2102" spans="1:24" ht="43.2" x14ac:dyDescent="0.55000000000000004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321"/>
        <v>1.3666666666666667</v>
      </c>
      <c r="P2102" s="9">
        <f t="shared" si="322"/>
        <v>30.37037037037037</v>
      </c>
      <c r="Q2102" t="str">
        <f t="shared" si="323"/>
        <v>music</v>
      </c>
      <c r="R2102" t="str">
        <f t="shared" si="324"/>
        <v>indie rock</v>
      </c>
      <c r="S2102" t="str">
        <f t="shared" si="329"/>
        <v>6/14/2012</v>
      </c>
      <c r="T2102" t="str">
        <f t="shared" si="325"/>
        <v>2012</v>
      </c>
      <c r="U2102" t="str">
        <f t="shared" si="326"/>
        <v>June</v>
      </c>
      <c r="V2102" t="str">
        <f t="shared" si="320"/>
        <v>6/29/2012</v>
      </c>
      <c r="W2102" t="str">
        <f t="shared" si="327"/>
        <v>2012</v>
      </c>
      <c r="X2102" t="str">
        <f t="shared" si="328"/>
        <v>June</v>
      </c>
    </row>
    <row r="2103" spans="1:24" ht="43.2" x14ac:dyDescent="0.55000000000000004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321"/>
        <v>1.1325000000000001</v>
      </c>
      <c r="P2103" s="9">
        <f t="shared" si="322"/>
        <v>51.477272727272727</v>
      </c>
      <c r="Q2103" t="str">
        <f t="shared" si="323"/>
        <v>music</v>
      </c>
      <c r="R2103" t="str">
        <f t="shared" si="324"/>
        <v>indie rock</v>
      </c>
      <c r="S2103" t="str">
        <f t="shared" si="329"/>
        <v>12/14/2011</v>
      </c>
      <c r="T2103" t="str">
        <f t="shared" si="325"/>
        <v>2011</v>
      </c>
      <c r="U2103" t="str">
        <f t="shared" si="326"/>
        <v>December</v>
      </c>
      <c r="V2103" t="str">
        <f t="shared" si="320"/>
        <v>2/12/2012</v>
      </c>
      <c r="W2103" t="str">
        <f t="shared" si="327"/>
        <v>2012</v>
      </c>
      <c r="X2103" t="str">
        <f t="shared" si="328"/>
        <v>February</v>
      </c>
    </row>
    <row r="2104" spans="1:24" ht="43.2" x14ac:dyDescent="0.55000000000000004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321"/>
        <v>1.36</v>
      </c>
      <c r="P2104" s="9">
        <f t="shared" si="322"/>
        <v>35.789473684210527</v>
      </c>
      <c r="Q2104" t="str">
        <f t="shared" si="323"/>
        <v>music</v>
      </c>
      <c r="R2104" t="str">
        <f t="shared" si="324"/>
        <v>indie rock</v>
      </c>
      <c r="S2104" t="str">
        <f t="shared" si="329"/>
        <v>4/5/2011</v>
      </c>
      <c r="T2104" t="str">
        <f t="shared" si="325"/>
        <v>2011</v>
      </c>
      <c r="U2104" t="str">
        <f t="shared" si="326"/>
        <v>April</v>
      </c>
      <c r="V2104" t="str">
        <f t="shared" si="320"/>
        <v>5/5/2011</v>
      </c>
      <c r="W2104" t="str">
        <f t="shared" si="327"/>
        <v>2011</v>
      </c>
      <c r="X2104" t="str">
        <f t="shared" si="328"/>
        <v>May</v>
      </c>
    </row>
    <row r="2105" spans="1:24" ht="28.8" x14ac:dyDescent="0.55000000000000004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321"/>
        <v>1.4612318374694613</v>
      </c>
      <c r="P2105" s="9">
        <f t="shared" si="322"/>
        <v>98.817391304347822</v>
      </c>
      <c r="Q2105" t="str">
        <f t="shared" si="323"/>
        <v>music</v>
      </c>
      <c r="R2105" t="str">
        <f t="shared" si="324"/>
        <v>indie rock</v>
      </c>
      <c r="S2105" t="str">
        <f t="shared" si="329"/>
        <v>10/10/2012</v>
      </c>
      <c r="T2105" t="str">
        <f t="shared" si="325"/>
        <v>2012</v>
      </c>
      <c r="U2105" t="str">
        <f t="shared" si="326"/>
        <v>October</v>
      </c>
      <c r="V2105" t="str">
        <f t="shared" si="320"/>
        <v>11/9/2012</v>
      </c>
      <c r="W2105" t="str">
        <f t="shared" si="327"/>
        <v>2012</v>
      </c>
      <c r="X2105" t="str">
        <f t="shared" si="328"/>
        <v>November</v>
      </c>
    </row>
    <row r="2106" spans="1:24" ht="43.2" x14ac:dyDescent="0.55000000000000004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321"/>
        <v>1.2949999999999999</v>
      </c>
      <c r="P2106" s="9">
        <f t="shared" si="322"/>
        <v>28</v>
      </c>
      <c r="Q2106" t="str">
        <f t="shared" si="323"/>
        <v>music</v>
      </c>
      <c r="R2106" t="str">
        <f t="shared" si="324"/>
        <v>indie rock</v>
      </c>
      <c r="S2106" t="str">
        <f t="shared" si="329"/>
        <v>4/29/2013</v>
      </c>
      <c r="T2106" t="str">
        <f t="shared" si="325"/>
        <v>2013</v>
      </c>
      <c r="U2106" t="str">
        <f t="shared" si="326"/>
        <v>April</v>
      </c>
      <c r="V2106" t="str">
        <f t="shared" si="320"/>
        <v>5/30/2013</v>
      </c>
      <c r="W2106" t="str">
        <f t="shared" si="327"/>
        <v>2013</v>
      </c>
      <c r="X2106" t="str">
        <f t="shared" si="328"/>
        <v>May</v>
      </c>
    </row>
    <row r="2107" spans="1:24" ht="28.8" x14ac:dyDescent="0.55000000000000004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321"/>
        <v>2.54</v>
      </c>
      <c r="P2107" s="9">
        <f t="shared" si="322"/>
        <v>51.313131313131315</v>
      </c>
      <c r="Q2107" t="str">
        <f t="shared" si="323"/>
        <v>music</v>
      </c>
      <c r="R2107" t="str">
        <f t="shared" si="324"/>
        <v>indie rock</v>
      </c>
      <c r="S2107" t="str">
        <f t="shared" si="329"/>
        <v>11/8/2014</v>
      </c>
      <c r="T2107" t="str">
        <f t="shared" si="325"/>
        <v>2014</v>
      </c>
      <c r="U2107" t="str">
        <f t="shared" si="326"/>
        <v>November</v>
      </c>
      <c r="V2107" t="str">
        <f t="shared" si="320"/>
        <v>11/20/2014</v>
      </c>
      <c r="W2107" t="str">
        <f t="shared" si="327"/>
        <v>2014</v>
      </c>
      <c r="X2107" t="str">
        <f t="shared" si="328"/>
        <v>November</v>
      </c>
    </row>
    <row r="2108" spans="1:24" ht="43.2" x14ac:dyDescent="0.55000000000000004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321"/>
        <v>1.0704545454545455</v>
      </c>
      <c r="P2108" s="9">
        <f t="shared" si="322"/>
        <v>53.522727272727273</v>
      </c>
      <c r="Q2108" t="str">
        <f t="shared" si="323"/>
        <v>music</v>
      </c>
      <c r="R2108" t="str">
        <f t="shared" si="324"/>
        <v>indie rock</v>
      </c>
      <c r="S2108" t="str">
        <f t="shared" si="329"/>
        <v>12/27/2012</v>
      </c>
      <c r="T2108" t="str">
        <f t="shared" si="325"/>
        <v>2012</v>
      </c>
      <c r="U2108" t="str">
        <f t="shared" si="326"/>
        <v>December</v>
      </c>
      <c r="V2108" t="str">
        <f t="shared" si="320"/>
        <v>1/26/2013</v>
      </c>
      <c r="W2108" t="str">
        <f t="shared" si="327"/>
        <v>2013</v>
      </c>
      <c r="X2108" t="str">
        <f t="shared" si="328"/>
        <v>January</v>
      </c>
    </row>
    <row r="2109" spans="1:24" ht="43.2" x14ac:dyDescent="0.55000000000000004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321"/>
        <v>1.0773299999999999</v>
      </c>
      <c r="P2109" s="9">
        <f t="shared" si="322"/>
        <v>37.149310344827583</v>
      </c>
      <c r="Q2109" t="str">
        <f t="shared" si="323"/>
        <v>music</v>
      </c>
      <c r="R2109" t="str">
        <f t="shared" si="324"/>
        <v>indie rock</v>
      </c>
      <c r="S2109" t="str">
        <f t="shared" si="329"/>
        <v>10/22/2014</v>
      </c>
      <c r="T2109" t="str">
        <f t="shared" si="325"/>
        <v>2014</v>
      </c>
      <c r="U2109" t="str">
        <f t="shared" si="326"/>
        <v>October</v>
      </c>
      <c r="V2109" t="str">
        <f t="shared" si="320"/>
        <v>11/12/2014</v>
      </c>
      <c r="W2109" t="str">
        <f t="shared" si="327"/>
        <v>2014</v>
      </c>
      <c r="X2109" t="str">
        <f t="shared" si="328"/>
        <v>November</v>
      </c>
    </row>
    <row r="2110" spans="1:24" ht="43.2" x14ac:dyDescent="0.55000000000000004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321"/>
        <v>1.0731250000000001</v>
      </c>
      <c r="P2110" s="9">
        <f t="shared" si="322"/>
        <v>89.895287958115176</v>
      </c>
      <c r="Q2110" t="str">
        <f t="shared" si="323"/>
        <v>music</v>
      </c>
      <c r="R2110" t="str">
        <f t="shared" si="324"/>
        <v>indie rock</v>
      </c>
      <c r="S2110" t="str">
        <f t="shared" si="329"/>
        <v>8/13/2012</v>
      </c>
      <c r="T2110" t="str">
        <f t="shared" si="325"/>
        <v>2012</v>
      </c>
      <c r="U2110" t="str">
        <f t="shared" si="326"/>
        <v>August</v>
      </c>
      <c r="V2110" t="str">
        <f t="shared" si="320"/>
        <v>9/9/2012</v>
      </c>
      <c r="W2110" t="str">
        <f t="shared" si="327"/>
        <v>2012</v>
      </c>
      <c r="X2110" t="str">
        <f t="shared" si="328"/>
        <v>September</v>
      </c>
    </row>
    <row r="2111" spans="1:24" ht="28.8" x14ac:dyDescent="0.55000000000000004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321"/>
        <v>1.06525</v>
      </c>
      <c r="P2111" s="9">
        <f t="shared" si="322"/>
        <v>106.52500000000001</v>
      </c>
      <c r="Q2111" t="str">
        <f t="shared" si="323"/>
        <v>music</v>
      </c>
      <c r="R2111" t="str">
        <f t="shared" si="324"/>
        <v>indie rock</v>
      </c>
      <c r="S2111" t="str">
        <f t="shared" si="329"/>
        <v>6/5/2015</v>
      </c>
      <c r="T2111" t="str">
        <f t="shared" si="325"/>
        <v>2015</v>
      </c>
      <c r="U2111" t="str">
        <f t="shared" si="326"/>
        <v>June</v>
      </c>
      <c r="V2111" t="str">
        <f t="shared" si="320"/>
        <v>7/5/2015</v>
      </c>
      <c r="W2111" t="str">
        <f t="shared" si="327"/>
        <v>2015</v>
      </c>
      <c r="X2111" t="str">
        <f t="shared" si="328"/>
        <v>July</v>
      </c>
    </row>
    <row r="2112" spans="1:24" ht="28.8" x14ac:dyDescent="0.55000000000000004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321"/>
        <v>1.0035000000000001</v>
      </c>
      <c r="P2112" s="9">
        <f t="shared" si="322"/>
        <v>52.815789473684212</v>
      </c>
      <c r="Q2112" t="str">
        <f t="shared" si="323"/>
        <v>music</v>
      </c>
      <c r="R2112" t="str">
        <f t="shared" si="324"/>
        <v>indie rock</v>
      </c>
      <c r="S2112" t="str">
        <f t="shared" si="329"/>
        <v>4/30/2014</v>
      </c>
      <c r="T2112" t="str">
        <f t="shared" si="325"/>
        <v>2014</v>
      </c>
      <c r="U2112" t="str">
        <f t="shared" si="326"/>
        <v>April</v>
      </c>
      <c r="V2112" t="str">
        <f t="shared" si="320"/>
        <v>5/27/2014</v>
      </c>
      <c r="W2112" t="str">
        <f t="shared" si="327"/>
        <v>2014</v>
      </c>
      <c r="X2112" t="str">
        <f t="shared" si="328"/>
        <v>May</v>
      </c>
    </row>
    <row r="2113" spans="1:24" ht="43.2" x14ac:dyDescent="0.55000000000000004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321"/>
        <v>1.0649999999999999</v>
      </c>
      <c r="P2113" s="9">
        <f t="shared" si="322"/>
        <v>54.615384615384613</v>
      </c>
      <c r="Q2113" t="str">
        <f t="shared" si="323"/>
        <v>music</v>
      </c>
      <c r="R2113" t="str">
        <f t="shared" si="324"/>
        <v>indie rock</v>
      </c>
      <c r="S2113" t="str">
        <f t="shared" si="329"/>
        <v>6/8/2011</v>
      </c>
      <c r="T2113" t="str">
        <f t="shared" si="325"/>
        <v>2011</v>
      </c>
      <c r="U2113" t="str">
        <f t="shared" si="326"/>
        <v>June</v>
      </c>
      <c r="V2113" t="str">
        <f t="shared" si="320"/>
        <v>8/14/2011</v>
      </c>
      <c r="W2113" t="str">
        <f t="shared" si="327"/>
        <v>2011</v>
      </c>
      <c r="X2113" t="str">
        <f t="shared" si="328"/>
        <v>August</v>
      </c>
    </row>
    <row r="2114" spans="1:24" ht="43.2" x14ac:dyDescent="0.55000000000000004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si="321"/>
        <v>1</v>
      </c>
      <c r="P2114" s="9">
        <f t="shared" si="322"/>
        <v>27.272727272727273</v>
      </c>
      <c r="Q2114" t="str">
        <f t="shared" si="323"/>
        <v>music</v>
      </c>
      <c r="R2114" t="str">
        <f t="shared" si="324"/>
        <v>indie rock</v>
      </c>
      <c r="S2114" t="str">
        <f t="shared" si="329"/>
        <v>4/1/2013</v>
      </c>
      <c r="T2114" t="str">
        <f t="shared" si="325"/>
        <v>2013</v>
      </c>
      <c r="U2114" t="str">
        <f t="shared" si="326"/>
        <v>April</v>
      </c>
      <c r="V2114" t="str">
        <f t="shared" ref="V2114:V2177" si="330">TEXT((I2114/86400)+25569+(-5/24),"m/d/yyyy")</f>
        <v>4/15/2013</v>
      </c>
      <c r="W2114" t="str">
        <f t="shared" si="327"/>
        <v>2013</v>
      </c>
      <c r="X2114" t="str">
        <f t="shared" si="328"/>
        <v>April</v>
      </c>
    </row>
    <row r="2115" spans="1:24" ht="28.8" x14ac:dyDescent="0.55000000000000004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ref="O2115:O2178" si="331">E2115/D2115</f>
        <v>1.0485714285714285</v>
      </c>
      <c r="P2115" s="9">
        <f t="shared" ref="P2115:P2178" si="332">IF(L2115&lt;&gt;0, E2115/L2115, 0)</f>
        <v>68.598130841121488</v>
      </c>
      <c r="Q2115" t="str">
        <f t="shared" ref="Q2115:Q2178" si="333">LEFT(N2115, SEARCH("/",N2115,1)-1)</f>
        <v>music</v>
      </c>
      <c r="R2115" t="str">
        <f t="shared" ref="R2115:R2178" si="334">RIGHT(N2115,LEN(N2115)-FIND("/",N2115))</f>
        <v>indie rock</v>
      </c>
      <c r="S2115" t="str">
        <f t="shared" si="329"/>
        <v>8/19/2014</v>
      </c>
      <c r="T2115" t="str">
        <f t="shared" ref="T2115:T2178" si="335">TEXT((J2115/86400)+25569+(-5/24),"yyyy")</f>
        <v>2014</v>
      </c>
      <c r="U2115" t="str">
        <f t="shared" ref="U2115:U2178" si="336">TEXT((J2115/86400)+25569+(-5/24),"mmmm")</f>
        <v>August</v>
      </c>
      <c r="V2115" t="str">
        <f t="shared" si="330"/>
        <v>9/23/2014</v>
      </c>
      <c r="W2115" t="str">
        <f t="shared" ref="W2115:W2178" si="337">TEXT((I2115/86400)+25569+(-5/24),"yyyy")</f>
        <v>2014</v>
      </c>
      <c r="X2115" t="str">
        <f t="shared" ref="X2115:X2178" si="338">TEXT((I2115/86400)+25569+(-5/24),"mmmm")</f>
        <v>September</v>
      </c>
    </row>
    <row r="2116" spans="1:24" ht="43.2" x14ac:dyDescent="0.55000000000000004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si="331"/>
        <v>1.0469999999999999</v>
      </c>
      <c r="P2116" s="9">
        <f t="shared" si="332"/>
        <v>35.612244897959187</v>
      </c>
      <c r="Q2116" t="str">
        <f t="shared" si="333"/>
        <v>music</v>
      </c>
      <c r="R2116" t="str">
        <f t="shared" si="334"/>
        <v>indie rock</v>
      </c>
      <c r="S2116" t="str">
        <f t="shared" ref="S2116:S2179" si="339">TEXT((J2116/86400)+25569+(-5/24),"m/d/yyyy")</f>
        <v>10/7/2010</v>
      </c>
      <c r="T2116" t="str">
        <f t="shared" si="335"/>
        <v>2010</v>
      </c>
      <c r="U2116" t="str">
        <f t="shared" si="336"/>
        <v>October</v>
      </c>
      <c r="V2116" t="str">
        <f t="shared" si="330"/>
        <v>12/8/2010</v>
      </c>
      <c r="W2116" t="str">
        <f t="shared" si="337"/>
        <v>2010</v>
      </c>
      <c r="X2116" t="str">
        <f t="shared" si="338"/>
        <v>December</v>
      </c>
    </row>
    <row r="2117" spans="1:24" ht="43.2" x14ac:dyDescent="0.55000000000000004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si="331"/>
        <v>2.2566666666666668</v>
      </c>
      <c r="P2117" s="9">
        <f t="shared" si="332"/>
        <v>94.027777777777771</v>
      </c>
      <c r="Q2117" t="str">
        <f t="shared" si="333"/>
        <v>music</v>
      </c>
      <c r="R2117" t="str">
        <f t="shared" si="334"/>
        <v>indie rock</v>
      </c>
      <c r="S2117" t="str">
        <f t="shared" si="339"/>
        <v>1/20/2011</v>
      </c>
      <c r="T2117" t="str">
        <f t="shared" si="335"/>
        <v>2011</v>
      </c>
      <c r="U2117" t="str">
        <f t="shared" si="336"/>
        <v>January</v>
      </c>
      <c r="V2117" t="str">
        <f t="shared" si="330"/>
        <v>2/19/2011</v>
      </c>
      <c r="W2117" t="str">
        <f t="shared" si="337"/>
        <v>2011</v>
      </c>
      <c r="X2117" t="str">
        <f t="shared" si="338"/>
        <v>February</v>
      </c>
    </row>
    <row r="2118" spans="1:24" ht="43.2" x14ac:dyDescent="0.55000000000000004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331"/>
        <v>1.0090416666666666</v>
      </c>
      <c r="P2118" s="9">
        <f t="shared" si="332"/>
        <v>526.45652173913038</v>
      </c>
      <c r="Q2118" t="str">
        <f t="shared" si="333"/>
        <v>music</v>
      </c>
      <c r="R2118" t="str">
        <f t="shared" si="334"/>
        <v>indie rock</v>
      </c>
      <c r="S2118" t="str">
        <f t="shared" si="339"/>
        <v>8/15/2012</v>
      </c>
      <c r="T2118" t="str">
        <f t="shared" si="335"/>
        <v>2012</v>
      </c>
      <c r="U2118" t="str">
        <f t="shared" si="336"/>
        <v>August</v>
      </c>
      <c r="V2118" t="str">
        <f t="shared" si="330"/>
        <v>10/2/2012</v>
      </c>
      <c r="W2118" t="str">
        <f t="shared" si="337"/>
        <v>2012</v>
      </c>
      <c r="X2118" t="str">
        <f t="shared" si="338"/>
        <v>October</v>
      </c>
    </row>
    <row r="2119" spans="1:24" ht="43.2" x14ac:dyDescent="0.55000000000000004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331"/>
        <v>1.4775</v>
      </c>
      <c r="P2119" s="9">
        <f t="shared" si="332"/>
        <v>50.657142857142858</v>
      </c>
      <c r="Q2119" t="str">
        <f t="shared" si="333"/>
        <v>music</v>
      </c>
      <c r="R2119" t="str">
        <f t="shared" si="334"/>
        <v>indie rock</v>
      </c>
      <c r="S2119" t="str">
        <f t="shared" si="339"/>
        <v>10/12/2015</v>
      </c>
      <c r="T2119" t="str">
        <f t="shared" si="335"/>
        <v>2015</v>
      </c>
      <c r="U2119" t="str">
        <f t="shared" si="336"/>
        <v>October</v>
      </c>
      <c r="V2119" t="str">
        <f t="shared" si="330"/>
        <v>10/26/2015</v>
      </c>
      <c r="W2119" t="str">
        <f t="shared" si="337"/>
        <v>2015</v>
      </c>
      <c r="X2119" t="str">
        <f t="shared" si="338"/>
        <v>October</v>
      </c>
    </row>
    <row r="2120" spans="1:24" ht="28.8" x14ac:dyDescent="0.55000000000000004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331"/>
        <v>1.3461099999999999</v>
      </c>
      <c r="P2120" s="9">
        <f t="shared" si="332"/>
        <v>79.182941176470578</v>
      </c>
      <c r="Q2120" t="str">
        <f t="shared" si="333"/>
        <v>music</v>
      </c>
      <c r="R2120" t="str">
        <f t="shared" si="334"/>
        <v>indie rock</v>
      </c>
      <c r="S2120" t="str">
        <f t="shared" si="339"/>
        <v>6/24/2011</v>
      </c>
      <c r="T2120" t="str">
        <f t="shared" si="335"/>
        <v>2011</v>
      </c>
      <c r="U2120" t="str">
        <f t="shared" si="336"/>
        <v>June</v>
      </c>
      <c r="V2120" t="str">
        <f t="shared" si="330"/>
        <v>7/24/2011</v>
      </c>
      <c r="W2120" t="str">
        <f t="shared" si="337"/>
        <v>2011</v>
      </c>
      <c r="X2120" t="str">
        <f t="shared" si="338"/>
        <v>July</v>
      </c>
    </row>
    <row r="2121" spans="1:24" ht="43.2" x14ac:dyDescent="0.55000000000000004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331"/>
        <v>1.0075000000000001</v>
      </c>
      <c r="P2121" s="9">
        <f t="shared" si="332"/>
        <v>91.590909090909093</v>
      </c>
      <c r="Q2121" t="str">
        <f t="shared" si="333"/>
        <v>music</v>
      </c>
      <c r="R2121" t="str">
        <f t="shared" si="334"/>
        <v>indie rock</v>
      </c>
      <c r="S2121" t="str">
        <f t="shared" si="339"/>
        <v>7/16/2012</v>
      </c>
      <c r="T2121" t="str">
        <f t="shared" si="335"/>
        <v>2012</v>
      </c>
      <c r="U2121" t="str">
        <f t="shared" si="336"/>
        <v>July</v>
      </c>
      <c r="V2121" t="str">
        <f t="shared" si="330"/>
        <v>8/15/2012</v>
      </c>
      <c r="W2121" t="str">
        <f t="shared" si="337"/>
        <v>2012</v>
      </c>
      <c r="X2121" t="str">
        <f t="shared" si="338"/>
        <v>August</v>
      </c>
    </row>
    <row r="2122" spans="1:24" ht="43.2" x14ac:dyDescent="0.55000000000000004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331"/>
        <v>1.00880375</v>
      </c>
      <c r="P2122" s="9">
        <f t="shared" si="332"/>
        <v>116.96275362318841</v>
      </c>
      <c r="Q2122" t="str">
        <f t="shared" si="333"/>
        <v>music</v>
      </c>
      <c r="R2122" t="str">
        <f t="shared" si="334"/>
        <v>indie rock</v>
      </c>
      <c r="S2122" t="str">
        <f t="shared" si="339"/>
        <v>11/13/2013</v>
      </c>
      <c r="T2122" t="str">
        <f t="shared" si="335"/>
        <v>2013</v>
      </c>
      <c r="U2122" t="str">
        <f t="shared" si="336"/>
        <v>November</v>
      </c>
      <c r="V2122" t="str">
        <f t="shared" si="330"/>
        <v>1/1/2014</v>
      </c>
      <c r="W2122" t="str">
        <f t="shared" si="337"/>
        <v>2014</v>
      </c>
      <c r="X2122" t="str">
        <f t="shared" si="338"/>
        <v>January</v>
      </c>
    </row>
    <row r="2123" spans="1:24" ht="28.8" x14ac:dyDescent="0.55000000000000004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si="331"/>
        <v>5.6800000000000002E-3</v>
      </c>
      <c r="P2123" s="9">
        <f t="shared" si="332"/>
        <v>28.4</v>
      </c>
      <c r="Q2123" t="str">
        <f t="shared" si="333"/>
        <v>games</v>
      </c>
      <c r="R2123" t="str">
        <f t="shared" si="334"/>
        <v>video games</v>
      </c>
      <c r="S2123" t="str">
        <f t="shared" si="339"/>
        <v>12/12/2016</v>
      </c>
      <c r="T2123" t="str">
        <f t="shared" si="335"/>
        <v>2016</v>
      </c>
      <c r="U2123" t="str">
        <f t="shared" si="336"/>
        <v>December</v>
      </c>
      <c r="V2123" t="str">
        <f t="shared" si="330"/>
        <v>1/11/2017</v>
      </c>
      <c r="W2123" t="str">
        <f t="shared" si="337"/>
        <v>2017</v>
      </c>
      <c r="X2123" t="str">
        <f t="shared" si="338"/>
        <v>January</v>
      </c>
    </row>
    <row r="2124" spans="1:24" ht="43.2" x14ac:dyDescent="0.55000000000000004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331"/>
        <v>3.875E-3</v>
      </c>
      <c r="P2124" s="9">
        <f t="shared" si="332"/>
        <v>103.33333333333333</v>
      </c>
      <c r="Q2124" t="str">
        <f t="shared" si="333"/>
        <v>games</v>
      </c>
      <c r="R2124" t="str">
        <f t="shared" si="334"/>
        <v>video games</v>
      </c>
      <c r="S2124" t="str">
        <f t="shared" si="339"/>
        <v>12/8/2016</v>
      </c>
      <c r="T2124" t="str">
        <f t="shared" si="335"/>
        <v>2016</v>
      </c>
      <c r="U2124" t="str">
        <f t="shared" si="336"/>
        <v>December</v>
      </c>
      <c r="V2124" t="str">
        <f t="shared" si="330"/>
        <v>1/7/2017</v>
      </c>
      <c r="W2124" t="str">
        <f t="shared" si="337"/>
        <v>2017</v>
      </c>
      <c r="X2124" t="str">
        <f t="shared" si="338"/>
        <v>January</v>
      </c>
    </row>
    <row r="2125" spans="1:24" ht="57.6" x14ac:dyDescent="0.55000000000000004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331"/>
        <v>0.1</v>
      </c>
      <c r="P2125" s="9">
        <f t="shared" si="332"/>
        <v>10</v>
      </c>
      <c r="Q2125" t="str">
        <f t="shared" si="333"/>
        <v>games</v>
      </c>
      <c r="R2125" t="str">
        <f t="shared" si="334"/>
        <v>video games</v>
      </c>
      <c r="S2125" t="str">
        <f t="shared" si="339"/>
        <v>1/20/2010</v>
      </c>
      <c r="T2125" t="str">
        <f t="shared" si="335"/>
        <v>2010</v>
      </c>
      <c r="U2125" t="str">
        <f t="shared" si="336"/>
        <v>January</v>
      </c>
      <c r="V2125" t="str">
        <f t="shared" si="330"/>
        <v>3/15/2010</v>
      </c>
      <c r="W2125" t="str">
        <f t="shared" si="337"/>
        <v>2010</v>
      </c>
      <c r="X2125" t="str">
        <f t="shared" si="338"/>
        <v>March</v>
      </c>
    </row>
    <row r="2126" spans="1:24" ht="43.2" x14ac:dyDescent="0.55000000000000004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331"/>
        <v>0.10454545454545454</v>
      </c>
      <c r="P2126" s="9">
        <f t="shared" si="332"/>
        <v>23</v>
      </c>
      <c r="Q2126" t="str">
        <f t="shared" si="333"/>
        <v>games</v>
      </c>
      <c r="R2126" t="str">
        <f t="shared" si="334"/>
        <v>video games</v>
      </c>
      <c r="S2126" t="str">
        <f t="shared" si="339"/>
        <v>10/12/2010</v>
      </c>
      <c r="T2126" t="str">
        <f t="shared" si="335"/>
        <v>2010</v>
      </c>
      <c r="U2126" t="str">
        <f t="shared" si="336"/>
        <v>October</v>
      </c>
      <c r="V2126" t="str">
        <f t="shared" si="330"/>
        <v>11/30/2010</v>
      </c>
      <c r="W2126" t="str">
        <f t="shared" si="337"/>
        <v>2010</v>
      </c>
      <c r="X2126" t="str">
        <f t="shared" si="338"/>
        <v>November</v>
      </c>
    </row>
    <row r="2127" spans="1:24" ht="43.2" x14ac:dyDescent="0.55000000000000004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331"/>
        <v>1.4200000000000001E-2</v>
      </c>
      <c r="P2127" s="9">
        <f t="shared" si="332"/>
        <v>31.555555555555557</v>
      </c>
      <c r="Q2127" t="str">
        <f t="shared" si="333"/>
        <v>games</v>
      </c>
      <c r="R2127" t="str">
        <f t="shared" si="334"/>
        <v>video games</v>
      </c>
      <c r="S2127" t="str">
        <f t="shared" si="339"/>
        <v>7/5/2015</v>
      </c>
      <c r="T2127" t="str">
        <f t="shared" si="335"/>
        <v>2015</v>
      </c>
      <c r="U2127" t="str">
        <f t="shared" si="336"/>
        <v>July</v>
      </c>
      <c r="V2127" t="str">
        <f t="shared" si="330"/>
        <v>8/4/2015</v>
      </c>
      <c r="W2127" t="str">
        <f t="shared" si="337"/>
        <v>2015</v>
      </c>
      <c r="X2127" t="str">
        <f t="shared" si="338"/>
        <v>August</v>
      </c>
    </row>
    <row r="2128" spans="1:24" ht="43.2" x14ac:dyDescent="0.55000000000000004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331"/>
        <v>5.0000000000000001E-4</v>
      </c>
      <c r="P2128" s="9">
        <f t="shared" si="332"/>
        <v>5</v>
      </c>
      <c r="Q2128" t="str">
        <f t="shared" si="333"/>
        <v>games</v>
      </c>
      <c r="R2128" t="str">
        <f t="shared" si="334"/>
        <v>video games</v>
      </c>
      <c r="S2128" t="str">
        <f t="shared" si="339"/>
        <v>11/8/2014</v>
      </c>
      <c r="T2128" t="str">
        <f t="shared" si="335"/>
        <v>2014</v>
      </c>
      <c r="U2128" t="str">
        <f t="shared" si="336"/>
        <v>November</v>
      </c>
      <c r="V2128" t="str">
        <f t="shared" si="330"/>
        <v>12/8/2014</v>
      </c>
      <c r="W2128" t="str">
        <f t="shared" si="337"/>
        <v>2014</v>
      </c>
      <c r="X2128" t="str">
        <f t="shared" si="338"/>
        <v>December</v>
      </c>
    </row>
    <row r="2129" spans="1:24" ht="28.8" x14ac:dyDescent="0.55000000000000004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331"/>
        <v>0.28842857142857142</v>
      </c>
      <c r="P2129" s="9">
        <f t="shared" si="332"/>
        <v>34.220338983050844</v>
      </c>
      <c r="Q2129" t="str">
        <f t="shared" si="333"/>
        <v>games</v>
      </c>
      <c r="R2129" t="str">
        <f t="shared" si="334"/>
        <v>video games</v>
      </c>
      <c r="S2129" t="str">
        <f t="shared" si="339"/>
        <v>2/10/2015</v>
      </c>
      <c r="T2129" t="str">
        <f t="shared" si="335"/>
        <v>2015</v>
      </c>
      <c r="U2129" t="str">
        <f t="shared" si="336"/>
        <v>February</v>
      </c>
      <c r="V2129" t="str">
        <f t="shared" si="330"/>
        <v>3/12/2015</v>
      </c>
      <c r="W2129" t="str">
        <f t="shared" si="337"/>
        <v>2015</v>
      </c>
      <c r="X2129" t="str">
        <f t="shared" si="338"/>
        <v>March</v>
      </c>
    </row>
    <row r="2130" spans="1:24" ht="43.2" x14ac:dyDescent="0.55000000000000004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331"/>
        <v>1.6666666666666668E-3</v>
      </c>
      <c r="P2130" s="9">
        <f t="shared" si="332"/>
        <v>25</v>
      </c>
      <c r="Q2130" t="str">
        <f t="shared" si="333"/>
        <v>games</v>
      </c>
      <c r="R2130" t="str">
        <f t="shared" si="334"/>
        <v>video games</v>
      </c>
      <c r="S2130" t="str">
        <f t="shared" si="339"/>
        <v>7/23/2014</v>
      </c>
      <c r="T2130" t="str">
        <f t="shared" si="335"/>
        <v>2014</v>
      </c>
      <c r="U2130" t="str">
        <f t="shared" si="336"/>
        <v>July</v>
      </c>
      <c r="V2130" t="str">
        <f t="shared" si="330"/>
        <v>9/21/2014</v>
      </c>
      <c r="W2130" t="str">
        <f t="shared" si="337"/>
        <v>2014</v>
      </c>
      <c r="X2130" t="str">
        <f t="shared" si="338"/>
        <v>September</v>
      </c>
    </row>
    <row r="2131" spans="1:24" ht="43.2" x14ac:dyDescent="0.55000000000000004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331"/>
        <v>0.11799999999999999</v>
      </c>
      <c r="P2131" s="9">
        <f t="shared" si="332"/>
        <v>19.666666666666668</v>
      </c>
      <c r="Q2131" t="str">
        <f t="shared" si="333"/>
        <v>games</v>
      </c>
      <c r="R2131" t="str">
        <f t="shared" si="334"/>
        <v>video games</v>
      </c>
      <c r="S2131" t="str">
        <f t="shared" si="339"/>
        <v>2/8/2016</v>
      </c>
      <c r="T2131" t="str">
        <f t="shared" si="335"/>
        <v>2016</v>
      </c>
      <c r="U2131" t="str">
        <f t="shared" si="336"/>
        <v>February</v>
      </c>
      <c r="V2131" t="str">
        <f t="shared" si="330"/>
        <v>3/9/2016</v>
      </c>
      <c r="W2131" t="str">
        <f t="shared" si="337"/>
        <v>2016</v>
      </c>
      <c r="X2131" t="str">
        <f t="shared" si="338"/>
        <v>March</v>
      </c>
    </row>
    <row r="2132" spans="1:24" ht="28.8" x14ac:dyDescent="0.55000000000000004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si="331"/>
        <v>2.0238095238095236E-3</v>
      </c>
      <c r="P2132" s="9">
        <f t="shared" si="332"/>
        <v>21.25</v>
      </c>
      <c r="Q2132" t="str">
        <f t="shared" si="333"/>
        <v>games</v>
      </c>
      <c r="R2132" t="str">
        <f t="shared" si="334"/>
        <v>video games</v>
      </c>
      <c r="S2132" t="str">
        <f t="shared" si="339"/>
        <v>7/11/2014</v>
      </c>
      <c r="T2132" t="str">
        <f t="shared" si="335"/>
        <v>2014</v>
      </c>
      <c r="U2132" t="str">
        <f t="shared" si="336"/>
        <v>July</v>
      </c>
      <c r="V2132" t="str">
        <f t="shared" si="330"/>
        <v>8/15/2014</v>
      </c>
      <c r="W2132" t="str">
        <f t="shared" si="337"/>
        <v>2014</v>
      </c>
      <c r="X2132" t="str">
        <f t="shared" si="338"/>
        <v>August</v>
      </c>
    </row>
    <row r="2133" spans="1:24" ht="43.2" x14ac:dyDescent="0.55000000000000004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331"/>
        <v>0.05</v>
      </c>
      <c r="P2133" s="9">
        <f t="shared" si="332"/>
        <v>8.3333333333333339</v>
      </c>
      <c r="Q2133" t="str">
        <f t="shared" si="333"/>
        <v>games</v>
      </c>
      <c r="R2133" t="str">
        <f t="shared" si="334"/>
        <v>video games</v>
      </c>
      <c r="S2133" t="str">
        <f t="shared" si="339"/>
        <v>6/11/2015</v>
      </c>
      <c r="T2133" t="str">
        <f t="shared" si="335"/>
        <v>2015</v>
      </c>
      <c r="U2133" t="str">
        <f t="shared" si="336"/>
        <v>June</v>
      </c>
      <c r="V2133" t="str">
        <f t="shared" si="330"/>
        <v>7/11/2015</v>
      </c>
      <c r="W2133" t="str">
        <f t="shared" si="337"/>
        <v>2015</v>
      </c>
      <c r="X2133" t="str">
        <f t="shared" si="338"/>
        <v>July</v>
      </c>
    </row>
    <row r="2134" spans="1:24" ht="43.2" x14ac:dyDescent="0.55000000000000004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331"/>
        <v>2.1129899999999997E-2</v>
      </c>
      <c r="P2134" s="9">
        <f t="shared" si="332"/>
        <v>21.34333333333333</v>
      </c>
      <c r="Q2134" t="str">
        <f t="shared" si="333"/>
        <v>games</v>
      </c>
      <c r="R2134" t="str">
        <f t="shared" si="334"/>
        <v>video games</v>
      </c>
      <c r="S2134" t="str">
        <f t="shared" si="339"/>
        <v>1/4/2014</v>
      </c>
      <c r="T2134" t="str">
        <f t="shared" si="335"/>
        <v>2014</v>
      </c>
      <c r="U2134" t="str">
        <f t="shared" si="336"/>
        <v>January</v>
      </c>
      <c r="V2134" t="str">
        <f t="shared" si="330"/>
        <v>2/3/2014</v>
      </c>
      <c r="W2134" t="str">
        <f t="shared" si="337"/>
        <v>2014</v>
      </c>
      <c r="X2134" t="str">
        <f t="shared" si="338"/>
        <v>February</v>
      </c>
    </row>
    <row r="2135" spans="1:24" ht="43.2" x14ac:dyDescent="0.55000000000000004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331"/>
        <v>1.6E-2</v>
      </c>
      <c r="P2135" s="9">
        <f t="shared" si="332"/>
        <v>5.333333333333333</v>
      </c>
      <c r="Q2135" t="str">
        <f t="shared" si="333"/>
        <v>games</v>
      </c>
      <c r="R2135" t="str">
        <f t="shared" si="334"/>
        <v>video games</v>
      </c>
      <c r="S2135" t="str">
        <f t="shared" si="339"/>
        <v>3/16/2011</v>
      </c>
      <c r="T2135" t="str">
        <f t="shared" si="335"/>
        <v>2011</v>
      </c>
      <c r="U2135" t="str">
        <f t="shared" si="336"/>
        <v>March</v>
      </c>
      <c r="V2135" t="str">
        <f t="shared" si="330"/>
        <v>4/24/2011</v>
      </c>
      <c r="W2135" t="str">
        <f t="shared" si="337"/>
        <v>2011</v>
      </c>
      <c r="X2135" t="str">
        <f t="shared" si="338"/>
        <v>April</v>
      </c>
    </row>
    <row r="2136" spans="1:24" ht="43.2" x14ac:dyDescent="0.55000000000000004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331"/>
        <v>1.7333333333333333E-2</v>
      </c>
      <c r="P2136" s="9">
        <f t="shared" si="332"/>
        <v>34.666666666666664</v>
      </c>
      <c r="Q2136" t="str">
        <f t="shared" si="333"/>
        <v>games</v>
      </c>
      <c r="R2136" t="str">
        <f t="shared" si="334"/>
        <v>video games</v>
      </c>
      <c r="S2136" t="str">
        <f t="shared" si="339"/>
        <v>3/28/2013</v>
      </c>
      <c r="T2136" t="str">
        <f t="shared" si="335"/>
        <v>2013</v>
      </c>
      <c r="U2136" t="str">
        <f t="shared" si="336"/>
        <v>March</v>
      </c>
      <c r="V2136" t="str">
        <f t="shared" si="330"/>
        <v>4/27/2013</v>
      </c>
      <c r="W2136" t="str">
        <f t="shared" si="337"/>
        <v>2013</v>
      </c>
      <c r="X2136" t="str">
        <f t="shared" si="338"/>
        <v>April</v>
      </c>
    </row>
    <row r="2137" spans="1:24" ht="43.2" x14ac:dyDescent="0.55000000000000004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331"/>
        <v>9.5600000000000004E-2</v>
      </c>
      <c r="P2137" s="9">
        <f t="shared" si="332"/>
        <v>21.727272727272727</v>
      </c>
      <c r="Q2137" t="str">
        <f t="shared" si="333"/>
        <v>games</v>
      </c>
      <c r="R2137" t="str">
        <f t="shared" si="334"/>
        <v>video games</v>
      </c>
      <c r="S2137" t="str">
        <f t="shared" si="339"/>
        <v>9/4/2012</v>
      </c>
      <c r="T2137" t="str">
        <f t="shared" si="335"/>
        <v>2012</v>
      </c>
      <c r="U2137" t="str">
        <f t="shared" si="336"/>
        <v>September</v>
      </c>
      <c r="V2137" t="str">
        <f t="shared" si="330"/>
        <v>10/4/2012</v>
      </c>
      <c r="W2137" t="str">
        <f t="shared" si="337"/>
        <v>2012</v>
      </c>
      <c r="X2137" t="str">
        <f t="shared" si="338"/>
        <v>October</v>
      </c>
    </row>
    <row r="2138" spans="1:24" ht="43.2" x14ac:dyDescent="0.55000000000000004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331"/>
        <v>5.9612499999999998E-4</v>
      </c>
      <c r="P2138" s="9">
        <f t="shared" si="332"/>
        <v>11.922499999999999</v>
      </c>
      <c r="Q2138" t="str">
        <f t="shared" si="333"/>
        <v>games</v>
      </c>
      <c r="R2138" t="str">
        <f t="shared" si="334"/>
        <v>video games</v>
      </c>
      <c r="S2138" t="str">
        <f t="shared" si="339"/>
        <v>9/19/2013</v>
      </c>
      <c r="T2138" t="str">
        <f t="shared" si="335"/>
        <v>2013</v>
      </c>
      <c r="U2138" t="str">
        <f t="shared" si="336"/>
        <v>September</v>
      </c>
      <c r="V2138" t="str">
        <f t="shared" si="330"/>
        <v>10/19/2013</v>
      </c>
      <c r="W2138" t="str">
        <f t="shared" si="337"/>
        <v>2013</v>
      </c>
      <c r="X2138" t="str">
        <f t="shared" si="338"/>
        <v>October</v>
      </c>
    </row>
    <row r="2139" spans="1:24" ht="43.2" x14ac:dyDescent="0.55000000000000004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331"/>
        <v>0.28405999999999998</v>
      </c>
      <c r="P2139" s="9">
        <f t="shared" si="332"/>
        <v>26.59737827715356</v>
      </c>
      <c r="Q2139" t="str">
        <f t="shared" si="333"/>
        <v>games</v>
      </c>
      <c r="R2139" t="str">
        <f t="shared" si="334"/>
        <v>video games</v>
      </c>
      <c r="S2139" t="str">
        <f t="shared" si="339"/>
        <v>11/5/2014</v>
      </c>
      <c r="T2139" t="str">
        <f t="shared" si="335"/>
        <v>2014</v>
      </c>
      <c r="U2139" t="str">
        <f t="shared" si="336"/>
        <v>November</v>
      </c>
      <c r="V2139" t="str">
        <f t="shared" si="330"/>
        <v>12/5/2014</v>
      </c>
      <c r="W2139" t="str">
        <f t="shared" si="337"/>
        <v>2014</v>
      </c>
      <c r="X2139" t="str">
        <f t="shared" si="338"/>
        <v>December</v>
      </c>
    </row>
    <row r="2140" spans="1:24" ht="28.8" x14ac:dyDescent="0.55000000000000004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331"/>
        <v>0.128</v>
      </c>
      <c r="P2140" s="9">
        <f t="shared" si="332"/>
        <v>10.666666666666666</v>
      </c>
      <c r="Q2140" t="str">
        <f t="shared" si="333"/>
        <v>games</v>
      </c>
      <c r="R2140" t="str">
        <f t="shared" si="334"/>
        <v>video games</v>
      </c>
      <c r="S2140" t="str">
        <f t="shared" si="339"/>
        <v>10/9/2013</v>
      </c>
      <c r="T2140" t="str">
        <f t="shared" si="335"/>
        <v>2013</v>
      </c>
      <c r="U2140" t="str">
        <f t="shared" si="336"/>
        <v>October</v>
      </c>
      <c r="V2140" t="str">
        <f t="shared" si="330"/>
        <v>11/8/2013</v>
      </c>
      <c r="W2140" t="str">
        <f t="shared" si="337"/>
        <v>2013</v>
      </c>
      <c r="X2140" t="str">
        <f t="shared" si="338"/>
        <v>November</v>
      </c>
    </row>
    <row r="2141" spans="1:24" ht="43.2" x14ac:dyDescent="0.55000000000000004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331"/>
        <v>5.4199999999999998E-2</v>
      </c>
      <c r="P2141" s="9">
        <f t="shared" si="332"/>
        <v>29.035714285714285</v>
      </c>
      <c r="Q2141" t="str">
        <f t="shared" si="333"/>
        <v>games</v>
      </c>
      <c r="R2141" t="str">
        <f t="shared" si="334"/>
        <v>video games</v>
      </c>
      <c r="S2141" t="str">
        <f t="shared" si="339"/>
        <v>10/4/2016</v>
      </c>
      <c r="T2141" t="str">
        <f t="shared" si="335"/>
        <v>2016</v>
      </c>
      <c r="U2141" t="str">
        <f t="shared" si="336"/>
        <v>October</v>
      </c>
      <c r="V2141" t="str">
        <f t="shared" si="330"/>
        <v>11/3/2016</v>
      </c>
      <c r="W2141" t="str">
        <f t="shared" si="337"/>
        <v>2016</v>
      </c>
      <c r="X2141" t="str">
        <f t="shared" si="338"/>
        <v>November</v>
      </c>
    </row>
    <row r="2142" spans="1:24" ht="43.2" x14ac:dyDescent="0.55000000000000004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331"/>
        <v>1.1199999999999999E-3</v>
      </c>
      <c r="P2142" s="9">
        <f t="shared" si="332"/>
        <v>50.909090909090907</v>
      </c>
      <c r="Q2142" t="str">
        <f t="shared" si="333"/>
        <v>games</v>
      </c>
      <c r="R2142" t="str">
        <f t="shared" si="334"/>
        <v>video games</v>
      </c>
      <c r="S2142" t="str">
        <f t="shared" si="339"/>
        <v>12/12/2012</v>
      </c>
      <c r="T2142" t="str">
        <f t="shared" si="335"/>
        <v>2012</v>
      </c>
      <c r="U2142" t="str">
        <f t="shared" si="336"/>
        <v>December</v>
      </c>
      <c r="V2142" t="str">
        <f t="shared" si="330"/>
        <v>1/11/2013</v>
      </c>
      <c r="W2142" t="str">
        <f t="shared" si="337"/>
        <v>2013</v>
      </c>
      <c r="X2142" t="str">
        <f t="shared" si="338"/>
        <v>January</v>
      </c>
    </row>
    <row r="2143" spans="1:24" ht="43.2" x14ac:dyDescent="0.55000000000000004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 t="shared" si="331"/>
        <v>0</v>
      </c>
      <c r="P2143" s="9">
        <f t="shared" si="332"/>
        <v>0</v>
      </c>
      <c r="Q2143" t="str">
        <f t="shared" si="333"/>
        <v>games</v>
      </c>
      <c r="R2143" t="str">
        <f t="shared" si="334"/>
        <v>video games</v>
      </c>
      <c r="S2143" t="str">
        <f t="shared" si="339"/>
        <v>10/15/2014</v>
      </c>
      <c r="T2143" t="str">
        <f t="shared" si="335"/>
        <v>2014</v>
      </c>
      <c r="U2143" t="str">
        <f t="shared" si="336"/>
        <v>October</v>
      </c>
      <c r="V2143" t="str">
        <f t="shared" si="330"/>
        <v>11/14/2014</v>
      </c>
      <c r="W2143" t="str">
        <f t="shared" si="337"/>
        <v>2014</v>
      </c>
      <c r="X2143" t="str">
        <f t="shared" si="338"/>
        <v>November</v>
      </c>
    </row>
    <row r="2144" spans="1:24" ht="43.2" x14ac:dyDescent="0.55000000000000004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si="331"/>
        <v>5.7238095238095241E-2</v>
      </c>
      <c r="P2144" s="9">
        <f t="shared" si="332"/>
        <v>50.083333333333336</v>
      </c>
      <c r="Q2144" t="str">
        <f t="shared" si="333"/>
        <v>games</v>
      </c>
      <c r="R2144" t="str">
        <f t="shared" si="334"/>
        <v>video games</v>
      </c>
      <c r="S2144" t="str">
        <f t="shared" si="339"/>
        <v>12/2/2015</v>
      </c>
      <c r="T2144" t="str">
        <f t="shared" si="335"/>
        <v>2015</v>
      </c>
      <c r="U2144" t="str">
        <f t="shared" si="336"/>
        <v>December</v>
      </c>
      <c r="V2144" t="str">
        <f t="shared" si="330"/>
        <v>12/30/2015</v>
      </c>
      <c r="W2144" t="str">
        <f t="shared" si="337"/>
        <v>2015</v>
      </c>
      <c r="X2144" t="str">
        <f t="shared" si="338"/>
        <v>December</v>
      </c>
    </row>
    <row r="2145" spans="1:24" ht="43.2" x14ac:dyDescent="0.55000000000000004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331"/>
        <v>0.1125</v>
      </c>
      <c r="P2145" s="9">
        <f t="shared" si="332"/>
        <v>45</v>
      </c>
      <c r="Q2145" t="str">
        <f t="shared" si="333"/>
        <v>games</v>
      </c>
      <c r="R2145" t="str">
        <f t="shared" si="334"/>
        <v>video games</v>
      </c>
      <c r="S2145" t="str">
        <f t="shared" si="339"/>
        <v>6/3/2010</v>
      </c>
      <c r="T2145" t="str">
        <f t="shared" si="335"/>
        <v>2010</v>
      </c>
      <c r="U2145" t="str">
        <f t="shared" si="336"/>
        <v>June</v>
      </c>
      <c r="V2145" t="str">
        <f t="shared" si="330"/>
        <v>7/21/2010</v>
      </c>
      <c r="W2145" t="str">
        <f t="shared" si="337"/>
        <v>2010</v>
      </c>
      <c r="X2145" t="str">
        <f t="shared" si="338"/>
        <v>July</v>
      </c>
    </row>
    <row r="2146" spans="1:24" ht="28.8" x14ac:dyDescent="0.55000000000000004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331"/>
        <v>1.7098591549295775E-2</v>
      </c>
      <c r="P2146" s="9">
        <f t="shared" si="332"/>
        <v>25.291666666666668</v>
      </c>
      <c r="Q2146" t="str">
        <f t="shared" si="333"/>
        <v>games</v>
      </c>
      <c r="R2146" t="str">
        <f t="shared" si="334"/>
        <v>video games</v>
      </c>
      <c r="S2146" t="str">
        <f t="shared" si="339"/>
        <v>8/13/2013</v>
      </c>
      <c r="T2146" t="str">
        <f t="shared" si="335"/>
        <v>2013</v>
      </c>
      <c r="U2146" t="str">
        <f t="shared" si="336"/>
        <v>August</v>
      </c>
      <c r="V2146" t="str">
        <f t="shared" si="330"/>
        <v>9/14/2013</v>
      </c>
      <c r="W2146" t="str">
        <f t="shared" si="337"/>
        <v>2013</v>
      </c>
      <c r="X2146" t="str">
        <f t="shared" si="338"/>
        <v>September</v>
      </c>
    </row>
    <row r="2147" spans="1:24" ht="43.2" x14ac:dyDescent="0.55000000000000004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331"/>
        <v>0.30433333333333334</v>
      </c>
      <c r="P2147" s="9">
        <f t="shared" si="332"/>
        <v>51.292134831460672</v>
      </c>
      <c r="Q2147" t="str">
        <f t="shared" si="333"/>
        <v>games</v>
      </c>
      <c r="R2147" t="str">
        <f t="shared" si="334"/>
        <v>video games</v>
      </c>
      <c r="S2147" t="str">
        <f t="shared" si="339"/>
        <v>10/28/2013</v>
      </c>
      <c r="T2147" t="str">
        <f t="shared" si="335"/>
        <v>2013</v>
      </c>
      <c r="U2147" t="str">
        <f t="shared" si="336"/>
        <v>October</v>
      </c>
      <c r="V2147" t="str">
        <f t="shared" si="330"/>
        <v>11/27/2013</v>
      </c>
      <c r="W2147" t="str">
        <f t="shared" si="337"/>
        <v>2013</v>
      </c>
      <c r="X2147" t="str">
        <f t="shared" si="338"/>
        <v>November</v>
      </c>
    </row>
    <row r="2148" spans="1:24" ht="43.2" x14ac:dyDescent="0.55000000000000004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331"/>
        <v>2.0000000000000001E-4</v>
      </c>
      <c r="P2148" s="9">
        <f t="shared" si="332"/>
        <v>1</v>
      </c>
      <c r="Q2148" t="str">
        <f t="shared" si="333"/>
        <v>games</v>
      </c>
      <c r="R2148" t="str">
        <f t="shared" si="334"/>
        <v>video games</v>
      </c>
      <c r="S2148" t="str">
        <f t="shared" si="339"/>
        <v>1/28/2016</v>
      </c>
      <c r="T2148" t="str">
        <f t="shared" si="335"/>
        <v>2016</v>
      </c>
      <c r="U2148" t="str">
        <f t="shared" si="336"/>
        <v>January</v>
      </c>
      <c r="V2148" t="str">
        <f t="shared" si="330"/>
        <v>2/11/2016</v>
      </c>
      <c r="W2148" t="str">
        <f t="shared" si="337"/>
        <v>2016</v>
      </c>
      <c r="X2148" t="str">
        <f t="shared" si="338"/>
        <v>February</v>
      </c>
    </row>
    <row r="2149" spans="1:24" x14ac:dyDescent="0.55000000000000004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331"/>
        <v>6.9641025641025639E-3</v>
      </c>
      <c r="P2149" s="9">
        <f t="shared" si="332"/>
        <v>49.381818181818183</v>
      </c>
      <c r="Q2149" t="str">
        <f t="shared" si="333"/>
        <v>games</v>
      </c>
      <c r="R2149" t="str">
        <f t="shared" si="334"/>
        <v>video games</v>
      </c>
      <c r="S2149" t="str">
        <f t="shared" si="339"/>
        <v>10/15/2014</v>
      </c>
      <c r="T2149" t="str">
        <f t="shared" si="335"/>
        <v>2014</v>
      </c>
      <c r="U2149" t="str">
        <f t="shared" si="336"/>
        <v>October</v>
      </c>
      <c r="V2149" t="str">
        <f t="shared" si="330"/>
        <v>11/16/2014</v>
      </c>
      <c r="W2149" t="str">
        <f t="shared" si="337"/>
        <v>2014</v>
      </c>
      <c r="X2149" t="str">
        <f t="shared" si="338"/>
        <v>November</v>
      </c>
    </row>
    <row r="2150" spans="1:24" ht="43.2" x14ac:dyDescent="0.55000000000000004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331"/>
        <v>0.02</v>
      </c>
      <c r="P2150" s="9">
        <f t="shared" si="332"/>
        <v>1</v>
      </c>
      <c r="Q2150" t="str">
        <f t="shared" si="333"/>
        <v>games</v>
      </c>
      <c r="R2150" t="str">
        <f t="shared" si="334"/>
        <v>video games</v>
      </c>
      <c r="S2150" t="str">
        <f t="shared" si="339"/>
        <v>3/3/2015</v>
      </c>
      <c r="T2150" t="str">
        <f t="shared" si="335"/>
        <v>2015</v>
      </c>
      <c r="U2150" t="str">
        <f t="shared" si="336"/>
        <v>March</v>
      </c>
      <c r="V2150" t="str">
        <f t="shared" si="330"/>
        <v>4/2/2015</v>
      </c>
      <c r="W2150" t="str">
        <f t="shared" si="337"/>
        <v>2015</v>
      </c>
      <c r="X2150" t="str">
        <f t="shared" si="338"/>
        <v>April</v>
      </c>
    </row>
    <row r="2151" spans="1:24" ht="43.2" x14ac:dyDescent="0.55000000000000004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 t="shared" si="331"/>
        <v>0</v>
      </c>
      <c r="P2151" s="9">
        <f t="shared" si="332"/>
        <v>0</v>
      </c>
      <c r="Q2151" t="str">
        <f t="shared" si="333"/>
        <v>games</v>
      </c>
      <c r="R2151" t="str">
        <f t="shared" si="334"/>
        <v>video games</v>
      </c>
      <c r="S2151" t="str">
        <f t="shared" si="339"/>
        <v>6/25/2010</v>
      </c>
      <c r="T2151" t="str">
        <f t="shared" si="335"/>
        <v>2010</v>
      </c>
      <c r="U2151" t="str">
        <f t="shared" si="336"/>
        <v>June</v>
      </c>
      <c r="V2151" t="str">
        <f t="shared" si="330"/>
        <v>7/30/2010</v>
      </c>
      <c r="W2151" t="str">
        <f t="shared" si="337"/>
        <v>2010</v>
      </c>
      <c r="X2151" t="str">
        <f t="shared" si="338"/>
        <v>July</v>
      </c>
    </row>
    <row r="2152" spans="1:24" x14ac:dyDescent="0.55000000000000004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si="331"/>
        <v>8.0999999999999996E-3</v>
      </c>
      <c r="P2152" s="9">
        <f t="shared" si="332"/>
        <v>101.25</v>
      </c>
      <c r="Q2152" t="str">
        <f t="shared" si="333"/>
        <v>games</v>
      </c>
      <c r="R2152" t="str">
        <f t="shared" si="334"/>
        <v>video games</v>
      </c>
      <c r="S2152" t="str">
        <f t="shared" si="339"/>
        <v>6/13/2016</v>
      </c>
      <c r="T2152" t="str">
        <f t="shared" si="335"/>
        <v>2016</v>
      </c>
      <c r="U2152" t="str">
        <f t="shared" si="336"/>
        <v>June</v>
      </c>
      <c r="V2152" t="str">
        <f t="shared" si="330"/>
        <v>7/13/2016</v>
      </c>
      <c r="W2152" t="str">
        <f t="shared" si="337"/>
        <v>2016</v>
      </c>
      <c r="X2152" t="str">
        <f t="shared" si="338"/>
        <v>July</v>
      </c>
    </row>
    <row r="2153" spans="1:24" ht="43.2" x14ac:dyDescent="0.55000000000000004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331"/>
        <v>2.6222222222222224E-3</v>
      </c>
      <c r="P2153" s="9">
        <f t="shared" si="332"/>
        <v>19.666666666666668</v>
      </c>
      <c r="Q2153" t="str">
        <f t="shared" si="333"/>
        <v>games</v>
      </c>
      <c r="R2153" t="str">
        <f t="shared" si="334"/>
        <v>video games</v>
      </c>
      <c r="S2153" t="str">
        <f t="shared" si="339"/>
        <v>5/30/2016</v>
      </c>
      <c r="T2153" t="str">
        <f t="shared" si="335"/>
        <v>2016</v>
      </c>
      <c r="U2153" t="str">
        <f t="shared" si="336"/>
        <v>May</v>
      </c>
      <c r="V2153" t="str">
        <f t="shared" si="330"/>
        <v>6/29/2016</v>
      </c>
      <c r="W2153" t="str">
        <f t="shared" si="337"/>
        <v>2016</v>
      </c>
      <c r="X2153" t="str">
        <f t="shared" si="338"/>
        <v>June</v>
      </c>
    </row>
    <row r="2154" spans="1:24" ht="43.2" x14ac:dyDescent="0.55000000000000004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331"/>
        <v>1.6666666666666668E-3</v>
      </c>
      <c r="P2154" s="9">
        <f t="shared" si="332"/>
        <v>12.5</v>
      </c>
      <c r="Q2154" t="str">
        <f t="shared" si="333"/>
        <v>games</v>
      </c>
      <c r="R2154" t="str">
        <f t="shared" si="334"/>
        <v>video games</v>
      </c>
      <c r="S2154" t="str">
        <f t="shared" si="339"/>
        <v>2/13/2014</v>
      </c>
      <c r="T2154" t="str">
        <f t="shared" si="335"/>
        <v>2014</v>
      </c>
      <c r="U2154" t="str">
        <f t="shared" si="336"/>
        <v>February</v>
      </c>
      <c r="V2154" t="str">
        <f t="shared" si="330"/>
        <v>3/15/2014</v>
      </c>
      <c r="W2154" t="str">
        <f t="shared" si="337"/>
        <v>2014</v>
      </c>
      <c r="X2154" t="str">
        <f t="shared" si="338"/>
        <v>March</v>
      </c>
    </row>
    <row r="2155" spans="1:24" ht="43.2" x14ac:dyDescent="0.55000000000000004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331"/>
        <v>9.1244548809124457E-5</v>
      </c>
      <c r="P2155" s="9">
        <f t="shared" si="332"/>
        <v>8.5</v>
      </c>
      <c r="Q2155" t="str">
        <f t="shared" si="333"/>
        <v>games</v>
      </c>
      <c r="R2155" t="str">
        <f t="shared" si="334"/>
        <v>video games</v>
      </c>
      <c r="S2155" t="str">
        <f t="shared" si="339"/>
        <v>12/1/2014</v>
      </c>
      <c r="T2155" t="str">
        <f t="shared" si="335"/>
        <v>2014</v>
      </c>
      <c r="U2155" t="str">
        <f t="shared" si="336"/>
        <v>December</v>
      </c>
      <c r="V2155" t="str">
        <f t="shared" si="330"/>
        <v>1/10/2015</v>
      </c>
      <c r="W2155" t="str">
        <f t="shared" si="337"/>
        <v>2015</v>
      </c>
      <c r="X2155" t="str">
        <f t="shared" si="338"/>
        <v>January</v>
      </c>
    </row>
    <row r="2156" spans="1:24" ht="28.8" x14ac:dyDescent="0.55000000000000004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331"/>
        <v>8.0000000000000002E-3</v>
      </c>
      <c r="P2156" s="9">
        <f t="shared" si="332"/>
        <v>1</v>
      </c>
      <c r="Q2156" t="str">
        <f t="shared" si="333"/>
        <v>games</v>
      </c>
      <c r="R2156" t="str">
        <f t="shared" si="334"/>
        <v>video games</v>
      </c>
      <c r="S2156" t="str">
        <f t="shared" si="339"/>
        <v>1/8/2014</v>
      </c>
      <c r="T2156" t="str">
        <f t="shared" si="335"/>
        <v>2014</v>
      </c>
      <c r="U2156" t="str">
        <f t="shared" si="336"/>
        <v>January</v>
      </c>
      <c r="V2156" t="str">
        <f t="shared" si="330"/>
        <v>1/28/2014</v>
      </c>
      <c r="W2156" t="str">
        <f t="shared" si="337"/>
        <v>2014</v>
      </c>
      <c r="X2156" t="str">
        <f t="shared" si="338"/>
        <v>January</v>
      </c>
    </row>
    <row r="2157" spans="1:24" ht="43.2" x14ac:dyDescent="0.55000000000000004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331"/>
        <v>2.3E-2</v>
      </c>
      <c r="P2157" s="9">
        <f t="shared" si="332"/>
        <v>23</v>
      </c>
      <c r="Q2157" t="str">
        <f t="shared" si="333"/>
        <v>games</v>
      </c>
      <c r="R2157" t="str">
        <f t="shared" si="334"/>
        <v>video games</v>
      </c>
      <c r="S2157" t="str">
        <f t="shared" si="339"/>
        <v>3/1/2016</v>
      </c>
      <c r="T2157" t="str">
        <f t="shared" si="335"/>
        <v>2016</v>
      </c>
      <c r="U2157" t="str">
        <f t="shared" si="336"/>
        <v>March</v>
      </c>
      <c r="V2157" t="str">
        <f t="shared" si="330"/>
        <v>3/31/2016</v>
      </c>
      <c r="W2157" t="str">
        <f t="shared" si="337"/>
        <v>2016</v>
      </c>
      <c r="X2157" t="str">
        <f t="shared" si="338"/>
        <v>March</v>
      </c>
    </row>
    <row r="2158" spans="1:24" ht="43.2" x14ac:dyDescent="0.55000000000000004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331"/>
        <v>2.6660714285714284E-2</v>
      </c>
      <c r="P2158" s="9">
        <f t="shared" si="332"/>
        <v>17.987951807228917</v>
      </c>
      <c r="Q2158" t="str">
        <f t="shared" si="333"/>
        <v>games</v>
      </c>
      <c r="R2158" t="str">
        <f t="shared" si="334"/>
        <v>video games</v>
      </c>
      <c r="S2158" t="str">
        <f t="shared" si="339"/>
        <v>8/2/2013</v>
      </c>
      <c r="T2158" t="str">
        <f t="shared" si="335"/>
        <v>2013</v>
      </c>
      <c r="U2158" t="str">
        <f t="shared" si="336"/>
        <v>August</v>
      </c>
      <c r="V2158" t="str">
        <f t="shared" si="330"/>
        <v>9/16/2013</v>
      </c>
      <c r="W2158" t="str">
        <f t="shared" si="337"/>
        <v>2013</v>
      </c>
      <c r="X2158" t="str">
        <f t="shared" si="338"/>
        <v>September</v>
      </c>
    </row>
    <row r="2159" spans="1:24" ht="28.8" x14ac:dyDescent="0.55000000000000004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331"/>
        <v>0.28192</v>
      </c>
      <c r="P2159" s="9">
        <f t="shared" si="332"/>
        <v>370.94736842105266</v>
      </c>
      <c r="Q2159" t="str">
        <f t="shared" si="333"/>
        <v>games</v>
      </c>
      <c r="R2159" t="str">
        <f t="shared" si="334"/>
        <v>video games</v>
      </c>
      <c r="S2159" t="str">
        <f t="shared" si="339"/>
        <v>11/20/2016</v>
      </c>
      <c r="T2159" t="str">
        <f t="shared" si="335"/>
        <v>2016</v>
      </c>
      <c r="U2159" t="str">
        <f t="shared" si="336"/>
        <v>November</v>
      </c>
      <c r="V2159" t="str">
        <f t="shared" si="330"/>
        <v>12/23/2016</v>
      </c>
      <c r="W2159" t="str">
        <f t="shared" si="337"/>
        <v>2016</v>
      </c>
      <c r="X2159" t="str">
        <f t="shared" si="338"/>
        <v>December</v>
      </c>
    </row>
    <row r="2160" spans="1:24" ht="43.2" x14ac:dyDescent="0.55000000000000004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331"/>
        <v>6.5900366666666668E-2</v>
      </c>
      <c r="P2160" s="9">
        <f t="shared" si="332"/>
        <v>63.569485530546629</v>
      </c>
      <c r="Q2160" t="str">
        <f t="shared" si="333"/>
        <v>games</v>
      </c>
      <c r="R2160" t="str">
        <f t="shared" si="334"/>
        <v>video games</v>
      </c>
      <c r="S2160" t="str">
        <f t="shared" si="339"/>
        <v>12/21/2012</v>
      </c>
      <c r="T2160" t="str">
        <f t="shared" si="335"/>
        <v>2012</v>
      </c>
      <c r="U2160" t="str">
        <f t="shared" si="336"/>
        <v>December</v>
      </c>
      <c r="V2160" t="str">
        <f t="shared" si="330"/>
        <v>2/4/2013</v>
      </c>
      <c r="W2160" t="str">
        <f t="shared" si="337"/>
        <v>2013</v>
      </c>
      <c r="X2160" t="str">
        <f t="shared" si="338"/>
        <v>February</v>
      </c>
    </row>
    <row r="2161" spans="1:24" ht="57.6" x14ac:dyDescent="0.55000000000000004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331"/>
        <v>7.2222222222222219E-3</v>
      </c>
      <c r="P2161" s="9">
        <f t="shared" si="332"/>
        <v>13</v>
      </c>
      <c r="Q2161" t="str">
        <f t="shared" si="333"/>
        <v>games</v>
      </c>
      <c r="R2161" t="str">
        <f t="shared" si="334"/>
        <v>video games</v>
      </c>
      <c r="S2161" t="str">
        <f t="shared" si="339"/>
        <v>6/16/2011</v>
      </c>
      <c r="T2161" t="str">
        <f t="shared" si="335"/>
        <v>2011</v>
      </c>
      <c r="U2161" t="str">
        <f t="shared" si="336"/>
        <v>June</v>
      </c>
      <c r="V2161" t="str">
        <f t="shared" si="330"/>
        <v>7/16/2011</v>
      </c>
      <c r="W2161" t="str">
        <f t="shared" si="337"/>
        <v>2011</v>
      </c>
      <c r="X2161" t="str">
        <f t="shared" si="338"/>
        <v>July</v>
      </c>
    </row>
    <row r="2162" spans="1:24" ht="43.2" x14ac:dyDescent="0.55000000000000004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331"/>
        <v>8.5000000000000006E-3</v>
      </c>
      <c r="P2162" s="9">
        <f t="shared" si="332"/>
        <v>5.3125</v>
      </c>
      <c r="Q2162" t="str">
        <f t="shared" si="333"/>
        <v>games</v>
      </c>
      <c r="R2162" t="str">
        <f t="shared" si="334"/>
        <v>video games</v>
      </c>
      <c r="S2162" t="str">
        <f t="shared" si="339"/>
        <v>4/19/2012</v>
      </c>
      <c r="T2162" t="str">
        <f t="shared" si="335"/>
        <v>2012</v>
      </c>
      <c r="U2162" t="str">
        <f t="shared" si="336"/>
        <v>April</v>
      </c>
      <c r="V2162" t="str">
        <f t="shared" si="330"/>
        <v>5/19/2012</v>
      </c>
      <c r="W2162" t="str">
        <f t="shared" si="337"/>
        <v>2012</v>
      </c>
      <c r="X2162" t="str">
        <f t="shared" si="338"/>
        <v>May</v>
      </c>
    </row>
    <row r="2163" spans="1:24" ht="28.8" x14ac:dyDescent="0.55000000000000004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331"/>
        <v>1.1575</v>
      </c>
      <c r="P2163" s="9">
        <f t="shared" si="332"/>
        <v>35.615384615384613</v>
      </c>
      <c r="Q2163" t="str">
        <f t="shared" si="333"/>
        <v>music</v>
      </c>
      <c r="R2163" t="str">
        <f t="shared" si="334"/>
        <v>rock</v>
      </c>
      <c r="S2163" t="str">
        <f t="shared" si="339"/>
        <v>8/24/2015</v>
      </c>
      <c r="T2163" t="str">
        <f t="shared" si="335"/>
        <v>2015</v>
      </c>
      <c r="U2163" t="str">
        <f t="shared" si="336"/>
        <v>August</v>
      </c>
      <c r="V2163" t="str">
        <f t="shared" si="330"/>
        <v>9/23/2015</v>
      </c>
      <c r="W2163" t="str">
        <f t="shared" si="337"/>
        <v>2015</v>
      </c>
      <c r="X2163" t="str">
        <f t="shared" si="338"/>
        <v>September</v>
      </c>
    </row>
    <row r="2164" spans="1:24" ht="43.2" x14ac:dyDescent="0.55000000000000004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331"/>
        <v>1.1226666666666667</v>
      </c>
      <c r="P2164" s="9">
        <f t="shared" si="332"/>
        <v>87.103448275862064</v>
      </c>
      <c r="Q2164" t="str">
        <f t="shared" si="333"/>
        <v>music</v>
      </c>
      <c r="R2164" t="str">
        <f t="shared" si="334"/>
        <v>rock</v>
      </c>
      <c r="S2164" t="str">
        <f t="shared" si="339"/>
        <v>6/23/2014</v>
      </c>
      <c r="T2164" t="str">
        <f t="shared" si="335"/>
        <v>2014</v>
      </c>
      <c r="U2164" t="str">
        <f t="shared" si="336"/>
        <v>June</v>
      </c>
      <c r="V2164" t="str">
        <f t="shared" si="330"/>
        <v>7/24/2014</v>
      </c>
      <c r="W2164" t="str">
        <f t="shared" si="337"/>
        <v>2014</v>
      </c>
      <c r="X2164" t="str">
        <f t="shared" si="338"/>
        <v>July</v>
      </c>
    </row>
    <row r="2165" spans="1:24" ht="43.2" x14ac:dyDescent="0.55000000000000004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331"/>
        <v>1.3220000000000001</v>
      </c>
      <c r="P2165" s="9">
        <f t="shared" si="332"/>
        <v>75.11363636363636</v>
      </c>
      <c r="Q2165" t="str">
        <f t="shared" si="333"/>
        <v>music</v>
      </c>
      <c r="R2165" t="str">
        <f t="shared" si="334"/>
        <v>rock</v>
      </c>
      <c r="S2165" t="str">
        <f t="shared" si="339"/>
        <v>4/17/2015</v>
      </c>
      <c r="T2165" t="str">
        <f t="shared" si="335"/>
        <v>2015</v>
      </c>
      <c r="U2165" t="str">
        <f t="shared" si="336"/>
        <v>April</v>
      </c>
      <c r="V2165" t="str">
        <f t="shared" si="330"/>
        <v>6/7/2015</v>
      </c>
      <c r="W2165" t="str">
        <f t="shared" si="337"/>
        <v>2015</v>
      </c>
      <c r="X2165" t="str">
        <f t="shared" si="338"/>
        <v>June</v>
      </c>
    </row>
    <row r="2166" spans="1:24" ht="28.8" x14ac:dyDescent="0.55000000000000004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331"/>
        <v>1.0263636363636364</v>
      </c>
      <c r="P2166" s="9">
        <f t="shared" si="332"/>
        <v>68.01204819277109</v>
      </c>
      <c r="Q2166" t="str">
        <f t="shared" si="333"/>
        <v>music</v>
      </c>
      <c r="R2166" t="str">
        <f t="shared" si="334"/>
        <v>rock</v>
      </c>
      <c r="S2166" t="str">
        <f t="shared" si="339"/>
        <v>5/25/2016</v>
      </c>
      <c r="T2166" t="str">
        <f t="shared" si="335"/>
        <v>2016</v>
      </c>
      <c r="U2166" t="str">
        <f t="shared" si="336"/>
        <v>May</v>
      </c>
      <c r="V2166" t="str">
        <f t="shared" si="330"/>
        <v>6/24/2016</v>
      </c>
      <c r="W2166" t="str">
        <f t="shared" si="337"/>
        <v>2016</v>
      </c>
      <c r="X2166" t="str">
        <f t="shared" si="338"/>
        <v>June</v>
      </c>
    </row>
    <row r="2167" spans="1:24" ht="43.2" x14ac:dyDescent="0.55000000000000004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331"/>
        <v>1.3864000000000001</v>
      </c>
      <c r="P2167" s="9">
        <f t="shared" si="332"/>
        <v>29.623931623931625</v>
      </c>
      <c r="Q2167" t="str">
        <f t="shared" si="333"/>
        <v>music</v>
      </c>
      <c r="R2167" t="str">
        <f t="shared" si="334"/>
        <v>rock</v>
      </c>
      <c r="S2167" t="str">
        <f t="shared" si="339"/>
        <v>3/9/2016</v>
      </c>
      <c r="T2167" t="str">
        <f t="shared" si="335"/>
        <v>2016</v>
      </c>
      <c r="U2167" t="str">
        <f t="shared" si="336"/>
        <v>March</v>
      </c>
      <c r="V2167" t="str">
        <f t="shared" si="330"/>
        <v>4/8/2016</v>
      </c>
      <c r="W2167" t="str">
        <f t="shared" si="337"/>
        <v>2016</v>
      </c>
      <c r="X2167" t="str">
        <f t="shared" si="338"/>
        <v>April</v>
      </c>
    </row>
    <row r="2168" spans="1:24" ht="57.6" x14ac:dyDescent="0.55000000000000004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331"/>
        <v>1.466</v>
      </c>
      <c r="P2168" s="9">
        <f t="shared" si="332"/>
        <v>91.625</v>
      </c>
      <c r="Q2168" t="str">
        <f t="shared" si="333"/>
        <v>music</v>
      </c>
      <c r="R2168" t="str">
        <f t="shared" si="334"/>
        <v>rock</v>
      </c>
      <c r="S2168" t="str">
        <f t="shared" si="339"/>
        <v>10/21/2014</v>
      </c>
      <c r="T2168" t="str">
        <f t="shared" si="335"/>
        <v>2014</v>
      </c>
      <c r="U2168" t="str">
        <f t="shared" si="336"/>
        <v>October</v>
      </c>
      <c r="V2168" t="str">
        <f t="shared" si="330"/>
        <v>12/5/2014</v>
      </c>
      <c r="W2168" t="str">
        <f t="shared" si="337"/>
        <v>2014</v>
      </c>
      <c r="X2168" t="str">
        <f t="shared" si="338"/>
        <v>December</v>
      </c>
    </row>
    <row r="2169" spans="1:24" ht="28.8" x14ac:dyDescent="0.55000000000000004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331"/>
        <v>1.2</v>
      </c>
      <c r="P2169" s="9">
        <f t="shared" si="332"/>
        <v>22.5</v>
      </c>
      <c r="Q2169" t="str">
        <f t="shared" si="333"/>
        <v>music</v>
      </c>
      <c r="R2169" t="str">
        <f t="shared" si="334"/>
        <v>rock</v>
      </c>
      <c r="S2169" t="str">
        <f t="shared" si="339"/>
        <v>8/31/2012</v>
      </c>
      <c r="T2169" t="str">
        <f t="shared" si="335"/>
        <v>2012</v>
      </c>
      <c r="U2169" t="str">
        <f t="shared" si="336"/>
        <v>August</v>
      </c>
      <c r="V2169" t="str">
        <f t="shared" si="330"/>
        <v>9/14/2012</v>
      </c>
      <c r="W2169" t="str">
        <f t="shared" si="337"/>
        <v>2012</v>
      </c>
      <c r="X2169" t="str">
        <f t="shared" si="338"/>
        <v>September</v>
      </c>
    </row>
    <row r="2170" spans="1:24" ht="28.8" x14ac:dyDescent="0.55000000000000004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331"/>
        <v>1.215816111111111</v>
      </c>
      <c r="P2170" s="9">
        <f t="shared" si="332"/>
        <v>64.366735294117646</v>
      </c>
      <c r="Q2170" t="str">
        <f t="shared" si="333"/>
        <v>music</v>
      </c>
      <c r="R2170" t="str">
        <f t="shared" si="334"/>
        <v>rock</v>
      </c>
      <c r="S2170" t="str">
        <f t="shared" si="339"/>
        <v>1/10/2017</v>
      </c>
      <c r="T2170" t="str">
        <f t="shared" si="335"/>
        <v>2017</v>
      </c>
      <c r="U2170" t="str">
        <f t="shared" si="336"/>
        <v>January</v>
      </c>
      <c r="V2170" t="str">
        <f t="shared" si="330"/>
        <v>2/10/2017</v>
      </c>
      <c r="W2170" t="str">
        <f t="shared" si="337"/>
        <v>2017</v>
      </c>
      <c r="X2170" t="str">
        <f t="shared" si="338"/>
        <v>February</v>
      </c>
    </row>
    <row r="2171" spans="1:24" ht="43.2" x14ac:dyDescent="0.55000000000000004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331"/>
        <v>1</v>
      </c>
      <c r="P2171" s="9">
        <f t="shared" si="332"/>
        <v>21.857142857142858</v>
      </c>
      <c r="Q2171" t="str">
        <f t="shared" si="333"/>
        <v>music</v>
      </c>
      <c r="R2171" t="str">
        <f t="shared" si="334"/>
        <v>rock</v>
      </c>
      <c r="S2171" t="str">
        <f t="shared" si="339"/>
        <v>2/27/2017</v>
      </c>
      <c r="T2171" t="str">
        <f t="shared" si="335"/>
        <v>2017</v>
      </c>
      <c r="U2171" t="str">
        <f t="shared" si="336"/>
        <v>February</v>
      </c>
      <c r="V2171" t="str">
        <f t="shared" si="330"/>
        <v>3/2/2017</v>
      </c>
      <c r="W2171" t="str">
        <f t="shared" si="337"/>
        <v>2017</v>
      </c>
      <c r="X2171" t="str">
        <f t="shared" si="338"/>
        <v>March</v>
      </c>
    </row>
    <row r="2172" spans="1:24" ht="43.2" x14ac:dyDescent="0.55000000000000004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331"/>
        <v>1.8085714285714285</v>
      </c>
      <c r="P2172" s="9">
        <f t="shared" si="332"/>
        <v>33.315789473684212</v>
      </c>
      <c r="Q2172" t="str">
        <f t="shared" si="333"/>
        <v>music</v>
      </c>
      <c r="R2172" t="str">
        <f t="shared" si="334"/>
        <v>rock</v>
      </c>
      <c r="S2172" t="str">
        <f t="shared" si="339"/>
        <v>7/13/2015</v>
      </c>
      <c r="T2172" t="str">
        <f t="shared" si="335"/>
        <v>2015</v>
      </c>
      <c r="U2172" t="str">
        <f t="shared" si="336"/>
        <v>July</v>
      </c>
      <c r="V2172" t="str">
        <f t="shared" si="330"/>
        <v>8/22/2015</v>
      </c>
      <c r="W2172" t="str">
        <f t="shared" si="337"/>
        <v>2015</v>
      </c>
      <c r="X2172" t="str">
        <f t="shared" si="338"/>
        <v>August</v>
      </c>
    </row>
    <row r="2173" spans="1:24" ht="43.2" x14ac:dyDescent="0.55000000000000004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331"/>
        <v>1.0607500000000001</v>
      </c>
      <c r="P2173" s="9">
        <f t="shared" si="332"/>
        <v>90.276595744680847</v>
      </c>
      <c r="Q2173" t="str">
        <f t="shared" si="333"/>
        <v>music</v>
      </c>
      <c r="R2173" t="str">
        <f t="shared" si="334"/>
        <v>rock</v>
      </c>
      <c r="S2173" t="str">
        <f t="shared" si="339"/>
        <v>5/17/2015</v>
      </c>
      <c r="T2173" t="str">
        <f t="shared" si="335"/>
        <v>2015</v>
      </c>
      <c r="U2173" t="str">
        <f t="shared" si="336"/>
        <v>May</v>
      </c>
      <c r="V2173" t="str">
        <f t="shared" si="330"/>
        <v>6/22/2015</v>
      </c>
      <c r="W2173" t="str">
        <f t="shared" si="337"/>
        <v>2015</v>
      </c>
      <c r="X2173" t="str">
        <f t="shared" si="338"/>
        <v>June</v>
      </c>
    </row>
    <row r="2174" spans="1:24" ht="43.2" x14ac:dyDescent="0.55000000000000004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331"/>
        <v>1</v>
      </c>
      <c r="P2174" s="9">
        <f t="shared" si="332"/>
        <v>76.92307692307692</v>
      </c>
      <c r="Q2174" t="str">
        <f t="shared" si="333"/>
        <v>music</v>
      </c>
      <c r="R2174" t="str">
        <f t="shared" si="334"/>
        <v>rock</v>
      </c>
      <c r="S2174" t="str">
        <f t="shared" si="339"/>
        <v>3/19/2015</v>
      </c>
      <c r="T2174" t="str">
        <f t="shared" si="335"/>
        <v>2015</v>
      </c>
      <c r="U2174" t="str">
        <f t="shared" si="336"/>
        <v>March</v>
      </c>
      <c r="V2174" t="str">
        <f t="shared" si="330"/>
        <v>4/18/2015</v>
      </c>
      <c r="W2174" t="str">
        <f t="shared" si="337"/>
        <v>2015</v>
      </c>
      <c r="X2174" t="str">
        <f t="shared" si="338"/>
        <v>April</v>
      </c>
    </row>
    <row r="2175" spans="1:24" ht="43.2" x14ac:dyDescent="0.55000000000000004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331"/>
        <v>1.2692857142857144</v>
      </c>
      <c r="P2175" s="9">
        <f t="shared" si="332"/>
        <v>59.233333333333334</v>
      </c>
      <c r="Q2175" t="str">
        <f t="shared" si="333"/>
        <v>music</v>
      </c>
      <c r="R2175" t="str">
        <f t="shared" si="334"/>
        <v>rock</v>
      </c>
      <c r="S2175" t="str">
        <f t="shared" si="339"/>
        <v>8/9/2013</v>
      </c>
      <c r="T2175" t="str">
        <f t="shared" si="335"/>
        <v>2013</v>
      </c>
      <c r="U2175" t="str">
        <f t="shared" si="336"/>
        <v>August</v>
      </c>
      <c r="V2175" t="str">
        <f t="shared" si="330"/>
        <v>9/9/2013</v>
      </c>
      <c r="W2175" t="str">
        <f t="shared" si="337"/>
        <v>2013</v>
      </c>
      <c r="X2175" t="str">
        <f t="shared" si="338"/>
        <v>September</v>
      </c>
    </row>
    <row r="2176" spans="1:24" ht="43.2" x14ac:dyDescent="0.55000000000000004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331"/>
        <v>1.0297499999999999</v>
      </c>
      <c r="P2176" s="9">
        <f t="shared" si="332"/>
        <v>65.38095238095238</v>
      </c>
      <c r="Q2176" t="str">
        <f t="shared" si="333"/>
        <v>music</v>
      </c>
      <c r="R2176" t="str">
        <f t="shared" si="334"/>
        <v>rock</v>
      </c>
      <c r="S2176" t="str">
        <f t="shared" si="339"/>
        <v>4/5/2016</v>
      </c>
      <c r="T2176" t="str">
        <f t="shared" si="335"/>
        <v>2016</v>
      </c>
      <c r="U2176" t="str">
        <f t="shared" si="336"/>
        <v>April</v>
      </c>
      <c r="V2176" t="str">
        <f t="shared" si="330"/>
        <v>5/5/2016</v>
      </c>
      <c r="W2176" t="str">
        <f t="shared" si="337"/>
        <v>2016</v>
      </c>
      <c r="X2176" t="str">
        <f t="shared" si="338"/>
        <v>May</v>
      </c>
    </row>
    <row r="2177" spans="1:24" ht="43.2" x14ac:dyDescent="0.55000000000000004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331"/>
        <v>2.5</v>
      </c>
      <c r="P2177" s="9">
        <f t="shared" si="332"/>
        <v>67.307692307692307</v>
      </c>
      <c r="Q2177" t="str">
        <f t="shared" si="333"/>
        <v>music</v>
      </c>
      <c r="R2177" t="str">
        <f t="shared" si="334"/>
        <v>rock</v>
      </c>
      <c r="S2177" t="str">
        <f t="shared" si="339"/>
        <v>7/13/2016</v>
      </c>
      <c r="T2177" t="str">
        <f t="shared" si="335"/>
        <v>2016</v>
      </c>
      <c r="U2177" t="str">
        <f t="shared" si="336"/>
        <v>July</v>
      </c>
      <c r="V2177" t="str">
        <f t="shared" si="330"/>
        <v>7/20/2016</v>
      </c>
      <c r="W2177" t="str">
        <f t="shared" si="337"/>
        <v>2016</v>
      </c>
      <c r="X2177" t="str">
        <f t="shared" si="338"/>
        <v>July</v>
      </c>
    </row>
    <row r="2178" spans="1:24" ht="43.2" x14ac:dyDescent="0.55000000000000004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si="331"/>
        <v>1.2602</v>
      </c>
      <c r="P2178" s="9">
        <f t="shared" si="332"/>
        <v>88.74647887323944</v>
      </c>
      <c r="Q2178" t="str">
        <f t="shared" si="333"/>
        <v>music</v>
      </c>
      <c r="R2178" t="str">
        <f t="shared" si="334"/>
        <v>rock</v>
      </c>
      <c r="S2178" t="str">
        <f t="shared" si="339"/>
        <v>4/2/2015</v>
      </c>
      <c r="T2178" t="str">
        <f t="shared" si="335"/>
        <v>2015</v>
      </c>
      <c r="U2178" t="str">
        <f t="shared" si="336"/>
        <v>April</v>
      </c>
      <c r="V2178" t="str">
        <f t="shared" ref="V2178:V2241" si="340">TEXT((I2178/86400)+25569+(-5/24),"m/d/yyyy")</f>
        <v>5/2/2015</v>
      </c>
      <c r="W2178" t="str">
        <f t="shared" si="337"/>
        <v>2015</v>
      </c>
      <c r="X2178" t="str">
        <f t="shared" si="338"/>
        <v>May</v>
      </c>
    </row>
    <row r="2179" spans="1:24" ht="57.6" x14ac:dyDescent="0.55000000000000004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ref="O2179:O2242" si="341">E2179/D2179</f>
        <v>1.0012000000000001</v>
      </c>
      <c r="P2179" s="9">
        <f t="shared" ref="P2179:P2242" si="342">IF(L2179&lt;&gt;0, E2179/L2179, 0)</f>
        <v>65.868421052631575</v>
      </c>
      <c r="Q2179" t="str">
        <f t="shared" ref="Q2179:Q2242" si="343">LEFT(N2179, SEARCH("/",N2179,1)-1)</f>
        <v>music</v>
      </c>
      <c r="R2179" t="str">
        <f t="shared" ref="R2179:R2242" si="344">RIGHT(N2179,LEN(N2179)-FIND("/",N2179))</f>
        <v>rock</v>
      </c>
      <c r="S2179" t="str">
        <f t="shared" si="339"/>
        <v>5/12/2016</v>
      </c>
      <c r="T2179" t="str">
        <f t="shared" ref="T2179:T2242" si="345">TEXT((J2179/86400)+25569+(-5/24),"yyyy")</f>
        <v>2016</v>
      </c>
      <c r="U2179" t="str">
        <f t="shared" ref="U2179:U2242" si="346">TEXT((J2179/86400)+25569+(-5/24),"mmmm")</f>
        <v>May</v>
      </c>
      <c r="V2179" t="str">
        <f t="shared" si="340"/>
        <v>6/6/2016</v>
      </c>
      <c r="W2179" t="str">
        <f t="shared" ref="W2179:W2242" si="347">TEXT((I2179/86400)+25569+(-5/24),"yyyy")</f>
        <v>2016</v>
      </c>
      <c r="X2179" t="str">
        <f t="shared" ref="X2179:X2242" si="348">TEXT((I2179/86400)+25569+(-5/24),"mmmm")</f>
        <v>June</v>
      </c>
    </row>
    <row r="2180" spans="1:24" ht="43.2" x14ac:dyDescent="0.55000000000000004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si="341"/>
        <v>1.3864000000000001</v>
      </c>
      <c r="P2180" s="9">
        <f t="shared" si="342"/>
        <v>40.349243306169967</v>
      </c>
      <c r="Q2180" t="str">
        <f t="shared" si="343"/>
        <v>music</v>
      </c>
      <c r="R2180" t="str">
        <f t="shared" si="344"/>
        <v>rock</v>
      </c>
      <c r="S2180" t="str">
        <f t="shared" ref="S2180:S2243" si="349">TEXT((J2180/86400)+25569+(-5/24),"m/d/yyyy")</f>
        <v>12/19/2016</v>
      </c>
      <c r="T2180" t="str">
        <f t="shared" si="345"/>
        <v>2016</v>
      </c>
      <c r="U2180" t="str">
        <f t="shared" si="346"/>
        <v>December</v>
      </c>
      <c r="V2180" t="str">
        <f t="shared" si="340"/>
        <v>1/18/2017</v>
      </c>
      <c r="W2180" t="str">
        <f t="shared" si="347"/>
        <v>2017</v>
      </c>
      <c r="X2180" t="str">
        <f t="shared" si="348"/>
        <v>January</v>
      </c>
    </row>
    <row r="2181" spans="1:24" ht="28.8" x14ac:dyDescent="0.55000000000000004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si="341"/>
        <v>1.6140000000000001</v>
      </c>
      <c r="P2181" s="9">
        <f t="shared" si="342"/>
        <v>76.857142857142861</v>
      </c>
      <c r="Q2181" t="str">
        <f t="shared" si="343"/>
        <v>music</v>
      </c>
      <c r="R2181" t="str">
        <f t="shared" si="344"/>
        <v>rock</v>
      </c>
      <c r="S2181" t="str">
        <f t="shared" si="349"/>
        <v>3/11/2015</v>
      </c>
      <c r="T2181" t="str">
        <f t="shared" si="345"/>
        <v>2015</v>
      </c>
      <c r="U2181" t="str">
        <f t="shared" si="346"/>
        <v>March</v>
      </c>
      <c r="V2181" t="str">
        <f t="shared" si="340"/>
        <v>4/10/2015</v>
      </c>
      <c r="W2181" t="str">
        <f t="shared" si="347"/>
        <v>2015</v>
      </c>
      <c r="X2181" t="str">
        <f t="shared" si="348"/>
        <v>April</v>
      </c>
    </row>
    <row r="2182" spans="1:24" ht="28.8" x14ac:dyDescent="0.55000000000000004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341"/>
        <v>1.071842</v>
      </c>
      <c r="P2182" s="9">
        <f t="shared" si="342"/>
        <v>68.707820512820518</v>
      </c>
      <c r="Q2182" t="str">
        <f t="shared" si="343"/>
        <v>music</v>
      </c>
      <c r="R2182" t="str">
        <f t="shared" si="344"/>
        <v>rock</v>
      </c>
      <c r="S2182" t="str">
        <f t="shared" si="349"/>
        <v>10/2/2015</v>
      </c>
      <c r="T2182" t="str">
        <f t="shared" si="345"/>
        <v>2015</v>
      </c>
      <c r="U2182" t="str">
        <f t="shared" si="346"/>
        <v>October</v>
      </c>
      <c r="V2182" t="str">
        <f t="shared" si="340"/>
        <v>11/13/2015</v>
      </c>
      <c r="W2182" t="str">
        <f t="shared" si="347"/>
        <v>2015</v>
      </c>
      <c r="X2182" t="str">
        <f t="shared" si="348"/>
        <v>November</v>
      </c>
    </row>
    <row r="2183" spans="1:24" ht="43.2" x14ac:dyDescent="0.55000000000000004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341"/>
        <v>1.5309999999999999</v>
      </c>
      <c r="P2183" s="9">
        <f t="shared" si="342"/>
        <v>57.773584905660378</v>
      </c>
      <c r="Q2183" t="str">
        <f t="shared" si="343"/>
        <v>games</v>
      </c>
      <c r="R2183" t="str">
        <f t="shared" si="344"/>
        <v>tabletop games</v>
      </c>
      <c r="S2183" t="str">
        <f t="shared" si="349"/>
        <v>2/6/2017</v>
      </c>
      <c r="T2183" t="str">
        <f t="shared" si="345"/>
        <v>2017</v>
      </c>
      <c r="U2183" t="str">
        <f t="shared" si="346"/>
        <v>February</v>
      </c>
      <c r="V2183" t="str">
        <f t="shared" si="340"/>
        <v>2/20/2017</v>
      </c>
      <c r="W2183" t="str">
        <f t="shared" si="347"/>
        <v>2017</v>
      </c>
      <c r="X2183" t="str">
        <f t="shared" si="348"/>
        <v>February</v>
      </c>
    </row>
    <row r="2184" spans="1:24" ht="43.2" x14ac:dyDescent="0.55000000000000004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341"/>
        <v>5.2416666666666663</v>
      </c>
      <c r="P2184" s="9">
        <f t="shared" si="342"/>
        <v>44.171348314606739</v>
      </c>
      <c r="Q2184" t="str">
        <f t="shared" si="343"/>
        <v>games</v>
      </c>
      <c r="R2184" t="str">
        <f t="shared" si="344"/>
        <v>tabletop games</v>
      </c>
      <c r="S2184" t="str">
        <f t="shared" si="349"/>
        <v>8/28/2014</v>
      </c>
      <c r="T2184" t="str">
        <f t="shared" si="345"/>
        <v>2014</v>
      </c>
      <c r="U2184" t="str">
        <f t="shared" si="346"/>
        <v>August</v>
      </c>
      <c r="V2184" t="str">
        <f t="shared" si="340"/>
        <v>10/2/2014</v>
      </c>
      <c r="W2184" t="str">
        <f t="shared" si="347"/>
        <v>2014</v>
      </c>
      <c r="X2184" t="str">
        <f t="shared" si="348"/>
        <v>October</v>
      </c>
    </row>
    <row r="2185" spans="1:24" ht="43.2" x14ac:dyDescent="0.55000000000000004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341"/>
        <v>4.8927777777777779</v>
      </c>
      <c r="P2185" s="9">
        <f t="shared" si="342"/>
        <v>31.566308243727597</v>
      </c>
      <c r="Q2185" t="str">
        <f t="shared" si="343"/>
        <v>games</v>
      </c>
      <c r="R2185" t="str">
        <f t="shared" si="344"/>
        <v>tabletop games</v>
      </c>
      <c r="S2185" t="str">
        <f t="shared" si="349"/>
        <v>1/10/2017</v>
      </c>
      <c r="T2185" t="str">
        <f t="shared" si="345"/>
        <v>2017</v>
      </c>
      <c r="U2185" t="str">
        <f t="shared" si="346"/>
        <v>January</v>
      </c>
      <c r="V2185" t="str">
        <f t="shared" si="340"/>
        <v>2/9/2017</v>
      </c>
      <c r="W2185" t="str">
        <f t="shared" si="347"/>
        <v>2017</v>
      </c>
      <c r="X2185" t="str">
        <f t="shared" si="348"/>
        <v>February</v>
      </c>
    </row>
    <row r="2186" spans="1:24" ht="43.2" x14ac:dyDescent="0.55000000000000004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341"/>
        <v>2.8473999999999999</v>
      </c>
      <c r="P2186" s="9">
        <f t="shared" si="342"/>
        <v>107.04511278195488</v>
      </c>
      <c r="Q2186" t="str">
        <f t="shared" si="343"/>
        <v>games</v>
      </c>
      <c r="R2186" t="str">
        <f t="shared" si="344"/>
        <v>tabletop games</v>
      </c>
      <c r="S2186" t="str">
        <f t="shared" si="349"/>
        <v>1/11/2016</v>
      </c>
      <c r="T2186" t="str">
        <f t="shared" si="345"/>
        <v>2016</v>
      </c>
      <c r="U2186" t="str">
        <f t="shared" si="346"/>
        <v>January</v>
      </c>
      <c r="V2186" t="str">
        <f t="shared" si="340"/>
        <v>1/25/2016</v>
      </c>
      <c r="W2186" t="str">
        <f t="shared" si="347"/>
        <v>2016</v>
      </c>
      <c r="X2186" t="str">
        <f t="shared" si="348"/>
        <v>January</v>
      </c>
    </row>
    <row r="2187" spans="1:24" ht="43.2" x14ac:dyDescent="0.55000000000000004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341"/>
        <v>18.569700000000001</v>
      </c>
      <c r="P2187" s="9">
        <f t="shared" si="342"/>
        <v>149.03451043338683</v>
      </c>
      <c r="Q2187" t="str">
        <f t="shared" si="343"/>
        <v>games</v>
      </c>
      <c r="R2187" t="str">
        <f t="shared" si="344"/>
        <v>tabletop games</v>
      </c>
      <c r="S2187" t="str">
        <f t="shared" si="349"/>
        <v>2/14/2013</v>
      </c>
      <c r="T2187" t="str">
        <f t="shared" si="345"/>
        <v>2013</v>
      </c>
      <c r="U2187" t="str">
        <f t="shared" si="346"/>
        <v>February</v>
      </c>
      <c r="V2187" t="str">
        <f t="shared" si="340"/>
        <v>3/26/2013</v>
      </c>
      <c r="W2187" t="str">
        <f t="shared" si="347"/>
        <v>2013</v>
      </c>
      <c r="X2187" t="str">
        <f t="shared" si="348"/>
        <v>March</v>
      </c>
    </row>
    <row r="2188" spans="1:24" ht="28.8" x14ac:dyDescent="0.55000000000000004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341"/>
        <v>1.0967499999999999</v>
      </c>
      <c r="P2188" s="9">
        <f t="shared" si="342"/>
        <v>55.956632653061227</v>
      </c>
      <c r="Q2188" t="str">
        <f t="shared" si="343"/>
        <v>games</v>
      </c>
      <c r="R2188" t="str">
        <f t="shared" si="344"/>
        <v>tabletop games</v>
      </c>
      <c r="S2188" t="str">
        <f t="shared" si="349"/>
        <v>8/1/2016</v>
      </c>
      <c r="T2188" t="str">
        <f t="shared" si="345"/>
        <v>2016</v>
      </c>
      <c r="U2188" t="str">
        <f t="shared" si="346"/>
        <v>August</v>
      </c>
      <c r="V2188" t="str">
        <f t="shared" si="340"/>
        <v>9/6/2016</v>
      </c>
      <c r="W2188" t="str">
        <f t="shared" si="347"/>
        <v>2016</v>
      </c>
      <c r="X2188" t="str">
        <f t="shared" si="348"/>
        <v>September</v>
      </c>
    </row>
    <row r="2189" spans="1:24" ht="43.2" x14ac:dyDescent="0.55000000000000004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341"/>
        <v>10.146425000000001</v>
      </c>
      <c r="P2189" s="9">
        <f t="shared" si="342"/>
        <v>56.970381807973048</v>
      </c>
      <c r="Q2189" t="str">
        <f t="shared" si="343"/>
        <v>games</v>
      </c>
      <c r="R2189" t="str">
        <f t="shared" si="344"/>
        <v>tabletop games</v>
      </c>
      <c r="S2189" t="str">
        <f t="shared" si="349"/>
        <v>3/5/2015</v>
      </c>
      <c r="T2189" t="str">
        <f t="shared" si="345"/>
        <v>2015</v>
      </c>
      <c r="U2189" t="str">
        <f t="shared" si="346"/>
        <v>March</v>
      </c>
      <c r="V2189" t="str">
        <f t="shared" si="340"/>
        <v>4/2/2015</v>
      </c>
      <c r="W2189" t="str">
        <f t="shared" si="347"/>
        <v>2015</v>
      </c>
      <c r="X2189" t="str">
        <f t="shared" si="348"/>
        <v>April</v>
      </c>
    </row>
    <row r="2190" spans="1:24" ht="43.2" x14ac:dyDescent="0.55000000000000004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341"/>
        <v>4.1217692027666546</v>
      </c>
      <c r="P2190" s="9">
        <f t="shared" si="342"/>
        <v>44.056420233463037</v>
      </c>
      <c r="Q2190" t="str">
        <f t="shared" si="343"/>
        <v>games</v>
      </c>
      <c r="R2190" t="str">
        <f t="shared" si="344"/>
        <v>tabletop games</v>
      </c>
      <c r="S2190" t="str">
        <f t="shared" si="349"/>
        <v>9/20/2016</v>
      </c>
      <c r="T2190" t="str">
        <f t="shared" si="345"/>
        <v>2016</v>
      </c>
      <c r="U2190" t="str">
        <f t="shared" si="346"/>
        <v>September</v>
      </c>
      <c r="V2190" t="str">
        <f t="shared" si="340"/>
        <v>10/25/2016</v>
      </c>
      <c r="W2190" t="str">
        <f t="shared" si="347"/>
        <v>2016</v>
      </c>
      <c r="X2190" t="str">
        <f t="shared" si="348"/>
        <v>October</v>
      </c>
    </row>
    <row r="2191" spans="1:24" ht="43.2" x14ac:dyDescent="0.55000000000000004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341"/>
        <v>5.0324999999999998</v>
      </c>
      <c r="P2191" s="9">
        <f t="shared" si="342"/>
        <v>68.625</v>
      </c>
      <c r="Q2191" t="str">
        <f t="shared" si="343"/>
        <v>games</v>
      </c>
      <c r="R2191" t="str">
        <f t="shared" si="344"/>
        <v>tabletop games</v>
      </c>
      <c r="S2191" t="str">
        <f t="shared" si="349"/>
        <v>4/7/2016</v>
      </c>
      <c r="T2191" t="str">
        <f t="shared" si="345"/>
        <v>2016</v>
      </c>
      <c r="U2191" t="str">
        <f t="shared" si="346"/>
        <v>April</v>
      </c>
      <c r="V2191" t="str">
        <f t="shared" si="340"/>
        <v>4/21/2016</v>
      </c>
      <c r="W2191" t="str">
        <f t="shared" si="347"/>
        <v>2016</v>
      </c>
      <c r="X2191" t="str">
        <f t="shared" si="348"/>
        <v>April</v>
      </c>
    </row>
    <row r="2192" spans="1:24" ht="43.2" x14ac:dyDescent="0.55000000000000004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341"/>
        <v>1.8461052631578947</v>
      </c>
      <c r="P2192" s="9">
        <f t="shared" si="342"/>
        <v>65.318435754189949</v>
      </c>
      <c r="Q2192" t="str">
        <f t="shared" si="343"/>
        <v>games</v>
      </c>
      <c r="R2192" t="str">
        <f t="shared" si="344"/>
        <v>tabletop games</v>
      </c>
      <c r="S2192" t="str">
        <f t="shared" si="349"/>
        <v>2/17/2016</v>
      </c>
      <c r="T2192" t="str">
        <f t="shared" si="345"/>
        <v>2016</v>
      </c>
      <c r="U2192" t="str">
        <f t="shared" si="346"/>
        <v>February</v>
      </c>
      <c r="V2192" t="str">
        <f t="shared" si="340"/>
        <v>3/23/2016</v>
      </c>
      <c r="W2192" t="str">
        <f t="shared" si="347"/>
        <v>2016</v>
      </c>
      <c r="X2192" t="str">
        <f t="shared" si="348"/>
        <v>March</v>
      </c>
    </row>
    <row r="2193" spans="1:24" ht="43.2" x14ac:dyDescent="0.55000000000000004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341"/>
        <v>1.1973333333333334</v>
      </c>
      <c r="P2193" s="9">
        <f t="shared" si="342"/>
        <v>35.92</v>
      </c>
      <c r="Q2193" t="str">
        <f t="shared" si="343"/>
        <v>games</v>
      </c>
      <c r="R2193" t="str">
        <f t="shared" si="344"/>
        <v>tabletop games</v>
      </c>
      <c r="S2193" t="str">
        <f t="shared" si="349"/>
        <v>2/2/2017</v>
      </c>
      <c r="T2193" t="str">
        <f t="shared" si="345"/>
        <v>2017</v>
      </c>
      <c r="U2193" t="str">
        <f t="shared" si="346"/>
        <v>February</v>
      </c>
      <c r="V2193" t="str">
        <f t="shared" si="340"/>
        <v>2/14/2017</v>
      </c>
      <c r="W2193" t="str">
        <f t="shared" si="347"/>
        <v>2017</v>
      </c>
      <c r="X2193" t="str">
        <f t="shared" si="348"/>
        <v>February</v>
      </c>
    </row>
    <row r="2194" spans="1:24" ht="43.2" x14ac:dyDescent="0.55000000000000004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341"/>
        <v>10.812401666666668</v>
      </c>
      <c r="P2194" s="9">
        <f t="shared" si="342"/>
        <v>40.070667078443485</v>
      </c>
      <c r="Q2194" t="str">
        <f t="shared" si="343"/>
        <v>games</v>
      </c>
      <c r="R2194" t="str">
        <f t="shared" si="344"/>
        <v>tabletop games</v>
      </c>
      <c r="S2194" t="str">
        <f t="shared" si="349"/>
        <v>11/17/2016</v>
      </c>
      <c r="T2194" t="str">
        <f t="shared" si="345"/>
        <v>2016</v>
      </c>
      <c r="U2194" t="str">
        <f t="shared" si="346"/>
        <v>November</v>
      </c>
      <c r="V2194" t="str">
        <f t="shared" si="340"/>
        <v>12/15/2016</v>
      </c>
      <c r="W2194" t="str">
        <f t="shared" si="347"/>
        <v>2016</v>
      </c>
      <c r="X2194" t="str">
        <f t="shared" si="348"/>
        <v>December</v>
      </c>
    </row>
    <row r="2195" spans="1:24" ht="43.2" x14ac:dyDescent="0.55000000000000004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341"/>
        <v>4.5237333333333334</v>
      </c>
      <c r="P2195" s="9">
        <f t="shared" si="342"/>
        <v>75.647714604236342</v>
      </c>
      <c r="Q2195" t="str">
        <f t="shared" si="343"/>
        <v>games</v>
      </c>
      <c r="R2195" t="str">
        <f t="shared" si="344"/>
        <v>tabletop games</v>
      </c>
      <c r="S2195" t="str">
        <f t="shared" si="349"/>
        <v>10/21/2016</v>
      </c>
      <c r="T2195" t="str">
        <f t="shared" si="345"/>
        <v>2016</v>
      </c>
      <c r="U2195" t="str">
        <f t="shared" si="346"/>
        <v>October</v>
      </c>
      <c r="V2195" t="str">
        <f t="shared" si="340"/>
        <v>11/20/2016</v>
      </c>
      <c r="W2195" t="str">
        <f t="shared" si="347"/>
        <v>2016</v>
      </c>
      <c r="X2195" t="str">
        <f t="shared" si="348"/>
        <v>November</v>
      </c>
    </row>
    <row r="2196" spans="1:24" ht="43.2" x14ac:dyDescent="0.55000000000000004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341"/>
        <v>5.3737000000000004</v>
      </c>
      <c r="P2196" s="9">
        <f t="shared" si="342"/>
        <v>61.203872437357631</v>
      </c>
      <c r="Q2196" t="str">
        <f t="shared" si="343"/>
        <v>games</v>
      </c>
      <c r="R2196" t="str">
        <f t="shared" si="344"/>
        <v>tabletop games</v>
      </c>
      <c r="S2196" t="str">
        <f t="shared" si="349"/>
        <v>2/25/2016</v>
      </c>
      <c r="T2196" t="str">
        <f t="shared" si="345"/>
        <v>2016</v>
      </c>
      <c r="U2196" t="str">
        <f t="shared" si="346"/>
        <v>February</v>
      </c>
      <c r="V2196" t="str">
        <f t="shared" si="340"/>
        <v>3/26/2016</v>
      </c>
      <c r="W2196" t="str">
        <f t="shared" si="347"/>
        <v>2016</v>
      </c>
      <c r="X2196" t="str">
        <f t="shared" si="348"/>
        <v>March</v>
      </c>
    </row>
    <row r="2197" spans="1:24" ht="28.8" x14ac:dyDescent="0.55000000000000004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341"/>
        <v>1.2032608695652174</v>
      </c>
      <c r="P2197" s="9">
        <f t="shared" si="342"/>
        <v>48.130434782608695</v>
      </c>
      <c r="Q2197" t="str">
        <f t="shared" si="343"/>
        <v>games</v>
      </c>
      <c r="R2197" t="str">
        <f t="shared" si="344"/>
        <v>tabletop games</v>
      </c>
      <c r="S2197" t="str">
        <f t="shared" si="349"/>
        <v>7/12/2015</v>
      </c>
      <c r="T2197" t="str">
        <f t="shared" si="345"/>
        <v>2015</v>
      </c>
      <c r="U2197" t="str">
        <f t="shared" si="346"/>
        <v>July</v>
      </c>
      <c r="V2197" t="str">
        <f t="shared" si="340"/>
        <v>8/11/2015</v>
      </c>
      <c r="W2197" t="str">
        <f t="shared" si="347"/>
        <v>2015</v>
      </c>
      <c r="X2197" t="str">
        <f t="shared" si="348"/>
        <v>August</v>
      </c>
    </row>
    <row r="2198" spans="1:24" ht="28.8" x14ac:dyDescent="0.55000000000000004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341"/>
        <v>1.1383571428571428</v>
      </c>
      <c r="P2198" s="9">
        <f t="shared" si="342"/>
        <v>68.106837606837601</v>
      </c>
      <c r="Q2198" t="str">
        <f t="shared" si="343"/>
        <v>games</v>
      </c>
      <c r="R2198" t="str">
        <f t="shared" si="344"/>
        <v>tabletop games</v>
      </c>
      <c r="S2198" t="str">
        <f t="shared" si="349"/>
        <v>11/1/2016</v>
      </c>
      <c r="T2198" t="str">
        <f t="shared" si="345"/>
        <v>2016</v>
      </c>
      <c r="U2198" t="str">
        <f t="shared" si="346"/>
        <v>November</v>
      </c>
      <c r="V2198" t="str">
        <f t="shared" si="340"/>
        <v>12/2/2016</v>
      </c>
      <c r="W2198" t="str">
        <f t="shared" si="347"/>
        <v>2016</v>
      </c>
      <c r="X2198" t="str">
        <f t="shared" si="348"/>
        <v>December</v>
      </c>
    </row>
    <row r="2199" spans="1:24" ht="43.2" x14ac:dyDescent="0.55000000000000004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341"/>
        <v>9.5103109999999997</v>
      </c>
      <c r="P2199" s="9">
        <f t="shared" si="342"/>
        <v>65.891300230946882</v>
      </c>
      <c r="Q2199" t="str">
        <f t="shared" si="343"/>
        <v>games</v>
      </c>
      <c r="R2199" t="str">
        <f t="shared" si="344"/>
        <v>tabletop games</v>
      </c>
      <c r="S2199" t="str">
        <f t="shared" si="349"/>
        <v>1/29/2015</v>
      </c>
      <c r="T2199" t="str">
        <f t="shared" si="345"/>
        <v>2015</v>
      </c>
      <c r="U2199" t="str">
        <f t="shared" si="346"/>
        <v>January</v>
      </c>
      <c r="V2199" t="str">
        <f t="shared" si="340"/>
        <v>2/28/2015</v>
      </c>
      <c r="W2199" t="str">
        <f t="shared" si="347"/>
        <v>2015</v>
      </c>
      <c r="X2199" t="str">
        <f t="shared" si="348"/>
        <v>February</v>
      </c>
    </row>
    <row r="2200" spans="1:24" ht="43.2" x14ac:dyDescent="0.55000000000000004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341"/>
        <v>1.3289249999999999</v>
      </c>
      <c r="P2200" s="9">
        <f t="shared" si="342"/>
        <v>81.654377880184327</v>
      </c>
      <c r="Q2200" t="str">
        <f t="shared" si="343"/>
        <v>games</v>
      </c>
      <c r="R2200" t="str">
        <f t="shared" si="344"/>
        <v>tabletop games</v>
      </c>
      <c r="S2200" t="str">
        <f t="shared" si="349"/>
        <v>10/15/2015</v>
      </c>
      <c r="T2200" t="str">
        <f t="shared" si="345"/>
        <v>2015</v>
      </c>
      <c r="U2200" t="str">
        <f t="shared" si="346"/>
        <v>October</v>
      </c>
      <c r="V2200" t="str">
        <f t="shared" si="340"/>
        <v>11/14/2015</v>
      </c>
      <c r="W2200" t="str">
        <f t="shared" si="347"/>
        <v>2015</v>
      </c>
      <c r="X2200" t="str">
        <f t="shared" si="348"/>
        <v>November</v>
      </c>
    </row>
    <row r="2201" spans="1:24" ht="28.8" x14ac:dyDescent="0.55000000000000004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341"/>
        <v>1.4697777777777778</v>
      </c>
      <c r="P2201" s="9">
        <f t="shared" si="342"/>
        <v>52.701195219123505</v>
      </c>
      <c r="Q2201" t="str">
        <f t="shared" si="343"/>
        <v>games</v>
      </c>
      <c r="R2201" t="str">
        <f t="shared" si="344"/>
        <v>tabletop games</v>
      </c>
      <c r="S2201" t="str">
        <f t="shared" si="349"/>
        <v>9/15/2015</v>
      </c>
      <c r="T2201" t="str">
        <f t="shared" si="345"/>
        <v>2015</v>
      </c>
      <c r="U2201" t="str">
        <f t="shared" si="346"/>
        <v>September</v>
      </c>
      <c r="V2201" t="str">
        <f t="shared" si="340"/>
        <v>10/15/2015</v>
      </c>
      <c r="W2201" t="str">
        <f t="shared" si="347"/>
        <v>2015</v>
      </c>
      <c r="X2201" t="str">
        <f t="shared" si="348"/>
        <v>October</v>
      </c>
    </row>
    <row r="2202" spans="1:24" ht="43.2" x14ac:dyDescent="0.55000000000000004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341"/>
        <v>5.4215</v>
      </c>
      <c r="P2202" s="9">
        <f t="shared" si="342"/>
        <v>41.228136882129277</v>
      </c>
      <c r="Q2202" t="str">
        <f t="shared" si="343"/>
        <v>games</v>
      </c>
      <c r="R2202" t="str">
        <f t="shared" si="344"/>
        <v>tabletop games</v>
      </c>
      <c r="S2202" t="str">
        <f t="shared" si="349"/>
        <v>6/8/2015</v>
      </c>
      <c r="T2202" t="str">
        <f t="shared" si="345"/>
        <v>2015</v>
      </c>
      <c r="U2202" t="str">
        <f t="shared" si="346"/>
        <v>June</v>
      </c>
      <c r="V2202" t="str">
        <f t="shared" si="340"/>
        <v>7/5/2015</v>
      </c>
      <c r="W2202" t="str">
        <f t="shared" si="347"/>
        <v>2015</v>
      </c>
      <c r="X2202" t="str">
        <f t="shared" si="348"/>
        <v>July</v>
      </c>
    </row>
    <row r="2203" spans="1:24" ht="43.2" x14ac:dyDescent="0.55000000000000004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341"/>
        <v>3.8271818181818182</v>
      </c>
      <c r="P2203" s="9">
        <f t="shared" si="342"/>
        <v>15.035357142857142</v>
      </c>
      <c r="Q2203" t="str">
        <f t="shared" si="343"/>
        <v>music</v>
      </c>
      <c r="R2203" t="str">
        <f t="shared" si="344"/>
        <v>electronic music</v>
      </c>
      <c r="S2203" t="str">
        <f t="shared" si="349"/>
        <v>1/2/2013</v>
      </c>
      <c r="T2203" t="str">
        <f t="shared" si="345"/>
        <v>2013</v>
      </c>
      <c r="U2203" t="str">
        <f t="shared" si="346"/>
        <v>January</v>
      </c>
      <c r="V2203" t="str">
        <f t="shared" si="340"/>
        <v>1/16/2013</v>
      </c>
      <c r="W2203" t="str">
        <f t="shared" si="347"/>
        <v>2013</v>
      </c>
      <c r="X2203" t="str">
        <f t="shared" si="348"/>
        <v>January</v>
      </c>
    </row>
    <row r="2204" spans="1:24" ht="28.8" x14ac:dyDescent="0.55000000000000004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341"/>
        <v>7.0418124999999998</v>
      </c>
      <c r="P2204" s="9">
        <f t="shared" si="342"/>
        <v>39.066920943134534</v>
      </c>
      <c r="Q2204" t="str">
        <f t="shared" si="343"/>
        <v>music</v>
      </c>
      <c r="R2204" t="str">
        <f t="shared" si="344"/>
        <v>electronic music</v>
      </c>
      <c r="S2204" t="str">
        <f t="shared" si="349"/>
        <v>10/2/2012</v>
      </c>
      <c r="T2204" t="str">
        <f t="shared" si="345"/>
        <v>2012</v>
      </c>
      <c r="U2204" t="str">
        <f t="shared" si="346"/>
        <v>October</v>
      </c>
      <c r="V2204" t="str">
        <f t="shared" si="340"/>
        <v>11/1/2012</v>
      </c>
      <c r="W2204" t="str">
        <f t="shared" si="347"/>
        <v>2012</v>
      </c>
      <c r="X2204" t="str">
        <f t="shared" si="348"/>
        <v>November</v>
      </c>
    </row>
    <row r="2205" spans="1:24" ht="43.2" x14ac:dyDescent="0.55000000000000004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341"/>
        <v>1.0954999999999999</v>
      </c>
      <c r="P2205" s="9">
        <f t="shared" si="342"/>
        <v>43.82</v>
      </c>
      <c r="Q2205" t="str">
        <f t="shared" si="343"/>
        <v>music</v>
      </c>
      <c r="R2205" t="str">
        <f t="shared" si="344"/>
        <v>electronic music</v>
      </c>
      <c r="S2205" t="str">
        <f t="shared" si="349"/>
        <v>8/25/2015</v>
      </c>
      <c r="T2205" t="str">
        <f t="shared" si="345"/>
        <v>2015</v>
      </c>
      <c r="U2205" t="str">
        <f t="shared" si="346"/>
        <v>August</v>
      </c>
      <c r="V2205" t="str">
        <f t="shared" si="340"/>
        <v>9/24/2015</v>
      </c>
      <c r="W2205" t="str">
        <f t="shared" si="347"/>
        <v>2015</v>
      </c>
      <c r="X2205" t="str">
        <f t="shared" si="348"/>
        <v>September</v>
      </c>
    </row>
    <row r="2206" spans="1:24" ht="43.2" x14ac:dyDescent="0.55000000000000004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341"/>
        <v>1.3286666666666667</v>
      </c>
      <c r="P2206" s="9">
        <f t="shared" si="342"/>
        <v>27.301369863013697</v>
      </c>
      <c r="Q2206" t="str">
        <f t="shared" si="343"/>
        <v>music</v>
      </c>
      <c r="R2206" t="str">
        <f t="shared" si="344"/>
        <v>electronic music</v>
      </c>
      <c r="S2206" t="str">
        <f t="shared" si="349"/>
        <v>2/7/2013</v>
      </c>
      <c r="T2206" t="str">
        <f t="shared" si="345"/>
        <v>2013</v>
      </c>
      <c r="U2206" t="str">
        <f t="shared" si="346"/>
        <v>February</v>
      </c>
      <c r="V2206" t="str">
        <f t="shared" si="340"/>
        <v>3/9/2013</v>
      </c>
      <c r="W2206" t="str">
        <f t="shared" si="347"/>
        <v>2013</v>
      </c>
      <c r="X2206" t="str">
        <f t="shared" si="348"/>
        <v>March</v>
      </c>
    </row>
    <row r="2207" spans="1:24" ht="43.2" x14ac:dyDescent="0.55000000000000004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341"/>
        <v>1.52</v>
      </c>
      <c r="P2207" s="9">
        <f t="shared" si="342"/>
        <v>42.222222222222221</v>
      </c>
      <c r="Q2207" t="str">
        <f t="shared" si="343"/>
        <v>music</v>
      </c>
      <c r="R2207" t="str">
        <f t="shared" si="344"/>
        <v>electronic music</v>
      </c>
      <c r="S2207" t="str">
        <f t="shared" si="349"/>
        <v>5/2/2012</v>
      </c>
      <c r="T2207" t="str">
        <f t="shared" si="345"/>
        <v>2012</v>
      </c>
      <c r="U2207" t="str">
        <f t="shared" si="346"/>
        <v>May</v>
      </c>
      <c r="V2207" t="str">
        <f t="shared" si="340"/>
        <v>6/1/2012</v>
      </c>
      <c r="W2207" t="str">
        <f t="shared" si="347"/>
        <v>2012</v>
      </c>
      <c r="X2207" t="str">
        <f t="shared" si="348"/>
        <v>June</v>
      </c>
    </row>
    <row r="2208" spans="1:24" ht="43.2" x14ac:dyDescent="0.55000000000000004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341"/>
        <v>1.0272727272727273</v>
      </c>
      <c r="P2208" s="9">
        <f t="shared" si="342"/>
        <v>33.235294117647058</v>
      </c>
      <c r="Q2208" t="str">
        <f t="shared" si="343"/>
        <v>music</v>
      </c>
      <c r="R2208" t="str">
        <f t="shared" si="344"/>
        <v>electronic music</v>
      </c>
      <c r="S2208" t="str">
        <f t="shared" si="349"/>
        <v>3/29/2012</v>
      </c>
      <c r="T2208" t="str">
        <f t="shared" si="345"/>
        <v>2012</v>
      </c>
      <c r="U2208" t="str">
        <f t="shared" si="346"/>
        <v>March</v>
      </c>
      <c r="V2208" t="str">
        <f t="shared" si="340"/>
        <v>4/16/2012</v>
      </c>
      <c r="W2208" t="str">
        <f t="shared" si="347"/>
        <v>2012</v>
      </c>
      <c r="X2208" t="str">
        <f t="shared" si="348"/>
        <v>April</v>
      </c>
    </row>
    <row r="2209" spans="1:24" ht="43.2" x14ac:dyDescent="0.55000000000000004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341"/>
        <v>1</v>
      </c>
      <c r="P2209" s="9">
        <f t="shared" si="342"/>
        <v>285.71428571428572</v>
      </c>
      <c r="Q2209" t="str">
        <f t="shared" si="343"/>
        <v>music</v>
      </c>
      <c r="R2209" t="str">
        <f t="shared" si="344"/>
        <v>electronic music</v>
      </c>
      <c r="S2209" t="str">
        <f t="shared" si="349"/>
        <v>10/16/2013</v>
      </c>
      <c r="T2209" t="str">
        <f t="shared" si="345"/>
        <v>2013</v>
      </c>
      <c r="U2209" t="str">
        <f t="shared" si="346"/>
        <v>October</v>
      </c>
      <c r="V2209" t="str">
        <f t="shared" si="340"/>
        <v>11/16/2013</v>
      </c>
      <c r="W2209" t="str">
        <f t="shared" si="347"/>
        <v>2013</v>
      </c>
      <c r="X2209" t="str">
        <f t="shared" si="348"/>
        <v>November</v>
      </c>
    </row>
    <row r="2210" spans="1:24" ht="43.2" x14ac:dyDescent="0.55000000000000004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341"/>
        <v>1.016</v>
      </c>
      <c r="P2210" s="9">
        <f t="shared" si="342"/>
        <v>42.333333333333336</v>
      </c>
      <c r="Q2210" t="str">
        <f t="shared" si="343"/>
        <v>music</v>
      </c>
      <c r="R2210" t="str">
        <f t="shared" si="344"/>
        <v>electronic music</v>
      </c>
      <c r="S2210" t="str">
        <f t="shared" si="349"/>
        <v>2/7/2012</v>
      </c>
      <c r="T2210" t="str">
        <f t="shared" si="345"/>
        <v>2012</v>
      </c>
      <c r="U2210" t="str">
        <f t="shared" si="346"/>
        <v>February</v>
      </c>
      <c r="V2210" t="str">
        <f t="shared" si="340"/>
        <v>4/6/2012</v>
      </c>
      <c r="W2210" t="str">
        <f t="shared" si="347"/>
        <v>2012</v>
      </c>
      <c r="X2210" t="str">
        <f t="shared" si="348"/>
        <v>April</v>
      </c>
    </row>
    <row r="2211" spans="1:24" ht="28.8" x14ac:dyDescent="0.55000000000000004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341"/>
        <v>1.508</v>
      </c>
      <c r="P2211" s="9">
        <f t="shared" si="342"/>
        <v>50.266666666666666</v>
      </c>
      <c r="Q2211" t="str">
        <f t="shared" si="343"/>
        <v>music</v>
      </c>
      <c r="R2211" t="str">
        <f t="shared" si="344"/>
        <v>electronic music</v>
      </c>
      <c r="S2211" t="str">
        <f t="shared" si="349"/>
        <v>4/3/2014</v>
      </c>
      <c r="T2211" t="str">
        <f t="shared" si="345"/>
        <v>2014</v>
      </c>
      <c r="U2211" t="str">
        <f t="shared" si="346"/>
        <v>April</v>
      </c>
      <c r="V2211" t="str">
        <f t="shared" si="340"/>
        <v>4/14/2014</v>
      </c>
      <c r="W2211" t="str">
        <f t="shared" si="347"/>
        <v>2014</v>
      </c>
      <c r="X2211" t="str">
        <f t="shared" si="348"/>
        <v>April</v>
      </c>
    </row>
    <row r="2212" spans="1:24" ht="43.2" x14ac:dyDescent="0.55000000000000004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341"/>
        <v>1.11425</v>
      </c>
      <c r="P2212" s="9">
        <f t="shared" si="342"/>
        <v>61.902777777777779</v>
      </c>
      <c r="Q2212" t="str">
        <f t="shared" si="343"/>
        <v>music</v>
      </c>
      <c r="R2212" t="str">
        <f t="shared" si="344"/>
        <v>electronic music</v>
      </c>
      <c r="S2212" t="str">
        <f t="shared" si="349"/>
        <v>2/16/2012</v>
      </c>
      <c r="T2212" t="str">
        <f t="shared" si="345"/>
        <v>2012</v>
      </c>
      <c r="U2212" t="str">
        <f t="shared" si="346"/>
        <v>February</v>
      </c>
      <c r="V2212" t="str">
        <f t="shared" si="340"/>
        <v>4/14/2012</v>
      </c>
      <c r="W2212" t="str">
        <f t="shared" si="347"/>
        <v>2012</v>
      </c>
      <c r="X2212" t="str">
        <f t="shared" si="348"/>
        <v>April</v>
      </c>
    </row>
    <row r="2213" spans="1:24" ht="43.2" x14ac:dyDescent="0.55000000000000004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341"/>
        <v>1.956</v>
      </c>
      <c r="P2213" s="9">
        <f t="shared" si="342"/>
        <v>40.75</v>
      </c>
      <c r="Q2213" t="str">
        <f t="shared" si="343"/>
        <v>music</v>
      </c>
      <c r="R2213" t="str">
        <f t="shared" si="344"/>
        <v>electronic music</v>
      </c>
      <c r="S2213" t="str">
        <f t="shared" si="349"/>
        <v>3/18/2014</v>
      </c>
      <c r="T2213" t="str">
        <f t="shared" si="345"/>
        <v>2014</v>
      </c>
      <c r="U2213" t="str">
        <f t="shared" si="346"/>
        <v>March</v>
      </c>
      <c r="V2213" t="str">
        <f t="shared" si="340"/>
        <v>4/10/2014</v>
      </c>
      <c r="W2213" t="str">
        <f t="shared" si="347"/>
        <v>2014</v>
      </c>
      <c r="X2213" t="str">
        <f t="shared" si="348"/>
        <v>April</v>
      </c>
    </row>
    <row r="2214" spans="1:24" ht="43.2" x14ac:dyDescent="0.55000000000000004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341"/>
        <v>1.1438333333333333</v>
      </c>
      <c r="P2214" s="9">
        <f t="shared" si="342"/>
        <v>55.796747967479675</v>
      </c>
      <c r="Q2214" t="str">
        <f t="shared" si="343"/>
        <v>music</v>
      </c>
      <c r="R2214" t="str">
        <f t="shared" si="344"/>
        <v>electronic music</v>
      </c>
      <c r="S2214" t="str">
        <f t="shared" si="349"/>
        <v>10/1/2013</v>
      </c>
      <c r="T2214" t="str">
        <f t="shared" si="345"/>
        <v>2013</v>
      </c>
      <c r="U2214" t="str">
        <f t="shared" si="346"/>
        <v>October</v>
      </c>
      <c r="V2214" t="str">
        <f t="shared" si="340"/>
        <v>11/3/2013</v>
      </c>
      <c r="W2214" t="str">
        <f t="shared" si="347"/>
        <v>2013</v>
      </c>
      <c r="X2214" t="str">
        <f t="shared" si="348"/>
        <v>November</v>
      </c>
    </row>
    <row r="2215" spans="1:24" ht="57.6" x14ac:dyDescent="0.55000000000000004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341"/>
        <v>2</v>
      </c>
      <c r="P2215" s="9">
        <f t="shared" si="342"/>
        <v>10</v>
      </c>
      <c r="Q2215" t="str">
        <f t="shared" si="343"/>
        <v>music</v>
      </c>
      <c r="R2215" t="str">
        <f t="shared" si="344"/>
        <v>electronic music</v>
      </c>
      <c r="S2215" t="str">
        <f t="shared" si="349"/>
        <v>4/15/2015</v>
      </c>
      <c r="T2215" t="str">
        <f t="shared" si="345"/>
        <v>2015</v>
      </c>
      <c r="U2215" t="str">
        <f t="shared" si="346"/>
        <v>April</v>
      </c>
      <c r="V2215" t="str">
        <f t="shared" si="340"/>
        <v>5/15/2015</v>
      </c>
      <c r="W2215" t="str">
        <f t="shared" si="347"/>
        <v>2015</v>
      </c>
      <c r="X2215" t="str">
        <f t="shared" si="348"/>
        <v>May</v>
      </c>
    </row>
    <row r="2216" spans="1:24" ht="43.2" x14ac:dyDescent="0.55000000000000004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341"/>
        <v>2.9250166666666666</v>
      </c>
      <c r="P2216" s="9">
        <f t="shared" si="342"/>
        <v>73.125416666666666</v>
      </c>
      <c r="Q2216" t="str">
        <f t="shared" si="343"/>
        <v>music</v>
      </c>
      <c r="R2216" t="str">
        <f t="shared" si="344"/>
        <v>electronic music</v>
      </c>
      <c r="S2216" t="str">
        <f t="shared" si="349"/>
        <v>1/7/2014</v>
      </c>
      <c r="T2216" t="str">
        <f t="shared" si="345"/>
        <v>2014</v>
      </c>
      <c r="U2216" t="str">
        <f t="shared" si="346"/>
        <v>January</v>
      </c>
      <c r="V2216" t="str">
        <f t="shared" si="340"/>
        <v>2/6/2014</v>
      </c>
      <c r="W2216" t="str">
        <f t="shared" si="347"/>
        <v>2014</v>
      </c>
      <c r="X2216" t="str">
        <f t="shared" si="348"/>
        <v>February</v>
      </c>
    </row>
    <row r="2217" spans="1:24" ht="28.8" x14ac:dyDescent="0.55000000000000004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341"/>
        <v>1.5636363636363637</v>
      </c>
      <c r="P2217" s="9">
        <f t="shared" si="342"/>
        <v>26.060606060606062</v>
      </c>
      <c r="Q2217" t="str">
        <f t="shared" si="343"/>
        <v>music</v>
      </c>
      <c r="R2217" t="str">
        <f t="shared" si="344"/>
        <v>electronic music</v>
      </c>
      <c r="S2217" t="str">
        <f t="shared" si="349"/>
        <v>2/19/2012</v>
      </c>
      <c r="T2217" t="str">
        <f t="shared" si="345"/>
        <v>2012</v>
      </c>
      <c r="U2217" t="str">
        <f t="shared" si="346"/>
        <v>February</v>
      </c>
      <c r="V2217" t="str">
        <f t="shared" si="340"/>
        <v>3/13/2012</v>
      </c>
      <c r="W2217" t="str">
        <f t="shared" si="347"/>
        <v>2012</v>
      </c>
      <c r="X2217" t="str">
        <f t="shared" si="348"/>
        <v>March</v>
      </c>
    </row>
    <row r="2218" spans="1:24" ht="43.2" x14ac:dyDescent="0.55000000000000004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341"/>
        <v>1.0566666666666666</v>
      </c>
      <c r="P2218" s="9">
        <f t="shared" si="342"/>
        <v>22.642857142857142</v>
      </c>
      <c r="Q2218" t="str">
        <f t="shared" si="343"/>
        <v>music</v>
      </c>
      <c r="R2218" t="str">
        <f t="shared" si="344"/>
        <v>electronic music</v>
      </c>
      <c r="S2218" t="str">
        <f t="shared" si="349"/>
        <v>7/9/2015</v>
      </c>
      <c r="T2218" t="str">
        <f t="shared" si="345"/>
        <v>2015</v>
      </c>
      <c r="U2218" t="str">
        <f t="shared" si="346"/>
        <v>July</v>
      </c>
      <c r="V2218" t="str">
        <f t="shared" si="340"/>
        <v>7/23/2015</v>
      </c>
      <c r="W2218" t="str">
        <f t="shared" si="347"/>
        <v>2015</v>
      </c>
      <c r="X2218" t="str">
        <f t="shared" si="348"/>
        <v>July</v>
      </c>
    </row>
    <row r="2219" spans="1:24" ht="43.2" x14ac:dyDescent="0.55000000000000004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341"/>
        <v>1.0119047619047619</v>
      </c>
      <c r="P2219" s="9">
        <f t="shared" si="342"/>
        <v>47.222222222222221</v>
      </c>
      <c r="Q2219" t="str">
        <f t="shared" si="343"/>
        <v>music</v>
      </c>
      <c r="R2219" t="str">
        <f t="shared" si="344"/>
        <v>electronic music</v>
      </c>
      <c r="S2219" t="str">
        <f t="shared" si="349"/>
        <v>10/22/2015</v>
      </c>
      <c r="T2219" t="str">
        <f t="shared" si="345"/>
        <v>2015</v>
      </c>
      <c r="U2219" t="str">
        <f t="shared" si="346"/>
        <v>October</v>
      </c>
      <c r="V2219" t="str">
        <f t="shared" si="340"/>
        <v>11/2/2015</v>
      </c>
      <c r="W2219" t="str">
        <f t="shared" si="347"/>
        <v>2015</v>
      </c>
      <c r="X2219" t="str">
        <f t="shared" si="348"/>
        <v>November</v>
      </c>
    </row>
    <row r="2220" spans="1:24" ht="43.2" x14ac:dyDescent="0.55000000000000004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341"/>
        <v>1.2283299999999999</v>
      </c>
      <c r="P2220" s="9">
        <f t="shared" si="342"/>
        <v>32.324473684210524</v>
      </c>
      <c r="Q2220" t="str">
        <f t="shared" si="343"/>
        <v>music</v>
      </c>
      <c r="R2220" t="str">
        <f t="shared" si="344"/>
        <v>electronic music</v>
      </c>
      <c r="S2220" t="str">
        <f t="shared" si="349"/>
        <v>8/6/2012</v>
      </c>
      <c r="T2220" t="str">
        <f t="shared" si="345"/>
        <v>2012</v>
      </c>
      <c r="U2220" t="str">
        <f t="shared" si="346"/>
        <v>August</v>
      </c>
      <c r="V2220" t="str">
        <f t="shared" si="340"/>
        <v>8/28/2012</v>
      </c>
      <c r="W2220" t="str">
        <f t="shared" si="347"/>
        <v>2012</v>
      </c>
      <c r="X2220" t="str">
        <f t="shared" si="348"/>
        <v>August</v>
      </c>
    </row>
    <row r="2221" spans="1:24" ht="43.2" x14ac:dyDescent="0.55000000000000004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341"/>
        <v>1.0149999999999999</v>
      </c>
      <c r="P2221" s="9">
        <f t="shared" si="342"/>
        <v>53.421052631578945</v>
      </c>
      <c r="Q2221" t="str">
        <f t="shared" si="343"/>
        <v>music</v>
      </c>
      <c r="R2221" t="str">
        <f t="shared" si="344"/>
        <v>electronic music</v>
      </c>
      <c r="S2221" t="str">
        <f t="shared" si="349"/>
        <v>7/20/2015</v>
      </c>
      <c r="T2221" t="str">
        <f t="shared" si="345"/>
        <v>2015</v>
      </c>
      <c r="U2221" t="str">
        <f t="shared" si="346"/>
        <v>July</v>
      </c>
      <c r="V2221" t="str">
        <f t="shared" si="340"/>
        <v>8/19/2015</v>
      </c>
      <c r="W2221" t="str">
        <f t="shared" si="347"/>
        <v>2015</v>
      </c>
      <c r="X2221" t="str">
        <f t="shared" si="348"/>
        <v>August</v>
      </c>
    </row>
    <row r="2222" spans="1:24" ht="43.2" x14ac:dyDescent="0.55000000000000004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341"/>
        <v>1.0114285714285713</v>
      </c>
      <c r="P2222" s="9">
        <f t="shared" si="342"/>
        <v>51.304347826086953</v>
      </c>
      <c r="Q2222" t="str">
        <f t="shared" si="343"/>
        <v>music</v>
      </c>
      <c r="R2222" t="str">
        <f t="shared" si="344"/>
        <v>electronic music</v>
      </c>
      <c r="S2222" t="str">
        <f t="shared" si="349"/>
        <v>6/26/2013</v>
      </c>
      <c r="T2222" t="str">
        <f t="shared" si="345"/>
        <v>2013</v>
      </c>
      <c r="U2222" t="str">
        <f t="shared" si="346"/>
        <v>June</v>
      </c>
      <c r="V2222" t="str">
        <f t="shared" si="340"/>
        <v>7/26/2013</v>
      </c>
      <c r="W2222" t="str">
        <f t="shared" si="347"/>
        <v>2013</v>
      </c>
      <c r="X2222" t="str">
        <f t="shared" si="348"/>
        <v>July</v>
      </c>
    </row>
    <row r="2223" spans="1:24" ht="43.2" x14ac:dyDescent="0.55000000000000004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341"/>
        <v>1.0811999999999999</v>
      </c>
      <c r="P2223" s="9">
        <f t="shared" si="342"/>
        <v>37.197247706422019</v>
      </c>
      <c r="Q2223" t="str">
        <f t="shared" si="343"/>
        <v>games</v>
      </c>
      <c r="R2223" t="str">
        <f t="shared" si="344"/>
        <v>tabletop games</v>
      </c>
      <c r="S2223" t="str">
        <f t="shared" si="349"/>
        <v>3/23/2016</v>
      </c>
      <c r="T2223" t="str">
        <f t="shared" si="345"/>
        <v>2016</v>
      </c>
      <c r="U2223" t="str">
        <f t="shared" si="346"/>
        <v>March</v>
      </c>
      <c r="V2223" t="str">
        <f t="shared" si="340"/>
        <v>4/22/2016</v>
      </c>
      <c r="W2223" t="str">
        <f t="shared" si="347"/>
        <v>2016</v>
      </c>
      <c r="X2223" t="str">
        <f t="shared" si="348"/>
        <v>April</v>
      </c>
    </row>
    <row r="2224" spans="1:24" ht="43.2" x14ac:dyDescent="0.55000000000000004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341"/>
        <v>1.6259999999999999</v>
      </c>
      <c r="P2224" s="9">
        <f t="shared" si="342"/>
        <v>27.1</v>
      </c>
      <c r="Q2224" t="str">
        <f t="shared" si="343"/>
        <v>games</v>
      </c>
      <c r="R2224" t="str">
        <f t="shared" si="344"/>
        <v>tabletop games</v>
      </c>
      <c r="S2224" t="str">
        <f t="shared" si="349"/>
        <v>12/29/2011</v>
      </c>
      <c r="T2224" t="str">
        <f t="shared" si="345"/>
        <v>2011</v>
      </c>
      <c r="U2224" t="str">
        <f t="shared" si="346"/>
        <v>December</v>
      </c>
      <c r="V2224" t="str">
        <f t="shared" si="340"/>
        <v>1/28/2012</v>
      </c>
      <c r="W2224" t="str">
        <f t="shared" si="347"/>
        <v>2012</v>
      </c>
      <c r="X2224" t="str">
        <f t="shared" si="348"/>
        <v>January</v>
      </c>
    </row>
    <row r="2225" spans="1:24" ht="43.2" x14ac:dyDescent="0.55000000000000004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341"/>
        <v>1.0580000000000001</v>
      </c>
      <c r="P2225" s="9">
        <f t="shared" si="342"/>
        <v>206.31</v>
      </c>
      <c r="Q2225" t="str">
        <f t="shared" si="343"/>
        <v>games</v>
      </c>
      <c r="R2225" t="str">
        <f t="shared" si="344"/>
        <v>tabletop games</v>
      </c>
      <c r="S2225" t="str">
        <f t="shared" si="349"/>
        <v>5/28/2015</v>
      </c>
      <c r="T2225" t="str">
        <f t="shared" si="345"/>
        <v>2015</v>
      </c>
      <c r="U2225" t="str">
        <f t="shared" si="346"/>
        <v>May</v>
      </c>
      <c r="V2225" t="str">
        <f t="shared" si="340"/>
        <v>6/27/2015</v>
      </c>
      <c r="W2225" t="str">
        <f t="shared" si="347"/>
        <v>2015</v>
      </c>
      <c r="X2225" t="str">
        <f t="shared" si="348"/>
        <v>June</v>
      </c>
    </row>
    <row r="2226" spans="1:24" ht="43.2" x14ac:dyDescent="0.55000000000000004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341"/>
        <v>2.4315000000000002</v>
      </c>
      <c r="P2226" s="9">
        <f t="shared" si="342"/>
        <v>82.145270270270274</v>
      </c>
      <c r="Q2226" t="str">
        <f t="shared" si="343"/>
        <v>games</v>
      </c>
      <c r="R2226" t="str">
        <f t="shared" si="344"/>
        <v>tabletop games</v>
      </c>
      <c r="S2226" t="str">
        <f t="shared" si="349"/>
        <v>10/1/2016</v>
      </c>
      <c r="T2226" t="str">
        <f t="shared" si="345"/>
        <v>2016</v>
      </c>
      <c r="U2226" t="str">
        <f t="shared" si="346"/>
        <v>October</v>
      </c>
      <c r="V2226" t="str">
        <f t="shared" si="340"/>
        <v>10/29/2016</v>
      </c>
      <c r="W2226" t="str">
        <f t="shared" si="347"/>
        <v>2016</v>
      </c>
      <c r="X2226" t="str">
        <f t="shared" si="348"/>
        <v>October</v>
      </c>
    </row>
    <row r="2227" spans="1:24" ht="43.2" x14ac:dyDescent="0.55000000000000004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341"/>
        <v>9.4483338095238096</v>
      </c>
      <c r="P2227" s="9">
        <f t="shared" si="342"/>
        <v>164.79651993355483</v>
      </c>
      <c r="Q2227" t="str">
        <f t="shared" si="343"/>
        <v>games</v>
      </c>
      <c r="R2227" t="str">
        <f t="shared" si="344"/>
        <v>tabletop games</v>
      </c>
      <c r="S2227" t="str">
        <f t="shared" si="349"/>
        <v>8/22/2014</v>
      </c>
      <c r="T2227" t="str">
        <f t="shared" si="345"/>
        <v>2014</v>
      </c>
      <c r="U2227" t="str">
        <f t="shared" si="346"/>
        <v>August</v>
      </c>
      <c r="V2227" t="str">
        <f t="shared" si="340"/>
        <v>9/21/2014</v>
      </c>
      <c r="W2227" t="str">
        <f t="shared" si="347"/>
        <v>2014</v>
      </c>
      <c r="X2227" t="str">
        <f t="shared" si="348"/>
        <v>September</v>
      </c>
    </row>
    <row r="2228" spans="1:24" ht="43.2" x14ac:dyDescent="0.55000000000000004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341"/>
        <v>1.0846283333333333</v>
      </c>
      <c r="P2228" s="9">
        <f t="shared" si="342"/>
        <v>60.820280373831778</v>
      </c>
      <c r="Q2228" t="str">
        <f t="shared" si="343"/>
        <v>games</v>
      </c>
      <c r="R2228" t="str">
        <f t="shared" si="344"/>
        <v>tabletop games</v>
      </c>
      <c r="S2228" t="str">
        <f t="shared" si="349"/>
        <v>1/12/2016</v>
      </c>
      <c r="T2228" t="str">
        <f t="shared" si="345"/>
        <v>2016</v>
      </c>
      <c r="U2228" t="str">
        <f t="shared" si="346"/>
        <v>January</v>
      </c>
      <c r="V2228" t="str">
        <f t="shared" si="340"/>
        <v>2/11/2016</v>
      </c>
      <c r="W2228" t="str">
        <f t="shared" si="347"/>
        <v>2016</v>
      </c>
      <c r="X2228" t="str">
        <f t="shared" si="348"/>
        <v>February</v>
      </c>
    </row>
    <row r="2229" spans="1:24" ht="43.2" x14ac:dyDescent="0.55000000000000004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341"/>
        <v>1.5737692307692308</v>
      </c>
      <c r="P2229" s="9">
        <f t="shared" si="342"/>
        <v>67.970099667774093</v>
      </c>
      <c r="Q2229" t="str">
        <f t="shared" si="343"/>
        <v>games</v>
      </c>
      <c r="R2229" t="str">
        <f t="shared" si="344"/>
        <v>tabletop games</v>
      </c>
      <c r="S2229" t="str">
        <f t="shared" si="349"/>
        <v>10/14/2013</v>
      </c>
      <c r="T2229" t="str">
        <f t="shared" si="345"/>
        <v>2013</v>
      </c>
      <c r="U2229" t="str">
        <f t="shared" si="346"/>
        <v>October</v>
      </c>
      <c r="V2229" t="str">
        <f t="shared" si="340"/>
        <v>11/13/2013</v>
      </c>
      <c r="W2229" t="str">
        <f t="shared" si="347"/>
        <v>2013</v>
      </c>
      <c r="X2229" t="str">
        <f t="shared" si="348"/>
        <v>November</v>
      </c>
    </row>
    <row r="2230" spans="1:24" ht="43.2" x14ac:dyDescent="0.55000000000000004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341"/>
        <v>11.744899999999999</v>
      </c>
      <c r="P2230" s="9">
        <f t="shared" si="342"/>
        <v>81.561805555555551</v>
      </c>
      <c r="Q2230" t="str">
        <f t="shared" si="343"/>
        <v>games</v>
      </c>
      <c r="R2230" t="str">
        <f t="shared" si="344"/>
        <v>tabletop games</v>
      </c>
      <c r="S2230" t="str">
        <f t="shared" si="349"/>
        <v>7/17/2015</v>
      </c>
      <c r="T2230" t="str">
        <f t="shared" si="345"/>
        <v>2015</v>
      </c>
      <c r="U2230" t="str">
        <f t="shared" si="346"/>
        <v>July</v>
      </c>
      <c r="V2230" t="str">
        <f t="shared" si="340"/>
        <v>8/16/2015</v>
      </c>
      <c r="W2230" t="str">
        <f t="shared" si="347"/>
        <v>2015</v>
      </c>
      <c r="X2230" t="str">
        <f t="shared" si="348"/>
        <v>August</v>
      </c>
    </row>
    <row r="2231" spans="1:24" ht="43.2" x14ac:dyDescent="0.55000000000000004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341"/>
        <v>1.7104755366949576</v>
      </c>
      <c r="P2231" s="9">
        <f t="shared" si="342"/>
        <v>25.42547309833024</v>
      </c>
      <c r="Q2231" t="str">
        <f t="shared" si="343"/>
        <v>games</v>
      </c>
      <c r="R2231" t="str">
        <f t="shared" si="344"/>
        <v>tabletop games</v>
      </c>
      <c r="S2231" t="str">
        <f t="shared" si="349"/>
        <v>7/29/2013</v>
      </c>
      <c r="T2231" t="str">
        <f t="shared" si="345"/>
        <v>2013</v>
      </c>
      <c r="U2231" t="str">
        <f t="shared" si="346"/>
        <v>July</v>
      </c>
      <c r="V2231" t="str">
        <f t="shared" si="340"/>
        <v>9/2/2013</v>
      </c>
      <c r="W2231" t="str">
        <f t="shared" si="347"/>
        <v>2013</v>
      </c>
      <c r="X2231" t="str">
        <f t="shared" si="348"/>
        <v>September</v>
      </c>
    </row>
    <row r="2232" spans="1:24" ht="43.2" x14ac:dyDescent="0.55000000000000004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341"/>
        <v>1.2595294117647058</v>
      </c>
      <c r="P2232" s="9">
        <f t="shared" si="342"/>
        <v>21.497991967871485</v>
      </c>
      <c r="Q2232" t="str">
        <f t="shared" si="343"/>
        <v>games</v>
      </c>
      <c r="R2232" t="str">
        <f t="shared" si="344"/>
        <v>tabletop games</v>
      </c>
      <c r="S2232" t="str">
        <f t="shared" si="349"/>
        <v>3/26/2014</v>
      </c>
      <c r="T2232" t="str">
        <f t="shared" si="345"/>
        <v>2014</v>
      </c>
      <c r="U2232" t="str">
        <f t="shared" si="346"/>
        <v>March</v>
      </c>
      <c r="V2232" t="str">
        <f t="shared" si="340"/>
        <v>4/25/2014</v>
      </c>
      <c r="W2232" t="str">
        <f t="shared" si="347"/>
        <v>2014</v>
      </c>
      <c r="X2232" t="str">
        <f t="shared" si="348"/>
        <v>April</v>
      </c>
    </row>
    <row r="2233" spans="1:24" ht="43.2" x14ac:dyDescent="0.55000000000000004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341"/>
        <v>12.121296000000001</v>
      </c>
      <c r="P2233" s="9">
        <f t="shared" si="342"/>
        <v>27.226630727762803</v>
      </c>
      <c r="Q2233" t="str">
        <f t="shared" si="343"/>
        <v>games</v>
      </c>
      <c r="R2233" t="str">
        <f t="shared" si="344"/>
        <v>tabletop games</v>
      </c>
      <c r="S2233" t="str">
        <f t="shared" si="349"/>
        <v>5/29/2013</v>
      </c>
      <c r="T2233" t="str">
        <f t="shared" si="345"/>
        <v>2013</v>
      </c>
      <c r="U2233" t="str">
        <f t="shared" si="346"/>
        <v>May</v>
      </c>
      <c r="V2233" t="str">
        <f t="shared" si="340"/>
        <v>6/25/2013</v>
      </c>
      <c r="W2233" t="str">
        <f t="shared" si="347"/>
        <v>2013</v>
      </c>
      <c r="X2233" t="str">
        <f t="shared" si="348"/>
        <v>June</v>
      </c>
    </row>
    <row r="2234" spans="1:24" ht="43.2" x14ac:dyDescent="0.55000000000000004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341"/>
        <v>4.9580000000000002</v>
      </c>
      <c r="P2234" s="9">
        <f t="shared" si="342"/>
        <v>25.091093117408906</v>
      </c>
      <c r="Q2234" t="str">
        <f t="shared" si="343"/>
        <v>games</v>
      </c>
      <c r="R2234" t="str">
        <f t="shared" si="344"/>
        <v>tabletop games</v>
      </c>
      <c r="S2234" t="str">
        <f t="shared" si="349"/>
        <v>6/16/2014</v>
      </c>
      <c r="T2234" t="str">
        <f t="shared" si="345"/>
        <v>2014</v>
      </c>
      <c r="U2234" t="str">
        <f t="shared" si="346"/>
        <v>June</v>
      </c>
      <c r="V2234" t="str">
        <f t="shared" si="340"/>
        <v>7/18/2014</v>
      </c>
      <c r="W2234" t="str">
        <f t="shared" si="347"/>
        <v>2014</v>
      </c>
      <c r="X2234" t="str">
        <f t="shared" si="348"/>
        <v>July</v>
      </c>
    </row>
    <row r="2235" spans="1:24" ht="43.2" x14ac:dyDescent="0.55000000000000004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341"/>
        <v>3.3203999999999998</v>
      </c>
      <c r="P2235" s="9">
        <f t="shared" si="342"/>
        <v>21.230179028132991</v>
      </c>
      <c r="Q2235" t="str">
        <f t="shared" si="343"/>
        <v>games</v>
      </c>
      <c r="R2235" t="str">
        <f t="shared" si="344"/>
        <v>tabletop games</v>
      </c>
      <c r="S2235" t="str">
        <f t="shared" si="349"/>
        <v>11/23/2015</v>
      </c>
      <c r="T2235" t="str">
        <f t="shared" si="345"/>
        <v>2015</v>
      </c>
      <c r="U2235" t="str">
        <f t="shared" si="346"/>
        <v>November</v>
      </c>
      <c r="V2235" t="str">
        <f t="shared" si="340"/>
        <v>12/13/2015</v>
      </c>
      <c r="W2235" t="str">
        <f t="shared" si="347"/>
        <v>2015</v>
      </c>
      <c r="X2235" t="str">
        <f t="shared" si="348"/>
        <v>December</v>
      </c>
    </row>
    <row r="2236" spans="1:24" ht="43.2" x14ac:dyDescent="0.55000000000000004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341"/>
        <v>11.65</v>
      </c>
      <c r="P2236" s="9">
        <f t="shared" si="342"/>
        <v>41.607142857142854</v>
      </c>
      <c r="Q2236" t="str">
        <f t="shared" si="343"/>
        <v>games</v>
      </c>
      <c r="R2236" t="str">
        <f t="shared" si="344"/>
        <v>tabletop games</v>
      </c>
      <c r="S2236" t="str">
        <f t="shared" si="349"/>
        <v>12/6/2016</v>
      </c>
      <c r="T2236" t="str">
        <f t="shared" si="345"/>
        <v>2016</v>
      </c>
      <c r="U2236" t="str">
        <f t="shared" si="346"/>
        <v>December</v>
      </c>
      <c r="V2236" t="str">
        <f t="shared" si="340"/>
        <v>1/5/2017</v>
      </c>
      <c r="W2236" t="str">
        <f t="shared" si="347"/>
        <v>2017</v>
      </c>
      <c r="X2236" t="str">
        <f t="shared" si="348"/>
        <v>January</v>
      </c>
    </row>
    <row r="2237" spans="1:24" ht="28.8" x14ac:dyDescent="0.55000000000000004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341"/>
        <v>1.5331538461538461</v>
      </c>
      <c r="P2237" s="9">
        <f t="shared" si="342"/>
        <v>135.58503401360545</v>
      </c>
      <c r="Q2237" t="str">
        <f t="shared" si="343"/>
        <v>games</v>
      </c>
      <c r="R2237" t="str">
        <f t="shared" si="344"/>
        <v>tabletop games</v>
      </c>
      <c r="S2237" t="str">
        <f t="shared" si="349"/>
        <v>2/26/2015</v>
      </c>
      <c r="T2237" t="str">
        <f t="shared" si="345"/>
        <v>2015</v>
      </c>
      <c r="U2237" t="str">
        <f t="shared" si="346"/>
        <v>February</v>
      </c>
      <c r="V2237" t="str">
        <f t="shared" si="340"/>
        <v>3/28/2015</v>
      </c>
      <c r="W2237" t="str">
        <f t="shared" si="347"/>
        <v>2015</v>
      </c>
      <c r="X2237" t="str">
        <f t="shared" si="348"/>
        <v>March</v>
      </c>
    </row>
    <row r="2238" spans="1:24" ht="43.2" x14ac:dyDescent="0.55000000000000004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341"/>
        <v>5.3710714285714287</v>
      </c>
      <c r="P2238" s="9">
        <f t="shared" si="342"/>
        <v>22.116176470588236</v>
      </c>
      <c r="Q2238" t="str">
        <f t="shared" si="343"/>
        <v>games</v>
      </c>
      <c r="R2238" t="str">
        <f t="shared" si="344"/>
        <v>tabletop games</v>
      </c>
      <c r="S2238" t="str">
        <f t="shared" si="349"/>
        <v>1/2/2016</v>
      </c>
      <c r="T2238" t="str">
        <f t="shared" si="345"/>
        <v>2016</v>
      </c>
      <c r="U2238" t="str">
        <f t="shared" si="346"/>
        <v>January</v>
      </c>
      <c r="V2238" t="str">
        <f t="shared" si="340"/>
        <v>2/1/2016</v>
      </c>
      <c r="W2238" t="str">
        <f t="shared" si="347"/>
        <v>2016</v>
      </c>
      <c r="X2238" t="str">
        <f t="shared" si="348"/>
        <v>February</v>
      </c>
    </row>
    <row r="2239" spans="1:24" ht="43.2" x14ac:dyDescent="0.55000000000000004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341"/>
        <v>3.5292777777777777</v>
      </c>
      <c r="P2239" s="9">
        <f t="shared" si="342"/>
        <v>64.625635808748726</v>
      </c>
      <c r="Q2239" t="str">
        <f t="shared" si="343"/>
        <v>games</v>
      </c>
      <c r="R2239" t="str">
        <f t="shared" si="344"/>
        <v>tabletop games</v>
      </c>
      <c r="S2239" t="str">
        <f t="shared" si="349"/>
        <v>10/2/2014</v>
      </c>
      <c r="T2239" t="str">
        <f t="shared" si="345"/>
        <v>2014</v>
      </c>
      <c r="U2239" t="str">
        <f t="shared" si="346"/>
        <v>October</v>
      </c>
      <c r="V2239" t="str">
        <f t="shared" si="340"/>
        <v>11/12/2014</v>
      </c>
      <c r="W2239" t="str">
        <f t="shared" si="347"/>
        <v>2014</v>
      </c>
      <c r="X2239" t="str">
        <f t="shared" si="348"/>
        <v>November</v>
      </c>
    </row>
    <row r="2240" spans="1:24" ht="28.8" x14ac:dyDescent="0.55000000000000004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341"/>
        <v>1.3740000000000001</v>
      </c>
      <c r="P2240" s="9">
        <f t="shared" si="342"/>
        <v>69.569620253164558</v>
      </c>
      <c r="Q2240" t="str">
        <f t="shared" si="343"/>
        <v>games</v>
      </c>
      <c r="R2240" t="str">
        <f t="shared" si="344"/>
        <v>tabletop games</v>
      </c>
      <c r="S2240" t="str">
        <f t="shared" si="349"/>
        <v>2/8/2017</v>
      </c>
      <c r="T2240" t="str">
        <f t="shared" si="345"/>
        <v>2017</v>
      </c>
      <c r="U2240" t="str">
        <f t="shared" si="346"/>
        <v>February</v>
      </c>
      <c r="V2240" t="str">
        <f t="shared" si="340"/>
        <v>3/10/2017</v>
      </c>
      <c r="W2240" t="str">
        <f t="shared" si="347"/>
        <v>2017</v>
      </c>
      <c r="X2240" t="str">
        <f t="shared" si="348"/>
        <v>March</v>
      </c>
    </row>
    <row r="2241" spans="1:24" ht="28.8" x14ac:dyDescent="0.55000000000000004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341"/>
        <v>1.2802667999999999</v>
      </c>
      <c r="P2241" s="9">
        <f t="shared" si="342"/>
        <v>75.133028169014082</v>
      </c>
      <c r="Q2241" t="str">
        <f t="shared" si="343"/>
        <v>games</v>
      </c>
      <c r="R2241" t="str">
        <f t="shared" si="344"/>
        <v>tabletop games</v>
      </c>
      <c r="S2241" t="str">
        <f t="shared" si="349"/>
        <v>10/25/2013</v>
      </c>
      <c r="T2241" t="str">
        <f t="shared" si="345"/>
        <v>2013</v>
      </c>
      <c r="U2241" t="str">
        <f t="shared" si="346"/>
        <v>October</v>
      </c>
      <c r="V2241" t="str">
        <f t="shared" si="340"/>
        <v>11/30/2013</v>
      </c>
      <c r="W2241" t="str">
        <f t="shared" si="347"/>
        <v>2013</v>
      </c>
      <c r="X2241" t="str">
        <f t="shared" si="348"/>
        <v>November</v>
      </c>
    </row>
    <row r="2242" spans="1:24" ht="43.2" x14ac:dyDescent="0.55000000000000004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si="341"/>
        <v>2.7067999999999999</v>
      </c>
      <c r="P2242" s="9">
        <f t="shared" si="342"/>
        <v>140.97916666666666</v>
      </c>
      <c r="Q2242" t="str">
        <f t="shared" si="343"/>
        <v>games</v>
      </c>
      <c r="R2242" t="str">
        <f t="shared" si="344"/>
        <v>tabletop games</v>
      </c>
      <c r="S2242" t="str">
        <f t="shared" si="349"/>
        <v>3/23/2016</v>
      </c>
      <c r="T2242" t="str">
        <f t="shared" si="345"/>
        <v>2016</v>
      </c>
      <c r="U2242" t="str">
        <f t="shared" si="346"/>
        <v>March</v>
      </c>
      <c r="V2242" t="str">
        <f t="shared" ref="V2242:V2305" si="350">TEXT((I2242/86400)+25569+(-5/24),"m/d/yyyy")</f>
        <v>4/22/2016</v>
      </c>
      <c r="W2242" t="str">
        <f t="shared" si="347"/>
        <v>2016</v>
      </c>
      <c r="X2242" t="str">
        <f t="shared" si="348"/>
        <v>April</v>
      </c>
    </row>
    <row r="2243" spans="1:24" ht="43.2" x14ac:dyDescent="0.55000000000000004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ref="O2243:O2306" si="351">E2243/D2243</f>
        <v>8.0640000000000001</v>
      </c>
      <c r="P2243" s="9">
        <f t="shared" ref="P2243:P2306" si="352">IF(L2243&lt;&gt;0, E2243/L2243, 0)</f>
        <v>49.472392638036808</v>
      </c>
      <c r="Q2243" t="str">
        <f t="shared" ref="Q2243:Q2306" si="353">LEFT(N2243, SEARCH("/",N2243,1)-1)</f>
        <v>games</v>
      </c>
      <c r="R2243" t="str">
        <f t="shared" ref="R2243:R2306" si="354">RIGHT(N2243,LEN(N2243)-FIND("/",N2243))</f>
        <v>tabletop games</v>
      </c>
      <c r="S2243" t="str">
        <f t="shared" si="349"/>
        <v>1/31/2017</v>
      </c>
      <c r="T2243" t="str">
        <f t="shared" ref="T2243:T2306" si="355">TEXT((J2243/86400)+25569+(-5/24),"yyyy")</f>
        <v>2017</v>
      </c>
      <c r="U2243" t="str">
        <f t="shared" ref="U2243:U2306" si="356">TEXT((J2243/86400)+25569+(-5/24),"mmmm")</f>
        <v>January</v>
      </c>
      <c r="V2243" t="str">
        <f t="shared" si="350"/>
        <v>3/2/2017</v>
      </c>
      <c r="W2243" t="str">
        <f t="shared" ref="W2243:W2306" si="357">TEXT((I2243/86400)+25569+(-5/24),"yyyy")</f>
        <v>2017</v>
      </c>
      <c r="X2243" t="str">
        <f t="shared" ref="X2243:X2306" si="358">TEXT((I2243/86400)+25569+(-5/24),"mmmm")</f>
        <v>March</v>
      </c>
    </row>
    <row r="2244" spans="1:24" ht="28.8" x14ac:dyDescent="0.55000000000000004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si="351"/>
        <v>13.600976000000001</v>
      </c>
      <c r="P2244" s="9">
        <f t="shared" si="352"/>
        <v>53.865251485148519</v>
      </c>
      <c r="Q2244" t="str">
        <f t="shared" si="353"/>
        <v>games</v>
      </c>
      <c r="R2244" t="str">
        <f t="shared" si="354"/>
        <v>tabletop games</v>
      </c>
      <c r="S2244" t="str">
        <f t="shared" ref="S2244:S2307" si="359">TEXT((J2244/86400)+25569+(-5/24),"m/d/yyyy")</f>
        <v>10/22/2013</v>
      </c>
      <c r="T2244" t="str">
        <f t="shared" si="355"/>
        <v>2013</v>
      </c>
      <c r="U2244" t="str">
        <f t="shared" si="356"/>
        <v>October</v>
      </c>
      <c r="V2244" t="str">
        <f t="shared" si="350"/>
        <v>11/26/2013</v>
      </c>
      <c r="W2244" t="str">
        <f t="shared" si="357"/>
        <v>2013</v>
      </c>
      <c r="X2244" t="str">
        <f t="shared" si="358"/>
        <v>November</v>
      </c>
    </row>
    <row r="2245" spans="1:24" ht="43.2" x14ac:dyDescent="0.55000000000000004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si="351"/>
        <v>9302.5</v>
      </c>
      <c r="P2245" s="9">
        <f t="shared" si="352"/>
        <v>4.5712530712530715</v>
      </c>
      <c r="Q2245" t="str">
        <f t="shared" si="353"/>
        <v>games</v>
      </c>
      <c r="R2245" t="str">
        <f t="shared" si="354"/>
        <v>tabletop games</v>
      </c>
      <c r="S2245" t="str">
        <f t="shared" si="359"/>
        <v>3/6/2017</v>
      </c>
      <c r="T2245" t="str">
        <f t="shared" si="355"/>
        <v>2017</v>
      </c>
      <c r="U2245" t="str">
        <f t="shared" si="356"/>
        <v>March</v>
      </c>
      <c r="V2245" t="str">
        <f t="shared" si="350"/>
        <v>3/12/2017</v>
      </c>
      <c r="W2245" t="str">
        <f t="shared" si="357"/>
        <v>2017</v>
      </c>
      <c r="X2245" t="str">
        <f t="shared" si="358"/>
        <v>March</v>
      </c>
    </row>
    <row r="2246" spans="1:24" ht="43.2" x14ac:dyDescent="0.55000000000000004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351"/>
        <v>3.7702</v>
      </c>
      <c r="P2246" s="9">
        <f t="shared" si="352"/>
        <v>65.00344827586207</v>
      </c>
      <c r="Q2246" t="str">
        <f t="shared" si="353"/>
        <v>games</v>
      </c>
      <c r="R2246" t="str">
        <f t="shared" si="354"/>
        <v>tabletop games</v>
      </c>
      <c r="S2246" t="str">
        <f t="shared" si="359"/>
        <v>10/4/2016</v>
      </c>
      <c r="T2246" t="str">
        <f t="shared" si="355"/>
        <v>2016</v>
      </c>
      <c r="U2246" t="str">
        <f t="shared" si="356"/>
        <v>October</v>
      </c>
      <c r="V2246" t="str">
        <f t="shared" si="350"/>
        <v>10/16/2016</v>
      </c>
      <c r="W2246" t="str">
        <f t="shared" si="357"/>
        <v>2016</v>
      </c>
      <c r="X2246" t="str">
        <f t="shared" si="358"/>
        <v>October</v>
      </c>
    </row>
    <row r="2247" spans="1:24" ht="43.2" x14ac:dyDescent="0.55000000000000004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351"/>
        <v>26.47025</v>
      </c>
      <c r="P2247" s="9">
        <f t="shared" si="352"/>
        <v>53.475252525252522</v>
      </c>
      <c r="Q2247" t="str">
        <f t="shared" si="353"/>
        <v>games</v>
      </c>
      <c r="R2247" t="str">
        <f t="shared" si="354"/>
        <v>tabletop games</v>
      </c>
      <c r="S2247" t="str">
        <f t="shared" si="359"/>
        <v>1/21/2014</v>
      </c>
      <c r="T2247" t="str">
        <f t="shared" si="355"/>
        <v>2014</v>
      </c>
      <c r="U2247" t="str">
        <f t="shared" si="356"/>
        <v>January</v>
      </c>
      <c r="V2247" t="str">
        <f t="shared" si="350"/>
        <v>2/21/2014</v>
      </c>
      <c r="W2247" t="str">
        <f t="shared" si="357"/>
        <v>2014</v>
      </c>
      <c r="X2247" t="str">
        <f t="shared" si="358"/>
        <v>February</v>
      </c>
    </row>
    <row r="2248" spans="1:24" ht="43.2" x14ac:dyDescent="0.55000000000000004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351"/>
        <v>1.0012000000000001</v>
      </c>
      <c r="P2248" s="9">
        <f t="shared" si="352"/>
        <v>43.912280701754383</v>
      </c>
      <c r="Q2248" t="str">
        <f t="shared" si="353"/>
        <v>games</v>
      </c>
      <c r="R2248" t="str">
        <f t="shared" si="354"/>
        <v>tabletop games</v>
      </c>
      <c r="S2248" t="str">
        <f t="shared" si="359"/>
        <v>8/5/2015</v>
      </c>
      <c r="T2248" t="str">
        <f t="shared" si="355"/>
        <v>2015</v>
      </c>
      <c r="U2248" t="str">
        <f t="shared" si="356"/>
        <v>August</v>
      </c>
      <c r="V2248" t="str">
        <f t="shared" si="350"/>
        <v>9/4/2015</v>
      </c>
      <c r="W2248" t="str">
        <f t="shared" si="357"/>
        <v>2015</v>
      </c>
      <c r="X2248" t="str">
        <f t="shared" si="358"/>
        <v>September</v>
      </c>
    </row>
    <row r="2249" spans="1:24" ht="28.8" x14ac:dyDescent="0.55000000000000004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351"/>
        <v>1.0445405405405406</v>
      </c>
      <c r="P2249" s="9">
        <f t="shared" si="352"/>
        <v>50.852631578947367</v>
      </c>
      <c r="Q2249" t="str">
        <f t="shared" si="353"/>
        <v>games</v>
      </c>
      <c r="R2249" t="str">
        <f t="shared" si="354"/>
        <v>tabletop games</v>
      </c>
      <c r="S2249" t="str">
        <f t="shared" si="359"/>
        <v>7/15/2015</v>
      </c>
      <c r="T2249" t="str">
        <f t="shared" si="355"/>
        <v>2015</v>
      </c>
      <c r="U2249" t="str">
        <f t="shared" si="356"/>
        <v>July</v>
      </c>
      <c r="V2249" t="str">
        <f t="shared" si="350"/>
        <v>7/29/2015</v>
      </c>
      <c r="W2249" t="str">
        <f t="shared" si="357"/>
        <v>2015</v>
      </c>
      <c r="X2249" t="str">
        <f t="shared" si="358"/>
        <v>July</v>
      </c>
    </row>
    <row r="2250" spans="1:24" ht="43.2" x14ac:dyDescent="0.55000000000000004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351"/>
        <v>1.0721428571428571</v>
      </c>
      <c r="P2250" s="9">
        <f t="shared" si="352"/>
        <v>58.6328125</v>
      </c>
      <c r="Q2250" t="str">
        <f t="shared" si="353"/>
        <v>games</v>
      </c>
      <c r="R2250" t="str">
        <f t="shared" si="354"/>
        <v>tabletop games</v>
      </c>
      <c r="S2250" t="str">
        <f t="shared" si="359"/>
        <v>11/14/2016</v>
      </c>
      <c r="T2250" t="str">
        <f t="shared" si="355"/>
        <v>2016</v>
      </c>
      <c r="U2250" t="str">
        <f t="shared" si="356"/>
        <v>November</v>
      </c>
      <c r="V2250" t="str">
        <f t="shared" si="350"/>
        <v>12/14/2016</v>
      </c>
      <c r="W2250" t="str">
        <f t="shared" si="357"/>
        <v>2016</v>
      </c>
      <c r="X2250" t="str">
        <f t="shared" si="358"/>
        <v>December</v>
      </c>
    </row>
    <row r="2251" spans="1:24" ht="43.2" x14ac:dyDescent="0.55000000000000004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351"/>
        <v>1.6877142857142857</v>
      </c>
      <c r="P2251" s="9">
        <f t="shared" si="352"/>
        <v>32.81666666666667</v>
      </c>
      <c r="Q2251" t="str">
        <f t="shared" si="353"/>
        <v>games</v>
      </c>
      <c r="R2251" t="str">
        <f t="shared" si="354"/>
        <v>tabletop games</v>
      </c>
      <c r="S2251" t="str">
        <f t="shared" si="359"/>
        <v>3/3/2013</v>
      </c>
      <c r="T2251" t="str">
        <f t="shared" si="355"/>
        <v>2013</v>
      </c>
      <c r="U2251" t="str">
        <f t="shared" si="356"/>
        <v>March</v>
      </c>
      <c r="V2251" t="str">
        <f t="shared" si="350"/>
        <v>4/2/2013</v>
      </c>
      <c r="W2251" t="str">
        <f t="shared" si="357"/>
        <v>2013</v>
      </c>
      <c r="X2251" t="str">
        <f t="shared" si="358"/>
        <v>April</v>
      </c>
    </row>
    <row r="2252" spans="1:24" ht="43.2" x14ac:dyDescent="0.55000000000000004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351"/>
        <v>9.7511200000000002</v>
      </c>
      <c r="P2252" s="9">
        <f t="shared" si="352"/>
        <v>426.93169877408059</v>
      </c>
      <c r="Q2252" t="str">
        <f t="shared" si="353"/>
        <v>games</v>
      </c>
      <c r="R2252" t="str">
        <f t="shared" si="354"/>
        <v>tabletop games</v>
      </c>
      <c r="S2252" t="str">
        <f t="shared" si="359"/>
        <v>11/2/2016</v>
      </c>
      <c r="T2252" t="str">
        <f t="shared" si="355"/>
        <v>2016</v>
      </c>
      <c r="U2252" t="str">
        <f t="shared" si="356"/>
        <v>November</v>
      </c>
      <c r="V2252" t="str">
        <f t="shared" si="350"/>
        <v>12/2/2016</v>
      </c>
      <c r="W2252" t="str">
        <f t="shared" si="357"/>
        <v>2016</v>
      </c>
      <c r="X2252" t="str">
        <f t="shared" si="358"/>
        <v>December</v>
      </c>
    </row>
    <row r="2253" spans="1:24" ht="43.2" x14ac:dyDescent="0.55000000000000004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351"/>
        <v>1.3444929411764706</v>
      </c>
      <c r="P2253" s="9">
        <f t="shared" si="352"/>
        <v>23.808729166666669</v>
      </c>
      <c r="Q2253" t="str">
        <f t="shared" si="353"/>
        <v>games</v>
      </c>
      <c r="R2253" t="str">
        <f t="shared" si="354"/>
        <v>tabletop games</v>
      </c>
      <c r="S2253" t="str">
        <f t="shared" si="359"/>
        <v>7/26/2014</v>
      </c>
      <c r="T2253" t="str">
        <f t="shared" si="355"/>
        <v>2014</v>
      </c>
      <c r="U2253" t="str">
        <f t="shared" si="356"/>
        <v>July</v>
      </c>
      <c r="V2253" t="str">
        <f t="shared" si="350"/>
        <v>8/16/2014</v>
      </c>
      <c r="W2253" t="str">
        <f t="shared" si="357"/>
        <v>2014</v>
      </c>
      <c r="X2253" t="str">
        <f t="shared" si="358"/>
        <v>August</v>
      </c>
    </row>
    <row r="2254" spans="1:24" ht="43.2" x14ac:dyDescent="0.55000000000000004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351"/>
        <v>2.722777777777778</v>
      </c>
      <c r="P2254" s="9">
        <f t="shared" si="352"/>
        <v>98.413654618473899</v>
      </c>
      <c r="Q2254" t="str">
        <f t="shared" si="353"/>
        <v>games</v>
      </c>
      <c r="R2254" t="str">
        <f t="shared" si="354"/>
        <v>tabletop games</v>
      </c>
      <c r="S2254" t="str">
        <f t="shared" si="359"/>
        <v>7/22/2016</v>
      </c>
      <c r="T2254" t="str">
        <f t="shared" si="355"/>
        <v>2016</v>
      </c>
      <c r="U2254" t="str">
        <f t="shared" si="356"/>
        <v>July</v>
      </c>
      <c r="V2254" t="str">
        <f t="shared" si="350"/>
        <v>8/6/2016</v>
      </c>
      <c r="W2254" t="str">
        <f t="shared" si="357"/>
        <v>2016</v>
      </c>
      <c r="X2254" t="str">
        <f t="shared" si="358"/>
        <v>August</v>
      </c>
    </row>
    <row r="2255" spans="1:24" ht="43.2" x14ac:dyDescent="0.55000000000000004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351"/>
        <v>1.1268750000000001</v>
      </c>
      <c r="P2255" s="9">
        <f t="shared" si="352"/>
        <v>107.32142857142857</v>
      </c>
      <c r="Q2255" t="str">
        <f t="shared" si="353"/>
        <v>games</v>
      </c>
      <c r="R2255" t="str">
        <f t="shared" si="354"/>
        <v>tabletop games</v>
      </c>
      <c r="S2255" t="str">
        <f t="shared" si="359"/>
        <v>10/19/2015</v>
      </c>
      <c r="T2255" t="str">
        <f t="shared" si="355"/>
        <v>2015</v>
      </c>
      <c r="U2255" t="str">
        <f t="shared" si="356"/>
        <v>October</v>
      </c>
      <c r="V2255" t="str">
        <f t="shared" si="350"/>
        <v>11/18/2015</v>
      </c>
      <c r="W2255" t="str">
        <f t="shared" si="357"/>
        <v>2015</v>
      </c>
      <c r="X2255" t="str">
        <f t="shared" si="358"/>
        <v>November</v>
      </c>
    </row>
    <row r="2256" spans="1:24" ht="28.8" x14ac:dyDescent="0.55000000000000004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351"/>
        <v>4.5979999999999999</v>
      </c>
      <c r="P2256" s="9">
        <f t="shared" si="352"/>
        <v>11.67005076142132</v>
      </c>
      <c r="Q2256" t="str">
        <f t="shared" si="353"/>
        <v>games</v>
      </c>
      <c r="R2256" t="str">
        <f t="shared" si="354"/>
        <v>tabletop games</v>
      </c>
      <c r="S2256" t="str">
        <f t="shared" si="359"/>
        <v>1/17/2017</v>
      </c>
      <c r="T2256" t="str">
        <f t="shared" si="355"/>
        <v>2017</v>
      </c>
      <c r="U2256" t="str">
        <f t="shared" si="356"/>
        <v>January</v>
      </c>
      <c r="V2256" t="str">
        <f t="shared" si="350"/>
        <v>1/24/2017</v>
      </c>
      <c r="W2256" t="str">
        <f t="shared" si="357"/>
        <v>2017</v>
      </c>
      <c r="X2256" t="str">
        <f t="shared" si="358"/>
        <v>January</v>
      </c>
    </row>
    <row r="2257" spans="1:24" ht="28.8" x14ac:dyDescent="0.55000000000000004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351"/>
        <v>2.8665822784810127</v>
      </c>
      <c r="P2257" s="9">
        <f t="shared" si="352"/>
        <v>41.782287822878232</v>
      </c>
      <c r="Q2257" t="str">
        <f t="shared" si="353"/>
        <v>games</v>
      </c>
      <c r="R2257" t="str">
        <f t="shared" si="354"/>
        <v>tabletop games</v>
      </c>
      <c r="S2257" t="str">
        <f t="shared" si="359"/>
        <v>4/7/2016</v>
      </c>
      <c r="T2257" t="str">
        <f t="shared" si="355"/>
        <v>2016</v>
      </c>
      <c r="U2257" t="str">
        <f t="shared" si="356"/>
        <v>April</v>
      </c>
      <c r="V2257" t="str">
        <f t="shared" si="350"/>
        <v>5/7/2016</v>
      </c>
      <c r="W2257" t="str">
        <f t="shared" si="357"/>
        <v>2016</v>
      </c>
      <c r="X2257" t="str">
        <f t="shared" si="358"/>
        <v>May</v>
      </c>
    </row>
    <row r="2258" spans="1:24" ht="43.2" x14ac:dyDescent="0.55000000000000004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351"/>
        <v>2.2270833333333333</v>
      </c>
      <c r="P2258" s="9">
        <f t="shared" si="352"/>
        <v>21.38</v>
      </c>
      <c r="Q2258" t="str">
        <f t="shared" si="353"/>
        <v>games</v>
      </c>
      <c r="R2258" t="str">
        <f t="shared" si="354"/>
        <v>tabletop games</v>
      </c>
      <c r="S2258" t="str">
        <f t="shared" si="359"/>
        <v>11/8/2016</v>
      </c>
      <c r="T2258" t="str">
        <f t="shared" si="355"/>
        <v>2016</v>
      </c>
      <c r="U2258" t="str">
        <f t="shared" si="356"/>
        <v>November</v>
      </c>
      <c r="V2258" t="str">
        <f t="shared" si="350"/>
        <v>11/22/2016</v>
      </c>
      <c r="W2258" t="str">
        <f t="shared" si="357"/>
        <v>2016</v>
      </c>
      <c r="X2258" t="str">
        <f t="shared" si="358"/>
        <v>November</v>
      </c>
    </row>
    <row r="2259" spans="1:24" ht="43.2" x14ac:dyDescent="0.55000000000000004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351"/>
        <v>6.3613999999999997</v>
      </c>
      <c r="P2259" s="9">
        <f t="shared" si="352"/>
        <v>94.103550295857985</v>
      </c>
      <c r="Q2259" t="str">
        <f t="shared" si="353"/>
        <v>games</v>
      </c>
      <c r="R2259" t="str">
        <f t="shared" si="354"/>
        <v>tabletop games</v>
      </c>
      <c r="S2259" t="str">
        <f t="shared" si="359"/>
        <v>5/15/2016</v>
      </c>
      <c r="T2259" t="str">
        <f t="shared" si="355"/>
        <v>2016</v>
      </c>
      <c r="U2259" t="str">
        <f t="shared" si="356"/>
        <v>May</v>
      </c>
      <c r="V2259" t="str">
        <f t="shared" si="350"/>
        <v>6/19/2016</v>
      </c>
      <c r="W2259" t="str">
        <f t="shared" si="357"/>
        <v>2016</v>
      </c>
      <c r="X2259" t="str">
        <f t="shared" si="358"/>
        <v>June</v>
      </c>
    </row>
    <row r="2260" spans="1:24" ht="28.8" x14ac:dyDescent="0.55000000000000004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351"/>
        <v>1.4650000000000001</v>
      </c>
      <c r="P2260" s="9">
        <f t="shared" si="352"/>
        <v>15.721951219512196</v>
      </c>
      <c r="Q2260" t="str">
        <f t="shared" si="353"/>
        <v>games</v>
      </c>
      <c r="R2260" t="str">
        <f t="shared" si="354"/>
        <v>tabletop games</v>
      </c>
      <c r="S2260" t="str">
        <f t="shared" si="359"/>
        <v>5/12/2015</v>
      </c>
      <c r="T2260" t="str">
        <f t="shared" si="355"/>
        <v>2015</v>
      </c>
      <c r="U2260" t="str">
        <f t="shared" si="356"/>
        <v>May</v>
      </c>
      <c r="V2260" t="str">
        <f t="shared" si="350"/>
        <v>6/11/2015</v>
      </c>
      <c r="W2260" t="str">
        <f t="shared" si="357"/>
        <v>2015</v>
      </c>
      <c r="X2260" t="str">
        <f t="shared" si="358"/>
        <v>June</v>
      </c>
    </row>
    <row r="2261" spans="1:24" ht="43.2" x14ac:dyDescent="0.55000000000000004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351"/>
        <v>18.670999999999999</v>
      </c>
      <c r="P2261" s="9">
        <f t="shared" si="352"/>
        <v>90.635922330097088</v>
      </c>
      <c r="Q2261" t="str">
        <f t="shared" si="353"/>
        <v>games</v>
      </c>
      <c r="R2261" t="str">
        <f t="shared" si="354"/>
        <v>tabletop games</v>
      </c>
      <c r="S2261" t="str">
        <f t="shared" si="359"/>
        <v>11/28/2016</v>
      </c>
      <c r="T2261" t="str">
        <f t="shared" si="355"/>
        <v>2016</v>
      </c>
      <c r="U2261" t="str">
        <f t="shared" si="356"/>
        <v>November</v>
      </c>
      <c r="V2261" t="str">
        <f t="shared" si="350"/>
        <v>12/8/2016</v>
      </c>
      <c r="W2261" t="str">
        <f t="shared" si="357"/>
        <v>2016</v>
      </c>
      <c r="X2261" t="str">
        <f t="shared" si="358"/>
        <v>December</v>
      </c>
    </row>
    <row r="2262" spans="1:24" ht="43.2" x14ac:dyDescent="0.55000000000000004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351"/>
        <v>3.2692000000000001</v>
      </c>
      <c r="P2262" s="9">
        <f t="shared" si="352"/>
        <v>97.297619047619051</v>
      </c>
      <c r="Q2262" t="str">
        <f t="shared" si="353"/>
        <v>games</v>
      </c>
      <c r="R2262" t="str">
        <f t="shared" si="354"/>
        <v>tabletop games</v>
      </c>
      <c r="S2262" t="str">
        <f t="shared" si="359"/>
        <v>2/24/2014</v>
      </c>
      <c r="T2262" t="str">
        <f t="shared" si="355"/>
        <v>2014</v>
      </c>
      <c r="U2262" t="str">
        <f t="shared" si="356"/>
        <v>February</v>
      </c>
      <c r="V2262" t="str">
        <f t="shared" si="350"/>
        <v>3/26/2014</v>
      </c>
      <c r="W2262" t="str">
        <f t="shared" si="357"/>
        <v>2014</v>
      </c>
      <c r="X2262" t="str">
        <f t="shared" si="358"/>
        <v>March</v>
      </c>
    </row>
    <row r="2263" spans="1:24" ht="43.2" x14ac:dyDescent="0.55000000000000004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351"/>
        <v>7.7949999999999999</v>
      </c>
      <c r="P2263" s="9">
        <f t="shared" si="352"/>
        <v>37.11904761904762</v>
      </c>
      <c r="Q2263" t="str">
        <f t="shared" si="353"/>
        <v>games</v>
      </c>
      <c r="R2263" t="str">
        <f t="shared" si="354"/>
        <v>tabletop games</v>
      </c>
      <c r="S2263" t="str">
        <f t="shared" si="359"/>
        <v>1/24/2017</v>
      </c>
      <c r="T2263" t="str">
        <f t="shared" si="355"/>
        <v>2017</v>
      </c>
      <c r="U2263" t="str">
        <f t="shared" si="356"/>
        <v>January</v>
      </c>
      <c r="V2263" t="str">
        <f t="shared" si="350"/>
        <v>2/14/2017</v>
      </c>
      <c r="W2263" t="str">
        <f t="shared" si="357"/>
        <v>2017</v>
      </c>
      <c r="X2263" t="str">
        <f t="shared" si="358"/>
        <v>February</v>
      </c>
    </row>
    <row r="2264" spans="1:24" ht="28.8" x14ac:dyDescent="0.55000000000000004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351"/>
        <v>1.5415151515151515</v>
      </c>
      <c r="P2264" s="9">
        <f t="shared" si="352"/>
        <v>28.104972375690608</v>
      </c>
      <c r="Q2264" t="str">
        <f t="shared" si="353"/>
        <v>games</v>
      </c>
      <c r="R2264" t="str">
        <f t="shared" si="354"/>
        <v>tabletop games</v>
      </c>
      <c r="S2264" t="str">
        <f t="shared" si="359"/>
        <v>10/14/2014</v>
      </c>
      <c r="T2264" t="str">
        <f t="shared" si="355"/>
        <v>2014</v>
      </c>
      <c r="U2264" t="str">
        <f t="shared" si="356"/>
        <v>October</v>
      </c>
      <c r="V2264" t="str">
        <f t="shared" si="350"/>
        <v>11/17/2014</v>
      </c>
      <c r="W2264" t="str">
        <f t="shared" si="357"/>
        <v>2014</v>
      </c>
      <c r="X2264" t="str">
        <f t="shared" si="358"/>
        <v>November</v>
      </c>
    </row>
    <row r="2265" spans="1:24" ht="43.2" x14ac:dyDescent="0.55000000000000004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351"/>
        <v>1.1554666666666666</v>
      </c>
      <c r="P2265" s="9">
        <f t="shared" si="352"/>
        <v>144.43333333333334</v>
      </c>
      <c r="Q2265" t="str">
        <f t="shared" si="353"/>
        <v>games</v>
      </c>
      <c r="R2265" t="str">
        <f t="shared" si="354"/>
        <v>tabletop games</v>
      </c>
      <c r="S2265" t="str">
        <f t="shared" si="359"/>
        <v>1/10/2015</v>
      </c>
      <c r="T2265" t="str">
        <f t="shared" si="355"/>
        <v>2015</v>
      </c>
      <c r="U2265" t="str">
        <f t="shared" si="356"/>
        <v>January</v>
      </c>
      <c r="V2265" t="str">
        <f t="shared" si="350"/>
        <v>1/31/2015</v>
      </c>
      <c r="W2265" t="str">
        <f t="shared" si="357"/>
        <v>2015</v>
      </c>
      <c r="X2265" t="str">
        <f t="shared" si="358"/>
        <v>January</v>
      </c>
    </row>
    <row r="2266" spans="1:24" ht="43.2" x14ac:dyDescent="0.55000000000000004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351"/>
        <v>1.8003333333333333</v>
      </c>
      <c r="P2266" s="9">
        <f t="shared" si="352"/>
        <v>24.274157303370785</v>
      </c>
      <c r="Q2266" t="str">
        <f t="shared" si="353"/>
        <v>games</v>
      </c>
      <c r="R2266" t="str">
        <f t="shared" si="354"/>
        <v>tabletop games</v>
      </c>
      <c r="S2266" t="str">
        <f t="shared" si="359"/>
        <v>5/6/2016</v>
      </c>
      <c r="T2266" t="str">
        <f t="shared" si="355"/>
        <v>2016</v>
      </c>
      <c r="U2266" t="str">
        <f t="shared" si="356"/>
        <v>May</v>
      </c>
      <c r="V2266" t="str">
        <f t="shared" si="350"/>
        <v>5/22/2016</v>
      </c>
      <c r="W2266" t="str">
        <f t="shared" si="357"/>
        <v>2016</v>
      </c>
      <c r="X2266" t="str">
        <f t="shared" si="358"/>
        <v>May</v>
      </c>
    </row>
    <row r="2267" spans="1:24" ht="43.2" x14ac:dyDescent="0.55000000000000004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351"/>
        <v>2.9849999999999999</v>
      </c>
      <c r="P2267" s="9">
        <f t="shared" si="352"/>
        <v>35.117647058823529</v>
      </c>
      <c r="Q2267" t="str">
        <f t="shared" si="353"/>
        <v>games</v>
      </c>
      <c r="R2267" t="str">
        <f t="shared" si="354"/>
        <v>tabletop games</v>
      </c>
      <c r="S2267" t="str">
        <f t="shared" si="359"/>
        <v>11/15/2016</v>
      </c>
      <c r="T2267" t="str">
        <f t="shared" si="355"/>
        <v>2016</v>
      </c>
      <c r="U2267" t="str">
        <f t="shared" si="356"/>
        <v>November</v>
      </c>
      <c r="V2267" t="str">
        <f t="shared" si="350"/>
        <v>11/22/2016</v>
      </c>
      <c r="W2267" t="str">
        <f t="shared" si="357"/>
        <v>2016</v>
      </c>
      <c r="X2267" t="str">
        <f t="shared" si="358"/>
        <v>November</v>
      </c>
    </row>
    <row r="2268" spans="1:24" ht="43.2" x14ac:dyDescent="0.55000000000000004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351"/>
        <v>3.2026666666666666</v>
      </c>
      <c r="P2268" s="9">
        <f t="shared" si="352"/>
        <v>24.762886597938145</v>
      </c>
      <c r="Q2268" t="str">
        <f t="shared" si="353"/>
        <v>games</v>
      </c>
      <c r="R2268" t="str">
        <f t="shared" si="354"/>
        <v>tabletop games</v>
      </c>
      <c r="S2268" t="str">
        <f t="shared" si="359"/>
        <v>4/9/2016</v>
      </c>
      <c r="T2268" t="str">
        <f t="shared" si="355"/>
        <v>2016</v>
      </c>
      <c r="U2268" t="str">
        <f t="shared" si="356"/>
        <v>April</v>
      </c>
      <c r="V2268" t="str">
        <f t="shared" si="350"/>
        <v>4/26/2016</v>
      </c>
      <c r="W2268" t="str">
        <f t="shared" si="357"/>
        <v>2016</v>
      </c>
      <c r="X2268" t="str">
        <f t="shared" si="358"/>
        <v>April</v>
      </c>
    </row>
    <row r="2269" spans="1:24" ht="43.2" x14ac:dyDescent="0.55000000000000004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351"/>
        <v>3.80525</v>
      </c>
      <c r="P2269" s="9">
        <f t="shared" si="352"/>
        <v>188.37871287128712</v>
      </c>
      <c r="Q2269" t="str">
        <f t="shared" si="353"/>
        <v>games</v>
      </c>
      <c r="R2269" t="str">
        <f t="shared" si="354"/>
        <v>tabletop games</v>
      </c>
      <c r="S2269" t="str">
        <f t="shared" si="359"/>
        <v>11/25/2014</v>
      </c>
      <c r="T2269" t="str">
        <f t="shared" si="355"/>
        <v>2014</v>
      </c>
      <c r="U2269" t="str">
        <f t="shared" si="356"/>
        <v>November</v>
      </c>
      <c r="V2269" t="str">
        <f t="shared" si="350"/>
        <v>12/20/2014</v>
      </c>
      <c r="W2269" t="str">
        <f t="shared" si="357"/>
        <v>2014</v>
      </c>
      <c r="X2269" t="str">
        <f t="shared" si="358"/>
        <v>December</v>
      </c>
    </row>
    <row r="2270" spans="1:24" ht="43.2" x14ac:dyDescent="0.55000000000000004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351"/>
        <v>1.026</v>
      </c>
      <c r="P2270" s="9">
        <f t="shared" si="352"/>
        <v>148.08247422680412</v>
      </c>
      <c r="Q2270" t="str">
        <f t="shared" si="353"/>
        <v>games</v>
      </c>
      <c r="R2270" t="str">
        <f t="shared" si="354"/>
        <v>tabletop games</v>
      </c>
      <c r="S2270" t="str">
        <f t="shared" si="359"/>
        <v>2/9/2017</v>
      </c>
      <c r="T2270" t="str">
        <f t="shared" si="355"/>
        <v>2017</v>
      </c>
      <c r="U2270" t="str">
        <f t="shared" si="356"/>
        <v>February</v>
      </c>
      <c r="V2270" t="str">
        <f t="shared" si="350"/>
        <v>3/11/2017</v>
      </c>
      <c r="W2270" t="str">
        <f t="shared" si="357"/>
        <v>2017</v>
      </c>
      <c r="X2270" t="str">
        <f t="shared" si="358"/>
        <v>March</v>
      </c>
    </row>
    <row r="2271" spans="1:24" ht="43.2" x14ac:dyDescent="0.55000000000000004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351"/>
        <v>18.016400000000001</v>
      </c>
      <c r="P2271" s="9">
        <f t="shared" si="352"/>
        <v>49.934589800443462</v>
      </c>
      <c r="Q2271" t="str">
        <f t="shared" si="353"/>
        <v>games</v>
      </c>
      <c r="R2271" t="str">
        <f t="shared" si="354"/>
        <v>tabletop games</v>
      </c>
      <c r="S2271" t="str">
        <f t="shared" si="359"/>
        <v>2/10/2017</v>
      </c>
      <c r="T2271" t="str">
        <f t="shared" si="355"/>
        <v>2017</v>
      </c>
      <c r="U2271" t="str">
        <f t="shared" si="356"/>
        <v>February</v>
      </c>
      <c r="V2271" t="str">
        <f t="shared" si="350"/>
        <v>3/7/2017</v>
      </c>
      <c r="W2271" t="str">
        <f t="shared" si="357"/>
        <v>2017</v>
      </c>
      <c r="X2271" t="str">
        <f t="shared" si="358"/>
        <v>March</v>
      </c>
    </row>
    <row r="2272" spans="1:24" ht="43.2" x14ac:dyDescent="0.55000000000000004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351"/>
        <v>7.2024800000000004</v>
      </c>
      <c r="P2272" s="9">
        <f t="shared" si="352"/>
        <v>107.82155688622754</v>
      </c>
      <c r="Q2272" t="str">
        <f t="shared" si="353"/>
        <v>games</v>
      </c>
      <c r="R2272" t="str">
        <f t="shared" si="354"/>
        <v>tabletop games</v>
      </c>
      <c r="S2272" t="str">
        <f t="shared" si="359"/>
        <v>12/21/2016</v>
      </c>
      <c r="T2272" t="str">
        <f t="shared" si="355"/>
        <v>2016</v>
      </c>
      <c r="U2272" t="str">
        <f t="shared" si="356"/>
        <v>December</v>
      </c>
      <c r="V2272" t="str">
        <f t="shared" si="350"/>
        <v>1/10/2017</v>
      </c>
      <c r="W2272" t="str">
        <f t="shared" si="357"/>
        <v>2017</v>
      </c>
      <c r="X2272" t="str">
        <f t="shared" si="358"/>
        <v>January</v>
      </c>
    </row>
    <row r="2273" spans="1:24" ht="43.2" x14ac:dyDescent="0.55000000000000004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351"/>
        <v>2.8309000000000002</v>
      </c>
      <c r="P2273" s="9">
        <f t="shared" si="352"/>
        <v>42.63403614457831</v>
      </c>
      <c r="Q2273" t="str">
        <f t="shared" si="353"/>
        <v>games</v>
      </c>
      <c r="R2273" t="str">
        <f t="shared" si="354"/>
        <v>tabletop games</v>
      </c>
      <c r="S2273" t="str">
        <f t="shared" si="359"/>
        <v>11/9/2016</v>
      </c>
      <c r="T2273" t="str">
        <f t="shared" si="355"/>
        <v>2016</v>
      </c>
      <c r="U2273" t="str">
        <f t="shared" si="356"/>
        <v>November</v>
      </c>
      <c r="V2273" t="str">
        <f t="shared" si="350"/>
        <v>12/9/2016</v>
      </c>
      <c r="W2273" t="str">
        <f t="shared" si="357"/>
        <v>2016</v>
      </c>
      <c r="X2273" t="str">
        <f t="shared" si="358"/>
        <v>December</v>
      </c>
    </row>
    <row r="2274" spans="1:24" ht="43.2" x14ac:dyDescent="0.55000000000000004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351"/>
        <v>13.566000000000001</v>
      </c>
      <c r="P2274" s="9">
        <f t="shared" si="352"/>
        <v>14.370762711864407</v>
      </c>
      <c r="Q2274" t="str">
        <f t="shared" si="353"/>
        <v>games</v>
      </c>
      <c r="R2274" t="str">
        <f t="shared" si="354"/>
        <v>tabletop games</v>
      </c>
      <c r="S2274" t="str">
        <f t="shared" si="359"/>
        <v>11/7/2015</v>
      </c>
      <c r="T2274" t="str">
        <f t="shared" si="355"/>
        <v>2015</v>
      </c>
      <c r="U2274" t="str">
        <f t="shared" si="356"/>
        <v>November</v>
      </c>
      <c r="V2274" t="str">
        <f t="shared" si="350"/>
        <v>12/7/2015</v>
      </c>
      <c r="W2274" t="str">
        <f t="shared" si="357"/>
        <v>2015</v>
      </c>
      <c r="X2274" t="str">
        <f t="shared" si="358"/>
        <v>December</v>
      </c>
    </row>
    <row r="2275" spans="1:24" ht="43.2" x14ac:dyDescent="0.55000000000000004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351"/>
        <v>2.2035999999999998</v>
      </c>
      <c r="P2275" s="9">
        <f t="shared" si="352"/>
        <v>37.476190476190474</v>
      </c>
      <c r="Q2275" t="str">
        <f t="shared" si="353"/>
        <v>games</v>
      </c>
      <c r="R2275" t="str">
        <f t="shared" si="354"/>
        <v>tabletop games</v>
      </c>
      <c r="S2275" t="str">
        <f t="shared" si="359"/>
        <v>2/15/2017</v>
      </c>
      <c r="T2275" t="str">
        <f t="shared" si="355"/>
        <v>2017</v>
      </c>
      <c r="U2275" t="str">
        <f t="shared" si="356"/>
        <v>February</v>
      </c>
      <c r="V2275" t="str">
        <f t="shared" si="350"/>
        <v>3/12/2017</v>
      </c>
      <c r="W2275" t="str">
        <f t="shared" si="357"/>
        <v>2017</v>
      </c>
      <c r="X2275" t="str">
        <f t="shared" si="358"/>
        <v>March</v>
      </c>
    </row>
    <row r="2276" spans="1:24" ht="57.6" x14ac:dyDescent="0.55000000000000004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351"/>
        <v>1.196</v>
      </c>
      <c r="P2276" s="9">
        <f t="shared" si="352"/>
        <v>30.202020202020201</v>
      </c>
      <c r="Q2276" t="str">
        <f t="shared" si="353"/>
        <v>games</v>
      </c>
      <c r="R2276" t="str">
        <f t="shared" si="354"/>
        <v>tabletop games</v>
      </c>
      <c r="S2276" t="str">
        <f t="shared" si="359"/>
        <v>1/24/2014</v>
      </c>
      <c r="T2276" t="str">
        <f t="shared" si="355"/>
        <v>2014</v>
      </c>
      <c r="U2276" t="str">
        <f t="shared" si="356"/>
        <v>January</v>
      </c>
      <c r="V2276" t="str">
        <f t="shared" si="350"/>
        <v>2/23/2014</v>
      </c>
      <c r="W2276" t="str">
        <f t="shared" si="357"/>
        <v>2014</v>
      </c>
      <c r="X2276" t="str">
        <f t="shared" si="358"/>
        <v>February</v>
      </c>
    </row>
    <row r="2277" spans="1:24" ht="43.2" x14ac:dyDescent="0.55000000000000004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351"/>
        <v>4.0776923076923079</v>
      </c>
      <c r="P2277" s="9">
        <f t="shared" si="352"/>
        <v>33.550632911392405</v>
      </c>
      <c r="Q2277" t="str">
        <f t="shared" si="353"/>
        <v>games</v>
      </c>
      <c r="R2277" t="str">
        <f t="shared" si="354"/>
        <v>tabletop games</v>
      </c>
      <c r="S2277" t="str">
        <f t="shared" si="359"/>
        <v>11/22/2014</v>
      </c>
      <c r="T2277" t="str">
        <f t="shared" si="355"/>
        <v>2014</v>
      </c>
      <c r="U2277" t="str">
        <f t="shared" si="356"/>
        <v>November</v>
      </c>
      <c r="V2277" t="str">
        <f t="shared" si="350"/>
        <v>12/22/2014</v>
      </c>
      <c r="W2277" t="str">
        <f t="shared" si="357"/>
        <v>2014</v>
      </c>
      <c r="X2277" t="str">
        <f t="shared" si="358"/>
        <v>December</v>
      </c>
    </row>
    <row r="2278" spans="1:24" ht="43.2" x14ac:dyDescent="0.55000000000000004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351"/>
        <v>1.0581826105905425</v>
      </c>
      <c r="P2278" s="9">
        <f t="shared" si="352"/>
        <v>64.74666666666667</v>
      </c>
      <c r="Q2278" t="str">
        <f t="shared" si="353"/>
        <v>games</v>
      </c>
      <c r="R2278" t="str">
        <f t="shared" si="354"/>
        <v>tabletop games</v>
      </c>
      <c r="S2278" t="str">
        <f t="shared" si="359"/>
        <v>12/6/2013</v>
      </c>
      <c r="T2278" t="str">
        <f t="shared" si="355"/>
        <v>2013</v>
      </c>
      <c r="U2278" t="str">
        <f t="shared" si="356"/>
        <v>December</v>
      </c>
      <c r="V2278" t="str">
        <f t="shared" si="350"/>
        <v>1/5/2014</v>
      </c>
      <c r="W2278" t="str">
        <f t="shared" si="357"/>
        <v>2014</v>
      </c>
      <c r="X2278" t="str">
        <f t="shared" si="358"/>
        <v>January</v>
      </c>
    </row>
    <row r="2279" spans="1:24" ht="43.2" x14ac:dyDescent="0.55000000000000004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351"/>
        <v>1.4108235294117648</v>
      </c>
      <c r="P2279" s="9">
        <f t="shared" si="352"/>
        <v>57.932367149758456</v>
      </c>
      <c r="Q2279" t="str">
        <f t="shared" si="353"/>
        <v>games</v>
      </c>
      <c r="R2279" t="str">
        <f t="shared" si="354"/>
        <v>tabletop games</v>
      </c>
      <c r="S2279" t="str">
        <f t="shared" si="359"/>
        <v>1/28/2012</v>
      </c>
      <c r="T2279" t="str">
        <f t="shared" si="355"/>
        <v>2012</v>
      </c>
      <c r="U2279" t="str">
        <f t="shared" si="356"/>
        <v>January</v>
      </c>
      <c r="V2279" t="str">
        <f t="shared" si="350"/>
        <v>2/27/2012</v>
      </c>
      <c r="W2279" t="str">
        <f t="shared" si="357"/>
        <v>2012</v>
      </c>
      <c r="X2279" t="str">
        <f t="shared" si="358"/>
        <v>February</v>
      </c>
    </row>
    <row r="2280" spans="1:24" ht="28.8" x14ac:dyDescent="0.55000000000000004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351"/>
        <v>2.7069999999999999</v>
      </c>
      <c r="P2280" s="9">
        <f t="shared" si="352"/>
        <v>53.078431372549019</v>
      </c>
      <c r="Q2280" t="str">
        <f t="shared" si="353"/>
        <v>games</v>
      </c>
      <c r="R2280" t="str">
        <f t="shared" si="354"/>
        <v>tabletop games</v>
      </c>
      <c r="S2280" t="str">
        <f t="shared" si="359"/>
        <v>11/30/2015</v>
      </c>
      <c r="T2280" t="str">
        <f t="shared" si="355"/>
        <v>2015</v>
      </c>
      <c r="U2280" t="str">
        <f t="shared" si="356"/>
        <v>November</v>
      </c>
      <c r="V2280" t="str">
        <f t="shared" si="350"/>
        <v>1/3/2016</v>
      </c>
      <c r="W2280" t="str">
        <f t="shared" si="357"/>
        <v>2016</v>
      </c>
      <c r="X2280" t="str">
        <f t="shared" si="358"/>
        <v>January</v>
      </c>
    </row>
    <row r="2281" spans="1:24" ht="43.2" x14ac:dyDescent="0.55000000000000004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351"/>
        <v>1.538</v>
      </c>
      <c r="P2281" s="9">
        <f t="shared" si="352"/>
        <v>48.0625</v>
      </c>
      <c r="Q2281" t="str">
        <f t="shared" si="353"/>
        <v>games</v>
      </c>
      <c r="R2281" t="str">
        <f t="shared" si="354"/>
        <v>tabletop games</v>
      </c>
      <c r="S2281" t="str">
        <f t="shared" si="359"/>
        <v>1/16/2015</v>
      </c>
      <c r="T2281" t="str">
        <f t="shared" si="355"/>
        <v>2015</v>
      </c>
      <c r="U2281" t="str">
        <f t="shared" si="356"/>
        <v>January</v>
      </c>
      <c r="V2281" t="str">
        <f t="shared" si="350"/>
        <v>2/3/2015</v>
      </c>
      <c r="W2281" t="str">
        <f t="shared" si="357"/>
        <v>2015</v>
      </c>
      <c r="X2281" t="str">
        <f t="shared" si="358"/>
        <v>February</v>
      </c>
    </row>
    <row r="2282" spans="1:24" ht="57.6" x14ac:dyDescent="0.55000000000000004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351"/>
        <v>4.0357653061224488</v>
      </c>
      <c r="P2282" s="9">
        <f t="shared" si="352"/>
        <v>82.396874999999994</v>
      </c>
      <c r="Q2282" t="str">
        <f t="shared" si="353"/>
        <v>games</v>
      </c>
      <c r="R2282" t="str">
        <f t="shared" si="354"/>
        <v>tabletop games</v>
      </c>
      <c r="S2282" t="str">
        <f t="shared" si="359"/>
        <v>8/18/2015</v>
      </c>
      <c r="T2282" t="str">
        <f t="shared" si="355"/>
        <v>2015</v>
      </c>
      <c r="U2282" t="str">
        <f t="shared" si="356"/>
        <v>August</v>
      </c>
      <c r="V2282" t="str">
        <f t="shared" si="350"/>
        <v>9/17/2015</v>
      </c>
      <c r="W2282" t="str">
        <f t="shared" si="357"/>
        <v>2015</v>
      </c>
      <c r="X2282" t="str">
        <f t="shared" si="358"/>
        <v>September</v>
      </c>
    </row>
    <row r="2283" spans="1:24" ht="43.2" x14ac:dyDescent="0.55000000000000004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351"/>
        <v>1.85</v>
      </c>
      <c r="P2283" s="9">
        <f t="shared" si="352"/>
        <v>50.454545454545453</v>
      </c>
      <c r="Q2283" t="str">
        <f t="shared" si="353"/>
        <v>music</v>
      </c>
      <c r="R2283" t="str">
        <f t="shared" si="354"/>
        <v>rock</v>
      </c>
      <c r="S2283" t="str">
        <f t="shared" si="359"/>
        <v>5/24/2011</v>
      </c>
      <c r="T2283" t="str">
        <f t="shared" si="355"/>
        <v>2011</v>
      </c>
      <c r="U2283" t="str">
        <f t="shared" si="356"/>
        <v>May</v>
      </c>
      <c r="V2283" t="str">
        <f t="shared" si="350"/>
        <v>7/25/2011</v>
      </c>
      <c r="W2283" t="str">
        <f t="shared" si="357"/>
        <v>2011</v>
      </c>
      <c r="X2283" t="str">
        <f t="shared" si="358"/>
        <v>July</v>
      </c>
    </row>
    <row r="2284" spans="1:24" ht="28.8" x14ac:dyDescent="0.55000000000000004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351"/>
        <v>1.8533333333333333</v>
      </c>
      <c r="P2284" s="9">
        <f t="shared" si="352"/>
        <v>115.83333333333333</v>
      </c>
      <c r="Q2284" t="str">
        <f t="shared" si="353"/>
        <v>music</v>
      </c>
      <c r="R2284" t="str">
        <f t="shared" si="354"/>
        <v>rock</v>
      </c>
      <c r="S2284" t="str">
        <f t="shared" si="359"/>
        <v>11/14/2015</v>
      </c>
      <c r="T2284" t="str">
        <f t="shared" si="355"/>
        <v>2015</v>
      </c>
      <c r="U2284" t="str">
        <f t="shared" si="356"/>
        <v>November</v>
      </c>
      <c r="V2284" t="str">
        <f t="shared" si="350"/>
        <v>1/13/2016</v>
      </c>
      <c r="W2284" t="str">
        <f t="shared" si="357"/>
        <v>2016</v>
      </c>
      <c r="X2284" t="str">
        <f t="shared" si="358"/>
        <v>January</v>
      </c>
    </row>
    <row r="2285" spans="1:24" ht="43.2" x14ac:dyDescent="0.55000000000000004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351"/>
        <v>1.0085533333333332</v>
      </c>
      <c r="P2285" s="9">
        <f t="shared" si="352"/>
        <v>63.03458333333333</v>
      </c>
      <c r="Q2285" t="str">
        <f t="shared" si="353"/>
        <v>music</v>
      </c>
      <c r="R2285" t="str">
        <f t="shared" si="354"/>
        <v>rock</v>
      </c>
      <c r="S2285" t="str">
        <f t="shared" si="359"/>
        <v>3/9/2012</v>
      </c>
      <c r="T2285" t="str">
        <f t="shared" si="355"/>
        <v>2012</v>
      </c>
      <c r="U2285" t="str">
        <f t="shared" si="356"/>
        <v>March</v>
      </c>
      <c r="V2285" t="str">
        <f t="shared" si="350"/>
        <v>5/8/2012</v>
      </c>
      <c r="W2285" t="str">
        <f t="shared" si="357"/>
        <v>2012</v>
      </c>
      <c r="X2285" t="str">
        <f t="shared" si="358"/>
        <v>May</v>
      </c>
    </row>
    <row r="2286" spans="1:24" ht="28.8" x14ac:dyDescent="0.55000000000000004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351"/>
        <v>1.0622116666666668</v>
      </c>
      <c r="P2286" s="9">
        <f t="shared" si="352"/>
        <v>108.02152542372882</v>
      </c>
      <c r="Q2286" t="str">
        <f t="shared" si="353"/>
        <v>music</v>
      </c>
      <c r="R2286" t="str">
        <f t="shared" si="354"/>
        <v>rock</v>
      </c>
      <c r="S2286" t="str">
        <f t="shared" si="359"/>
        <v>2/11/2011</v>
      </c>
      <c r="T2286" t="str">
        <f t="shared" si="355"/>
        <v>2011</v>
      </c>
      <c r="U2286" t="str">
        <f t="shared" si="356"/>
        <v>February</v>
      </c>
      <c r="V2286" t="str">
        <f t="shared" si="350"/>
        <v>3/11/2011</v>
      </c>
      <c r="W2286" t="str">
        <f t="shared" si="357"/>
        <v>2011</v>
      </c>
      <c r="X2286" t="str">
        <f t="shared" si="358"/>
        <v>March</v>
      </c>
    </row>
    <row r="2287" spans="1:24" ht="43.2" x14ac:dyDescent="0.55000000000000004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351"/>
        <v>1.2136666666666667</v>
      </c>
      <c r="P2287" s="9">
        <f t="shared" si="352"/>
        <v>46.088607594936711</v>
      </c>
      <c r="Q2287" t="str">
        <f t="shared" si="353"/>
        <v>music</v>
      </c>
      <c r="R2287" t="str">
        <f t="shared" si="354"/>
        <v>rock</v>
      </c>
      <c r="S2287" t="str">
        <f t="shared" si="359"/>
        <v>5/29/2012</v>
      </c>
      <c r="T2287" t="str">
        <f t="shared" si="355"/>
        <v>2012</v>
      </c>
      <c r="U2287" t="str">
        <f t="shared" si="356"/>
        <v>May</v>
      </c>
      <c r="V2287" t="str">
        <f t="shared" si="350"/>
        <v>6/28/2012</v>
      </c>
      <c r="W2287" t="str">
        <f t="shared" si="357"/>
        <v>2012</v>
      </c>
      <c r="X2287" t="str">
        <f t="shared" si="358"/>
        <v>June</v>
      </c>
    </row>
    <row r="2288" spans="1:24" ht="43.2" x14ac:dyDescent="0.55000000000000004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351"/>
        <v>1.0006666666666666</v>
      </c>
      <c r="P2288" s="9">
        <f t="shared" si="352"/>
        <v>107.21428571428571</v>
      </c>
      <c r="Q2288" t="str">
        <f t="shared" si="353"/>
        <v>music</v>
      </c>
      <c r="R2288" t="str">
        <f t="shared" si="354"/>
        <v>rock</v>
      </c>
      <c r="S2288" t="str">
        <f t="shared" si="359"/>
        <v>8/8/2013</v>
      </c>
      <c r="T2288" t="str">
        <f t="shared" si="355"/>
        <v>2013</v>
      </c>
      <c r="U2288" t="str">
        <f t="shared" si="356"/>
        <v>August</v>
      </c>
      <c r="V2288" t="str">
        <f t="shared" si="350"/>
        <v>9/5/2013</v>
      </c>
      <c r="W2288" t="str">
        <f t="shared" si="357"/>
        <v>2013</v>
      </c>
      <c r="X2288" t="str">
        <f t="shared" si="358"/>
        <v>September</v>
      </c>
    </row>
    <row r="2289" spans="1:24" ht="43.2" x14ac:dyDescent="0.55000000000000004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351"/>
        <v>1.1997755555555556</v>
      </c>
      <c r="P2289" s="9">
        <f t="shared" si="352"/>
        <v>50.9338679245283</v>
      </c>
      <c r="Q2289" t="str">
        <f t="shared" si="353"/>
        <v>music</v>
      </c>
      <c r="R2289" t="str">
        <f t="shared" si="354"/>
        <v>rock</v>
      </c>
      <c r="S2289" t="str">
        <f t="shared" si="359"/>
        <v>6/2/2014</v>
      </c>
      <c r="T2289" t="str">
        <f t="shared" si="355"/>
        <v>2014</v>
      </c>
      <c r="U2289" t="str">
        <f t="shared" si="356"/>
        <v>June</v>
      </c>
      <c r="V2289" t="str">
        <f t="shared" si="350"/>
        <v>6/23/2014</v>
      </c>
      <c r="W2289" t="str">
        <f t="shared" si="357"/>
        <v>2014</v>
      </c>
      <c r="X2289" t="str">
        <f t="shared" si="358"/>
        <v>June</v>
      </c>
    </row>
    <row r="2290" spans="1:24" ht="43.2" x14ac:dyDescent="0.55000000000000004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351"/>
        <v>1.0009999999999999</v>
      </c>
      <c r="P2290" s="9">
        <f t="shared" si="352"/>
        <v>40.04</v>
      </c>
      <c r="Q2290" t="str">
        <f t="shared" si="353"/>
        <v>music</v>
      </c>
      <c r="R2290" t="str">
        <f t="shared" si="354"/>
        <v>rock</v>
      </c>
      <c r="S2290" t="str">
        <f t="shared" si="359"/>
        <v>6/7/2012</v>
      </c>
      <c r="T2290" t="str">
        <f t="shared" si="355"/>
        <v>2012</v>
      </c>
      <c r="U2290" t="str">
        <f t="shared" si="356"/>
        <v>June</v>
      </c>
      <c r="V2290" t="str">
        <f t="shared" si="350"/>
        <v>6/26/2012</v>
      </c>
      <c r="W2290" t="str">
        <f t="shared" si="357"/>
        <v>2012</v>
      </c>
      <c r="X2290" t="str">
        <f t="shared" si="358"/>
        <v>June</v>
      </c>
    </row>
    <row r="2291" spans="1:24" ht="43.2" x14ac:dyDescent="0.55000000000000004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351"/>
        <v>1.0740000000000001</v>
      </c>
      <c r="P2291" s="9">
        <f t="shared" si="352"/>
        <v>64.44</v>
      </c>
      <c r="Q2291" t="str">
        <f t="shared" si="353"/>
        <v>music</v>
      </c>
      <c r="R2291" t="str">
        <f t="shared" si="354"/>
        <v>rock</v>
      </c>
      <c r="S2291" t="str">
        <f t="shared" si="359"/>
        <v>10/24/2013</v>
      </c>
      <c r="T2291" t="str">
        <f t="shared" si="355"/>
        <v>2013</v>
      </c>
      <c r="U2291" t="str">
        <f t="shared" si="356"/>
        <v>October</v>
      </c>
      <c r="V2291" t="str">
        <f t="shared" si="350"/>
        <v>12/6/2013</v>
      </c>
      <c r="W2291" t="str">
        <f t="shared" si="357"/>
        <v>2013</v>
      </c>
      <c r="X2291" t="str">
        <f t="shared" si="358"/>
        <v>December</v>
      </c>
    </row>
    <row r="2292" spans="1:24" ht="43.2" x14ac:dyDescent="0.55000000000000004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351"/>
        <v>1.0406666666666666</v>
      </c>
      <c r="P2292" s="9">
        <f t="shared" si="352"/>
        <v>53.827586206896555</v>
      </c>
      <c r="Q2292" t="str">
        <f t="shared" si="353"/>
        <v>music</v>
      </c>
      <c r="R2292" t="str">
        <f t="shared" si="354"/>
        <v>rock</v>
      </c>
      <c r="S2292" t="str">
        <f t="shared" si="359"/>
        <v>9/14/2009</v>
      </c>
      <c r="T2292" t="str">
        <f t="shared" si="355"/>
        <v>2009</v>
      </c>
      <c r="U2292" t="str">
        <f t="shared" si="356"/>
        <v>September</v>
      </c>
      <c r="V2292" t="str">
        <f t="shared" si="350"/>
        <v>12/1/2009</v>
      </c>
      <c r="W2292" t="str">
        <f t="shared" si="357"/>
        <v>2009</v>
      </c>
      <c r="X2292" t="str">
        <f t="shared" si="358"/>
        <v>December</v>
      </c>
    </row>
    <row r="2293" spans="1:24" ht="43.2" x14ac:dyDescent="0.55000000000000004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351"/>
        <v>1.728</v>
      </c>
      <c r="P2293" s="9">
        <f t="shared" si="352"/>
        <v>100.46511627906976</v>
      </c>
      <c r="Q2293" t="str">
        <f t="shared" si="353"/>
        <v>music</v>
      </c>
      <c r="R2293" t="str">
        <f t="shared" si="354"/>
        <v>rock</v>
      </c>
      <c r="S2293" t="str">
        <f t="shared" si="359"/>
        <v>3/19/2012</v>
      </c>
      <c r="T2293" t="str">
        <f t="shared" si="355"/>
        <v>2012</v>
      </c>
      <c r="U2293" t="str">
        <f t="shared" si="356"/>
        <v>March</v>
      </c>
      <c r="V2293" t="str">
        <f t="shared" si="350"/>
        <v>4/22/2012</v>
      </c>
      <c r="W2293" t="str">
        <f t="shared" si="357"/>
        <v>2012</v>
      </c>
      <c r="X2293" t="str">
        <f t="shared" si="358"/>
        <v>April</v>
      </c>
    </row>
    <row r="2294" spans="1:24" ht="43.2" x14ac:dyDescent="0.55000000000000004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351"/>
        <v>1.072505</v>
      </c>
      <c r="P2294" s="9">
        <f t="shared" si="352"/>
        <v>46.630652173913049</v>
      </c>
      <c r="Q2294" t="str">
        <f t="shared" si="353"/>
        <v>music</v>
      </c>
      <c r="R2294" t="str">
        <f t="shared" si="354"/>
        <v>rock</v>
      </c>
      <c r="S2294" t="str">
        <f t="shared" si="359"/>
        <v>3/19/2012</v>
      </c>
      <c r="T2294" t="str">
        <f t="shared" si="355"/>
        <v>2012</v>
      </c>
      <c r="U2294" t="str">
        <f t="shared" si="356"/>
        <v>March</v>
      </c>
      <c r="V2294" t="str">
        <f t="shared" si="350"/>
        <v>4/18/2012</v>
      </c>
      <c r="W2294" t="str">
        <f t="shared" si="357"/>
        <v>2012</v>
      </c>
      <c r="X2294" t="str">
        <f t="shared" si="358"/>
        <v>April</v>
      </c>
    </row>
    <row r="2295" spans="1:24" ht="28.8" x14ac:dyDescent="0.55000000000000004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351"/>
        <v>1.0823529411764705</v>
      </c>
      <c r="P2295" s="9">
        <f t="shared" si="352"/>
        <v>34.074074074074076</v>
      </c>
      <c r="Q2295" t="str">
        <f t="shared" si="353"/>
        <v>music</v>
      </c>
      <c r="R2295" t="str">
        <f t="shared" si="354"/>
        <v>rock</v>
      </c>
      <c r="S2295" t="str">
        <f t="shared" si="359"/>
        <v>8/30/2012</v>
      </c>
      <c r="T2295" t="str">
        <f t="shared" si="355"/>
        <v>2012</v>
      </c>
      <c r="U2295" t="str">
        <f t="shared" si="356"/>
        <v>August</v>
      </c>
      <c r="V2295" t="str">
        <f t="shared" si="350"/>
        <v>9/24/2012</v>
      </c>
      <c r="W2295" t="str">
        <f t="shared" si="357"/>
        <v>2012</v>
      </c>
      <c r="X2295" t="str">
        <f t="shared" si="358"/>
        <v>September</v>
      </c>
    </row>
    <row r="2296" spans="1:24" ht="43.2" x14ac:dyDescent="0.55000000000000004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351"/>
        <v>1.4608079999999999</v>
      </c>
      <c r="P2296" s="9">
        <f t="shared" si="352"/>
        <v>65.214642857142863</v>
      </c>
      <c r="Q2296" t="str">
        <f t="shared" si="353"/>
        <v>music</v>
      </c>
      <c r="R2296" t="str">
        <f t="shared" si="354"/>
        <v>rock</v>
      </c>
      <c r="S2296" t="str">
        <f t="shared" si="359"/>
        <v>12/21/2012</v>
      </c>
      <c r="T2296" t="str">
        <f t="shared" si="355"/>
        <v>2012</v>
      </c>
      <c r="U2296" t="str">
        <f t="shared" si="356"/>
        <v>December</v>
      </c>
      <c r="V2296" t="str">
        <f t="shared" si="350"/>
        <v>1/20/2013</v>
      </c>
      <c r="W2296" t="str">
        <f t="shared" si="357"/>
        <v>2013</v>
      </c>
      <c r="X2296" t="str">
        <f t="shared" si="358"/>
        <v>January</v>
      </c>
    </row>
    <row r="2297" spans="1:24" ht="43.2" x14ac:dyDescent="0.55000000000000004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351"/>
        <v>1.2524999999999999</v>
      </c>
      <c r="P2297" s="9">
        <f t="shared" si="352"/>
        <v>44.205882352941174</v>
      </c>
      <c r="Q2297" t="str">
        <f t="shared" si="353"/>
        <v>music</v>
      </c>
      <c r="R2297" t="str">
        <f t="shared" si="354"/>
        <v>rock</v>
      </c>
      <c r="S2297" t="str">
        <f t="shared" si="359"/>
        <v>12/27/2012</v>
      </c>
      <c r="T2297" t="str">
        <f t="shared" si="355"/>
        <v>2012</v>
      </c>
      <c r="U2297" t="str">
        <f t="shared" si="356"/>
        <v>December</v>
      </c>
      <c r="V2297" t="str">
        <f t="shared" si="350"/>
        <v>1/26/2013</v>
      </c>
      <c r="W2297" t="str">
        <f t="shared" si="357"/>
        <v>2013</v>
      </c>
      <c r="X2297" t="str">
        <f t="shared" si="358"/>
        <v>January</v>
      </c>
    </row>
    <row r="2298" spans="1:24" ht="43.2" x14ac:dyDescent="0.55000000000000004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351"/>
        <v>1.4907142857142857</v>
      </c>
      <c r="P2298" s="9">
        <f t="shared" si="352"/>
        <v>71.965517241379317</v>
      </c>
      <c r="Q2298" t="str">
        <f t="shared" si="353"/>
        <v>music</v>
      </c>
      <c r="R2298" t="str">
        <f t="shared" si="354"/>
        <v>rock</v>
      </c>
      <c r="S2298" t="str">
        <f t="shared" si="359"/>
        <v>1/19/2012</v>
      </c>
      <c r="T2298" t="str">
        <f t="shared" si="355"/>
        <v>2012</v>
      </c>
      <c r="U2298" t="str">
        <f t="shared" si="356"/>
        <v>January</v>
      </c>
      <c r="V2298" t="str">
        <f t="shared" si="350"/>
        <v>2/23/2012</v>
      </c>
      <c r="W2298" t="str">
        <f t="shared" si="357"/>
        <v>2012</v>
      </c>
      <c r="X2298" t="str">
        <f t="shared" si="358"/>
        <v>February</v>
      </c>
    </row>
    <row r="2299" spans="1:24" ht="28.8" x14ac:dyDescent="0.55000000000000004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351"/>
        <v>1.006</v>
      </c>
      <c r="P2299" s="9">
        <f t="shared" si="352"/>
        <v>52.94736842105263</v>
      </c>
      <c r="Q2299" t="str">
        <f t="shared" si="353"/>
        <v>music</v>
      </c>
      <c r="R2299" t="str">
        <f t="shared" si="354"/>
        <v>rock</v>
      </c>
      <c r="S2299" t="str">
        <f t="shared" si="359"/>
        <v>2/8/2012</v>
      </c>
      <c r="T2299" t="str">
        <f t="shared" si="355"/>
        <v>2012</v>
      </c>
      <c r="U2299" t="str">
        <f t="shared" si="356"/>
        <v>February</v>
      </c>
      <c r="V2299" t="str">
        <f t="shared" si="350"/>
        <v>3/13/2012</v>
      </c>
      <c r="W2299" t="str">
        <f t="shared" si="357"/>
        <v>2012</v>
      </c>
      <c r="X2299" t="str">
        <f t="shared" si="358"/>
        <v>March</v>
      </c>
    </row>
    <row r="2300" spans="1:24" ht="43.2" x14ac:dyDescent="0.55000000000000004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351"/>
        <v>1.0507333333333333</v>
      </c>
      <c r="P2300" s="9">
        <f t="shared" si="352"/>
        <v>109.45138888888889</v>
      </c>
      <c r="Q2300" t="str">
        <f t="shared" si="353"/>
        <v>music</v>
      </c>
      <c r="R2300" t="str">
        <f t="shared" si="354"/>
        <v>rock</v>
      </c>
      <c r="S2300" t="str">
        <f t="shared" si="359"/>
        <v>2/24/2014</v>
      </c>
      <c r="T2300" t="str">
        <f t="shared" si="355"/>
        <v>2014</v>
      </c>
      <c r="U2300" t="str">
        <f t="shared" si="356"/>
        <v>February</v>
      </c>
      <c r="V2300" t="str">
        <f t="shared" si="350"/>
        <v>3/26/2014</v>
      </c>
      <c r="W2300" t="str">
        <f t="shared" si="357"/>
        <v>2014</v>
      </c>
      <c r="X2300" t="str">
        <f t="shared" si="358"/>
        <v>March</v>
      </c>
    </row>
    <row r="2301" spans="1:24" ht="43.2" x14ac:dyDescent="0.55000000000000004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351"/>
        <v>3.5016666666666665</v>
      </c>
      <c r="P2301" s="9">
        <f t="shared" si="352"/>
        <v>75.035714285714292</v>
      </c>
      <c r="Q2301" t="str">
        <f t="shared" si="353"/>
        <v>music</v>
      </c>
      <c r="R2301" t="str">
        <f t="shared" si="354"/>
        <v>rock</v>
      </c>
      <c r="S2301" t="str">
        <f t="shared" si="359"/>
        <v>1/21/2011</v>
      </c>
      <c r="T2301" t="str">
        <f t="shared" si="355"/>
        <v>2011</v>
      </c>
      <c r="U2301" t="str">
        <f t="shared" si="356"/>
        <v>January</v>
      </c>
      <c r="V2301" t="str">
        <f t="shared" si="350"/>
        <v>2/5/2011</v>
      </c>
      <c r="W2301" t="str">
        <f t="shared" si="357"/>
        <v>2011</v>
      </c>
      <c r="X2301" t="str">
        <f t="shared" si="358"/>
        <v>February</v>
      </c>
    </row>
    <row r="2302" spans="1:24" ht="43.2" x14ac:dyDescent="0.55000000000000004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351"/>
        <v>1.0125</v>
      </c>
      <c r="P2302" s="9">
        <f t="shared" si="352"/>
        <v>115.71428571428571</v>
      </c>
      <c r="Q2302" t="str">
        <f t="shared" si="353"/>
        <v>music</v>
      </c>
      <c r="R2302" t="str">
        <f t="shared" si="354"/>
        <v>rock</v>
      </c>
      <c r="S2302" t="str">
        <f t="shared" si="359"/>
        <v>6/14/2012</v>
      </c>
      <c r="T2302" t="str">
        <f t="shared" si="355"/>
        <v>2012</v>
      </c>
      <c r="U2302" t="str">
        <f t="shared" si="356"/>
        <v>June</v>
      </c>
      <c r="V2302" t="str">
        <f t="shared" si="350"/>
        <v>6/28/2012</v>
      </c>
      <c r="W2302" t="str">
        <f t="shared" si="357"/>
        <v>2012</v>
      </c>
      <c r="X2302" t="str">
        <f t="shared" si="358"/>
        <v>June</v>
      </c>
    </row>
    <row r="2303" spans="1:24" ht="28.8" x14ac:dyDescent="0.55000000000000004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351"/>
        <v>1.336044</v>
      </c>
      <c r="P2303" s="9">
        <f t="shared" si="352"/>
        <v>31.659810426540286</v>
      </c>
      <c r="Q2303" t="str">
        <f t="shared" si="353"/>
        <v>music</v>
      </c>
      <c r="R2303" t="str">
        <f t="shared" si="354"/>
        <v>indie rock</v>
      </c>
      <c r="S2303" t="str">
        <f t="shared" si="359"/>
        <v>5/21/2013</v>
      </c>
      <c r="T2303" t="str">
        <f t="shared" si="355"/>
        <v>2013</v>
      </c>
      <c r="U2303" t="str">
        <f t="shared" si="356"/>
        <v>May</v>
      </c>
      <c r="V2303" t="str">
        <f t="shared" si="350"/>
        <v>6/20/2013</v>
      </c>
      <c r="W2303" t="str">
        <f t="shared" si="357"/>
        <v>2013</v>
      </c>
      <c r="X2303" t="str">
        <f t="shared" si="358"/>
        <v>June</v>
      </c>
    </row>
    <row r="2304" spans="1:24" ht="43.2" x14ac:dyDescent="0.55000000000000004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351"/>
        <v>1.7065217391304348</v>
      </c>
      <c r="P2304" s="9">
        <f t="shared" si="352"/>
        <v>46.176470588235297</v>
      </c>
      <c r="Q2304" t="str">
        <f t="shared" si="353"/>
        <v>music</v>
      </c>
      <c r="R2304" t="str">
        <f t="shared" si="354"/>
        <v>indie rock</v>
      </c>
      <c r="S2304" t="str">
        <f t="shared" si="359"/>
        <v>11/27/2013</v>
      </c>
      <c r="T2304" t="str">
        <f t="shared" si="355"/>
        <v>2013</v>
      </c>
      <c r="U2304" t="str">
        <f t="shared" si="356"/>
        <v>November</v>
      </c>
      <c r="V2304" t="str">
        <f t="shared" si="350"/>
        <v>12/31/2013</v>
      </c>
      <c r="W2304" t="str">
        <f t="shared" si="357"/>
        <v>2013</v>
      </c>
      <c r="X2304" t="str">
        <f t="shared" si="358"/>
        <v>December</v>
      </c>
    </row>
    <row r="2305" spans="1:24" ht="43.2" x14ac:dyDescent="0.55000000000000004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351"/>
        <v>1.0935829457364341</v>
      </c>
      <c r="P2305" s="9">
        <f t="shared" si="352"/>
        <v>68.481650485436887</v>
      </c>
      <c r="Q2305" t="str">
        <f t="shared" si="353"/>
        <v>music</v>
      </c>
      <c r="R2305" t="str">
        <f t="shared" si="354"/>
        <v>indie rock</v>
      </c>
      <c r="S2305" t="str">
        <f t="shared" si="359"/>
        <v>11/2/2011</v>
      </c>
      <c r="T2305" t="str">
        <f t="shared" si="355"/>
        <v>2011</v>
      </c>
      <c r="U2305" t="str">
        <f t="shared" si="356"/>
        <v>November</v>
      </c>
      <c r="V2305" t="str">
        <f t="shared" si="350"/>
        <v>12/12/2011</v>
      </c>
      <c r="W2305" t="str">
        <f t="shared" si="357"/>
        <v>2011</v>
      </c>
      <c r="X2305" t="str">
        <f t="shared" si="358"/>
        <v>December</v>
      </c>
    </row>
    <row r="2306" spans="1:24" ht="43.2" x14ac:dyDescent="0.55000000000000004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si="351"/>
        <v>1.0070033333333335</v>
      </c>
      <c r="P2306" s="9">
        <f t="shared" si="352"/>
        <v>53.469203539823013</v>
      </c>
      <c r="Q2306" t="str">
        <f t="shared" si="353"/>
        <v>music</v>
      </c>
      <c r="R2306" t="str">
        <f t="shared" si="354"/>
        <v>indie rock</v>
      </c>
      <c r="S2306" t="str">
        <f t="shared" si="359"/>
        <v>11/20/2010</v>
      </c>
      <c r="T2306" t="str">
        <f t="shared" si="355"/>
        <v>2010</v>
      </c>
      <c r="U2306" t="str">
        <f t="shared" si="356"/>
        <v>November</v>
      </c>
      <c r="V2306" t="str">
        <f t="shared" ref="V2306:V2369" si="360">TEXT((I2306/86400)+25569+(-5/24),"m/d/yyyy")</f>
        <v>12/31/2010</v>
      </c>
      <c r="W2306" t="str">
        <f t="shared" si="357"/>
        <v>2010</v>
      </c>
      <c r="X2306" t="str">
        <f t="shared" si="358"/>
        <v>December</v>
      </c>
    </row>
    <row r="2307" spans="1:24" ht="43.2" x14ac:dyDescent="0.55000000000000004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ref="O2307:O2370" si="361">E2307/D2307</f>
        <v>1.0122777777777778</v>
      </c>
      <c r="P2307" s="9">
        <f t="shared" ref="P2307:P2370" si="362">IF(L2307&lt;&gt;0, E2307/L2307, 0)</f>
        <v>109.10778443113773</v>
      </c>
      <c r="Q2307" t="str">
        <f t="shared" ref="Q2307:Q2370" si="363">LEFT(N2307, SEARCH("/",N2307,1)-1)</f>
        <v>music</v>
      </c>
      <c r="R2307" t="str">
        <f t="shared" ref="R2307:R2370" si="364">RIGHT(N2307,LEN(N2307)-FIND("/",N2307))</f>
        <v>indie rock</v>
      </c>
      <c r="S2307" t="str">
        <f t="shared" si="359"/>
        <v>7/14/2014</v>
      </c>
      <c r="T2307" t="str">
        <f t="shared" ref="T2307:T2370" si="365">TEXT((J2307/86400)+25569+(-5/24),"yyyy")</f>
        <v>2014</v>
      </c>
      <c r="U2307" t="str">
        <f t="shared" ref="U2307:U2370" si="366">TEXT((J2307/86400)+25569+(-5/24),"mmmm")</f>
        <v>July</v>
      </c>
      <c r="V2307" t="str">
        <f t="shared" si="360"/>
        <v>8/8/2014</v>
      </c>
      <c r="W2307" t="str">
        <f t="shared" ref="W2307:W2370" si="367">TEXT((I2307/86400)+25569+(-5/24),"yyyy")</f>
        <v>2014</v>
      </c>
      <c r="X2307" t="str">
        <f t="shared" ref="X2307:X2370" si="368">TEXT((I2307/86400)+25569+(-5/24),"mmmm")</f>
        <v>August</v>
      </c>
    </row>
    <row r="2308" spans="1:24" ht="43.2" x14ac:dyDescent="0.55000000000000004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si="361"/>
        <v>1.0675857142857144</v>
      </c>
      <c r="P2308" s="9">
        <f t="shared" si="362"/>
        <v>51.185616438356163</v>
      </c>
      <c r="Q2308" t="str">
        <f t="shared" si="363"/>
        <v>music</v>
      </c>
      <c r="R2308" t="str">
        <f t="shared" si="364"/>
        <v>indie rock</v>
      </c>
      <c r="S2308" t="str">
        <f t="shared" ref="S2308:S2371" si="369">TEXT((J2308/86400)+25569+(-5/24),"m/d/yyyy")</f>
        <v>2/8/2012</v>
      </c>
      <c r="T2308" t="str">
        <f t="shared" si="365"/>
        <v>2012</v>
      </c>
      <c r="U2308" t="str">
        <f t="shared" si="366"/>
        <v>February</v>
      </c>
      <c r="V2308" t="str">
        <f t="shared" si="360"/>
        <v>3/9/2012</v>
      </c>
      <c r="W2308" t="str">
        <f t="shared" si="367"/>
        <v>2012</v>
      </c>
      <c r="X2308" t="str">
        <f t="shared" si="368"/>
        <v>March</v>
      </c>
    </row>
    <row r="2309" spans="1:24" ht="43.2" x14ac:dyDescent="0.55000000000000004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si="361"/>
        <v>1.0665777537961894</v>
      </c>
      <c r="P2309" s="9">
        <f t="shared" si="362"/>
        <v>27.936800000000002</v>
      </c>
      <c r="Q2309" t="str">
        <f t="shared" si="363"/>
        <v>music</v>
      </c>
      <c r="R2309" t="str">
        <f t="shared" si="364"/>
        <v>indie rock</v>
      </c>
      <c r="S2309" t="str">
        <f t="shared" si="369"/>
        <v>4/5/2012</v>
      </c>
      <c r="T2309" t="str">
        <f t="shared" si="365"/>
        <v>2012</v>
      </c>
      <c r="U2309" t="str">
        <f t="shared" si="366"/>
        <v>April</v>
      </c>
      <c r="V2309" t="str">
        <f t="shared" si="360"/>
        <v>5/5/2012</v>
      </c>
      <c r="W2309" t="str">
        <f t="shared" si="367"/>
        <v>2012</v>
      </c>
      <c r="X2309" t="str">
        <f t="shared" si="368"/>
        <v>May</v>
      </c>
    </row>
    <row r="2310" spans="1:24" ht="43.2" x14ac:dyDescent="0.55000000000000004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361"/>
        <v>1.0130622</v>
      </c>
      <c r="P2310" s="9">
        <f t="shared" si="362"/>
        <v>82.496921824104234</v>
      </c>
      <c r="Q2310" t="str">
        <f t="shared" si="363"/>
        <v>music</v>
      </c>
      <c r="R2310" t="str">
        <f t="shared" si="364"/>
        <v>indie rock</v>
      </c>
      <c r="S2310" t="str">
        <f t="shared" si="369"/>
        <v>7/31/2014</v>
      </c>
      <c r="T2310" t="str">
        <f t="shared" si="365"/>
        <v>2014</v>
      </c>
      <c r="U2310" t="str">
        <f t="shared" si="366"/>
        <v>July</v>
      </c>
      <c r="V2310" t="str">
        <f t="shared" si="360"/>
        <v>8/28/2014</v>
      </c>
      <c r="W2310" t="str">
        <f t="shared" si="367"/>
        <v>2014</v>
      </c>
      <c r="X2310" t="str">
        <f t="shared" si="368"/>
        <v>August</v>
      </c>
    </row>
    <row r="2311" spans="1:24" ht="43.2" x14ac:dyDescent="0.55000000000000004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361"/>
        <v>1.0667450000000001</v>
      </c>
      <c r="P2311" s="9">
        <f t="shared" si="362"/>
        <v>59.817476635514019</v>
      </c>
      <c r="Q2311" t="str">
        <f t="shared" si="363"/>
        <v>music</v>
      </c>
      <c r="R2311" t="str">
        <f t="shared" si="364"/>
        <v>indie rock</v>
      </c>
      <c r="S2311" t="str">
        <f t="shared" si="369"/>
        <v>2/2/2013</v>
      </c>
      <c r="T2311" t="str">
        <f t="shared" si="365"/>
        <v>2013</v>
      </c>
      <c r="U2311" t="str">
        <f t="shared" si="366"/>
        <v>February</v>
      </c>
      <c r="V2311" t="str">
        <f t="shared" si="360"/>
        <v>3/9/2013</v>
      </c>
      <c r="W2311" t="str">
        <f t="shared" si="367"/>
        <v>2013</v>
      </c>
      <c r="X2311" t="str">
        <f t="shared" si="368"/>
        <v>March</v>
      </c>
    </row>
    <row r="2312" spans="1:24" ht="43.2" x14ac:dyDescent="0.55000000000000004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361"/>
        <v>4.288397837837838</v>
      </c>
      <c r="P2312" s="9">
        <f t="shared" si="362"/>
        <v>64.816470588235291</v>
      </c>
      <c r="Q2312" t="str">
        <f t="shared" si="363"/>
        <v>music</v>
      </c>
      <c r="R2312" t="str">
        <f t="shared" si="364"/>
        <v>indie rock</v>
      </c>
      <c r="S2312" t="str">
        <f t="shared" si="369"/>
        <v>2/19/2013</v>
      </c>
      <c r="T2312" t="str">
        <f t="shared" si="365"/>
        <v>2013</v>
      </c>
      <c r="U2312" t="str">
        <f t="shared" si="366"/>
        <v>February</v>
      </c>
      <c r="V2312" t="str">
        <f t="shared" si="360"/>
        <v>3/21/2013</v>
      </c>
      <c r="W2312" t="str">
        <f t="shared" si="367"/>
        <v>2013</v>
      </c>
      <c r="X2312" t="str">
        <f t="shared" si="368"/>
        <v>March</v>
      </c>
    </row>
    <row r="2313" spans="1:24" ht="43.2" x14ac:dyDescent="0.55000000000000004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361"/>
        <v>1.0411111111111111</v>
      </c>
      <c r="P2313" s="9">
        <f t="shared" si="362"/>
        <v>90.09615384615384</v>
      </c>
      <c r="Q2313" t="str">
        <f t="shared" si="363"/>
        <v>music</v>
      </c>
      <c r="R2313" t="str">
        <f t="shared" si="364"/>
        <v>indie rock</v>
      </c>
      <c r="S2313" t="str">
        <f t="shared" si="369"/>
        <v>4/6/2014</v>
      </c>
      <c r="T2313" t="str">
        <f t="shared" si="365"/>
        <v>2014</v>
      </c>
      <c r="U2313" t="str">
        <f t="shared" si="366"/>
        <v>April</v>
      </c>
      <c r="V2313" t="str">
        <f t="shared" si="360"/>
        <v>5/6/2014</v>
      </c>
      <c r="W2313" t="str">
        <f t="shared" si="367"/>
        <v>2014</v>
      </c>
      <c r="X2313" t="str">
        <f t="shared" si="368"/>
        <v>May</v>
      </c>
    </row>
    <row r="2314" spans="1:24" ht="43.2" x14ac:dyDescent="0.55000000000000004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361"/>
        <v>1.0786666666666667</v>
      </c>
      <c r="P2314" s="9">
        <f t="shared" si="362"/>
        <v>40.962025316455694</v>
      </c>
      <c r="Q2314" t="str">
        <f t="shared" si="363"/>
        <v>music</v>
      </c>
      <c r="R2314" t="str">
        <f t="shared" si="364"/>
        <v>indie rock</v>
      </c>
      <c r="S2314" t="str">
        <f t="shared" si="369"/>
        <v>3/18/2014</v>
      </c>
      <c r="T2314" t="str">
        <f t="shared" si="365"/>
        <v>2014</v>
      </c>
      <c r="U2314" t="str">
        <f t="shared" si="366"/>
        <v>March</v>
      </c>
      <c r="V2314" t="str">
        <f t="shared" si="360"/>
        <v>4/18/2014</v>
      </c>
      <c r="W2314" t="str">
        <f t="shared" si="367"/>
        <v>2014</v>
      </c>
      <c r="X2314" t="str">
        <f t="shared" si="368"/>
        <v>April</v>
      </c>
    </row>
    <row r="2315" spans="1:24" ht="28.8" x14ac:dyDescent="0.55000000000000004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361"/>
        <v>1.7584040000000001</v>
      </c>
      <c r="P2315" s="9">
        <f t="shared" si="362"/>
        <v>56.000127388535034</v>
      </c>
      <c r="Q2315" t="str">
        <f t="shared" si="363"/>
        <v>music</v>
      </c>
      <c r="R2315" t="str">
        <f t="shared" si="364"/>
        <v>indie rock</v>
      </c>
      <c r="S2315" t="str">
        <f t="shared" si="369"/>
        <v>4/3/2012</v>
      </c>
      <c r="T2315" t="str">
        <f t="shared" si="365"/>
        <v>2012</v>
      </c>
      <c r="U2315" t="str">
        <f t="shared" si="366"/>
        <v>April</v>
      </c>
      <c r="V2315" t="str">
        <f t="shared" si="360"/>
        <v>5/3/2012</v>
      </c>
      <c r="W2315" t="str">
        <f t="shared" si="367"/>
        <v>2012</v>
      </c>
      <c r="X2315" t="str">
        <f t="shared" si="368"/>
        <v>May</v>
      </c>
    </row>
    <row r="2316" spans="1:24" ht="43.2" x14ac:dyDescent="0.55000000000000004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361"/>
        <v>1.5697000000000001</v>
      </c>
      <c r="P2316" s="9">
        <f t="shared" si="362"/>
        <v>37.672800000000002</v>
      </c>
      <c r="Q2316" t="str">
        <f t="shared" si="363"/>
        <v>music</v>
      </c>
      <c r="R2316" t="str">
        <f t="shared" si="364"/>
        <v>indie rock</v>
      </c>
      <c r="S2316" t="str">
        <f t="shared" si="369"/>
        <v>5/8/2012</v>
      </c>
      <c r="T2316" t="str">
        <f t="shared" si="365"/>
        <v>2012</v>
      </c>
      <c r="U2316" t="str">
        <f t="shared" si="366"/>
        <v>May</v>
      </c>
      <c r="V2316" t="str">
        <f t="shared" si="360"/>
        <v>6/7/2012</v>
      </c>
      <c r="W2316" t="str">
        <f t="shared" si="367"/>
        <v>2012</v>
      </c>
      <c r="X2316" t="str">
        <f t="shared" si="368"/>
        <v>June</v>
      </c>
    </row>
    <row r="2317" spans="1:24" ht="28.8" x14ac:dyDescent="0.55000000000000004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361"/>
        <v>1.026</v>
      </c>
      <c r="P2317" s="9">
        <f t="shared" si="362"/>
        <v>40.078125</v>
      </c>
      <c r="Q2317" t="str">
        <f t="shared" si="363"/>
        <v>music</v>
      </c>
      <c r="R2317" t="str">
        <f t="shared" si="364"/>
        <v>indie rock</v>
      </c>
      <c r="S2317" t="str">
        <f t="shared" si="369"/>
        <v>4/5/2012</v>
      </c>
      <c r="T2317" t="str">
        <f t="shared" si="365"/>
        <v>2012</v>
      </c>
      <c r="U2317" t="str">
        <f t="shared" si="366"/>
        <v>April</v>
      </c>
      <c r="V2317" t="str">
        <f t="shared" si="360"/>
        <v>5/5/2012</v>
      </c>
      <c r="W2317" t="str">
        <f t="shared" si="367"/>
        <v>2012</v>
      </c>
      <c r="X2317" t="str">
        <f t="shared" si="368"/>
        <v>May</v>
      </c>
    </row>
    <row r="2318" spans="1:24" ht="57.6" x14ac:dyDescent="0.55000000000000004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361"/>
        <v>1.0404266666666666</v>
      </c>
      <c r="P2318" s="9">
        <f t="shared" si="362"/>
        <v>78.031999999999996</v>
      </c>
      <c r="Q2318" t="str">
        <f t="shared" si="363"/>
        <v>music</v>
      </c>
      <c r="R2318" t="str">
        <f t="shared" si="364"/>
        <v>indie rock</v>
      </c>
      <c r="S2318" t="str">
        <f t="shared" si="369"/>
        <v>9/23/2009</v>
      </c>
      <c r="T2318" t="str">
        <f t="shared" si="365"/>
        <v>2009</v>
      </c>
      <c r="U2318" t="str">
        <f t="shared" si="366"/>
        <v>September</v>
      </c>
      <c r="V2318" t="str">
        <f t="shared" si="360"/>
        <v>12/9/2009</v>
      </c>
      <c r="W2318" t="str">
        <f t="shared" si="367"/>
        <v>2009</v>
      </c>
      <c r="X2318" t="str">
        <f t="shared" si="368"/>
        <v>December</v>
      </c>
    </row>
    <row r="2319" spans="1:24" ht="43.2" x14ac:dyDescent="0.55000000000000004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361"/>
        <v>1.04</v>
      </c>
      <c r="P2319" s="9">
        <f t="shared" si="362"/>
        <v>18.90909090909091</v>
      </c>
      <c r="Q2319" t="str">
        <f t="shared" si="363"/>
        <v>music</v>
      </c>
      <c r="R2319" t="str">
        <f t="shared" si="364"/>
        <v>indie rock</v>
      </c>
      <c r="S2319" t="str">
        <f t="shared" si="369"/>
        <v>1/14/2010</v>
      </c>
      <c r="T2319" t="str">
        <f t="shared" si="365"/>
        <v>2010</v>
      </c>
      <c r="U2319" t="str">
        <f t="shared" si="366"/>
        <v>January</v>
      </c>
      <c r="V2319" t="str">
        <f t="shared" si="360"/>
        <v>2/15/2010</v>
      </c>
      <c r="W2319" t="str">
        <f t="shared" si="367"/>
        <v>2010</v>
      </c>
      <c r="X2319" t="str">
        <f t="shared" si="368"/>
        <v>February</v>
      </c>
    </row>
    <row r="2320" spans="1:24" ht="57.6" x14ac:dyDescent="0.55000000000000004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361"/>
        <v>1.2105999999999999</v>
      </c>
      <c r="P2320" s="9">
        <f t="shared" si="362"/>
        <v>37.134969325153371</v>
      </c>
      <c r="Q2320" t="str">
        <f t="shared" si="363"/>
        <v>music</v>
      </c>
      <c r="R2320" t="str">
        <f t="shared" si="364"/>
        <v>indie rock</v>
      </c>
      <c r="S2320" t="str">
        <f t="shared" si="369"/>
        <v>8/25/2009</v>
      </c>
      <c r="T2320" t="str">
        <f t="shared" si="365"/>
        <v>2009</v>
      </c>
      <c r="U2320" t="str">
        <f t="shared" si="366"/>
        <v>August</v>
      </c>
      <c r="V2320" t="str">
        <f t="shared" si="360"/>
        <v>9/25/2009</v>
      </c>
      <c r="W2320" t="str">
        <f t="shared" si="367"/>
        <v>2009</v>
      </c>
      <c r="X2320" t="str">
        <f t="shared" si="368"/>
        <v>September</v>
      </c>
    </row>
    <row r="2321" spans="1:24" ht="43.2" x14ac:dyDescent="0.55000000000000004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361"/>
        <v>1.077</v>
      </c>
      <c r="P2321" s="9">
        <f t="shared" si="362"/>
        <v>41.961038961038959</v>
      </c>
      <c r="Q2321" t="str">
        <f t="shared" si="363"/>
        <v>music</v>
      </c>
      <c r="R2321" t="str">
        <f t="shared" si="364"/>
        <v>indie rock</v>
      </c>
      <c r="S2321" t="str">
        <f t="shared" si="369"/>
        <v>11/14/2013</v>
      </c>
      <c r="T2321" t="str">
        <f t="shared" si="365"/>
        <v>2013</v>
      </c>
      <c r="U2321" t="str">
        <f t="shared" si="366"/>
        <v>November</v>
      </c>
      <c r="V2321" t="str">
        <f t="shared" si="360"/>
        <v>12/14/2013</v>
      </c>
      <c r="W2321" t="str">
        <f t="shared" si="367"/>
        <v>2013</v>
      </c>
      <c r="X2321" t="str">
        <f t="shared" si="368"/>
        <v>December</v>
      </c>
    </row>
    <row r="2322" spans="1:24" ht="43.2" x14ac:dyDescent="0.55000000000000004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361"/>
        <v>1.0866</v>
      </c>
      <c r="P2322" s="9">
        <f t="shared" si="362"/>
        <v>61.044943820224717</v>
      </c>
      <c r="Q2322" t="str">
        <f t="shared" si="363"/>
        <v>music</v>
      </c>
      <c r="R2322" t="str">
        <f t="shared" si="364"/>
        <v>indie rock</v>
      </c>
      <c r="S2322" t="str">
        <f t="shared" si="369"/>
        <v>2/26/2014</v>
      </c>
      <c r="T2322" t="str">
        <f t="shared" si="365"/>
        <v>2014</v>
      </c>
      <c r="U2322" t="str">
        <f t="shared" si="366"/>
        <v>February</v>
      </c>
      <c r="V2322" t="str">
        <f t="shared" si="360"/>
        <v>4/2/2014</v>
      </c>
      <c r="W2322" t="str">
        <f t="shared" si="367"/>
        <v>2014</v>
      </c>
      <c r="X2322" t="str">
        <f t="shared" si="368"/>
        <v>April</v>
      </c>
    </row>
    <row r="2323" spans="1:24" ht="43.2" x14ac:dyDescent="0.55000000000000004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361"/>
        <v>0.39120962394619685</v>
      </c>
      <c r="P2323" s="9">
        <f t="shared" si="362"/>
        <v>64.53125</v>
      </c>
      <c r="Q2323" t="str">
        <f t="shared" si="363"/>
        <v>food</v>
      </c>
      <c r="R2323" t="str">
        <f t="shared" si="364"/>
        <v>small batch</v>
      </c>
      <c r="S2323" t="str">
        <f t="shared" si="369"/>
        <v>3/5/2017</v>
      </c>
      <c r="T2323" t="str">
        <f t="shared" si="365"/>
        <v>2017</v>
      </c>
      <c r="U2323" t="str">
        <f t="shared" si="366"/>
        <v>March</v>
      </c>
      <c r="V2323" t="str">
        <f t="shared" si="360"/>
        <v>4/4/2017</v>
      </c>
      <c r="W2323" t="str">
        <f t="shared" si="367"/>
        <v>2017</v>
      </c>
      <c r="X2323" t="str">
        <f t="shared" si="368"/>
        <v>April</v>
      </c>
    </row>
    <row r="2324" spans="1:24" ht="43.2" x14ac:dyDescent="0.55000000000000004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361"/>
        <v>3.1481481481481478E-2</v>
      </c>
      <c r="P2324" s="9">
        <f t="shared" si="362"/>
        <v>21.25</v>
      </c>
      <c r="Q2324" t="str">
        <f t="shared" si="363"/>
        <v>food</v>
      </c>
      <c r="R2324" t="str">
        <f t="shared" si="364"/>
        <v>small batch</v>
      </c>
      <c r="S2324" t="str">
        <f t="shared" si="369"/>
        <v>3/10/2017</v>
      </c>
      <c r="T2324" t="str">
        <f t="shared" si="365"/>
        <v>2017</v>
      </c>
      <c r="U2324" t="str">
        <f t="shared" si="366"/>
        <v>March</v>
      </c>
      <c r="V2324" t="str">
        <f t="shared" si="360"/>
        <v>4/9/2017</v>
      </c>
      <c r="W2324" t="str">
        <f t="shared" si="367"/>
        <v>2017</v>
      </c>
      <c r="X2324" t="str">
        <f t="shared" si="368"/>
        <v>April</v>
      </c>
    </row>
    <row r="2325" spans="1:24" ht="43.2" x14ac:dyDescent="0.55000000000000004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361"/>
        <v>0.48</v>
      </c>
      <c r="P2325" s="9">
        <f t="shared" si="362"/>
        <v>30</v>
      </c>
      <c r="Q2325" t="str">
        <f t="shared" si="363"/>
        <v>food</v>
      </c>
      <c r="R2325" t="str">
        <f t="shared" si="364"/>
        <v>small batch</v>
      </c>
      <c r="S2325" t="str">
        <f t="shared" si="369"/>
        <v>3/13/2017</v>
      </c>
      <c r="T2325" t="str">
        <f t="shared" si="365"/>
        <v>2017</v>
      </c>
      <c r="U2325" t="str">
        <f t="shared" si="366"/>
        <v>March</v>
      </c>
      <c r="V2325" t="str">
        <f t="shared" si="360"/>
        <v>3/20/2017</v>
      </c>
      <c r="W2325" t="str">
        <f t="shared" si="367"/>
        <v>2017</v>
      </c>
      <c r="X2325" t="str">
        <f t="shared" si="368"/>
        <v>March</v>
      </c>
    </row>
    <row r="2326" spans="1:24" ht="28.8" x14ac:dyDescent="0.55000000000000004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361"/>
        <v>0.20733333333333334</v>
      </c>
      <c r="P2326" s="9">
        <f t="shared" si="362"/>
        <v>25.491803278688526</v>
      </c>
      <c r="Q2326" t="str">
        <f t="shared" si="363"/>
        <v>food</v>
      </c>
      <c r="R2326" t="str">
        <f t="shared" si="364"/>
        <v>small batch</v>
      </c>
      <c r="S2326" t="str">
        <f t="shared" si="369"/>
        <v>2/24/2017</v>
      </c>
      <c r="T2326" t="str">
        <f t="shared" si="365"/>
        <v>2017</v>
      </c>
      <c r="U2326" t="str">
        <f t="shared" si="366"/>
        <v>February</v>
      </c>
      <c r="V2326" t="str">
        <f t="shared" si="360"/>
        <v>3/26/2017</v>
      </c>
      <c r="W2326" t="str">
        <f t="shared" si="367"/>
        <v>2017</v>
      </c>
      <c r="X2326" t="str">
        <f t="shared" si="368"/>
        <v>March</v>
      </c>
    </row>
    <row r="2327" spans="1:24" ht="43.2" x14ac:dyDescent="0.55000000000000004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361"/>
        <v>0.08</v>
      </c>
      <c r="P2327" s="9">
        <f t="shared" si="362"/>
        <v>11.428571428571429</v>
      </c>
      <c r="Q2327" t="str">
        <f t="shared" si="363"/>
        <v>food</v>
      </c>
      <c r="R2327" t="str">
        <f t="shared" si="364"/>
        <v>small batch</v>
      </c>
      <c r="S2327" t="str">
        <f t="shared" si="369"/>
        <v>2/27/2017</v>
      </c>
      <c r="T2327" t="str">
        <f t="shared" si="365"/>
        <v>2017</v>
      </c>
      <c r="U2327" t="str">
        <f t="shared" si="366"/>
        <v>February</v>
      </c>
      <c r="V2327" t="str">
        <f t="shared" si="360"/>
        <v>3/29/2017</v>
      </c>
      <c r="W2327" t="str">
        <f t="shared" si="367"/>
        <v>2017</v>
      </c>
      <c r="X2327" t="str">
        <f t="shared" si="368"/>
        <v>March</v>
      </c>
    </row>
    <row r="2328" spans="1:24" ht="43.2" x14ac:dyDescent="0.55000000000000004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361"/>
        <v>7.1999999999999998E-3</v>
      </c>
      <c r="P2328" s="9">
        <f t="shared" si="362"/>
        <v>108</v>
      </c>
      <c r="Q2328" t="str">
        <f t="shared" si="363"/>
        <v>food</v>
      </c>
      <c r="R2328" t="str">
        <f t="shared" si="364"/>
        <v>small batch</v>
      </c>
      <c r="S2328" t="str">
        <f t="shared" si="369"/>
        <v>3/9/2017</v>
      </c>
      <c r="T2328" t="str">
        <f t="shared" si="365"/>
        <v>2017</v>
      </c>
      <c r="U2328" t="str">
        <f t="shared" si="366"/>
        <v>March</v>
      </c>
      <c r="V2328" t="str">
        <f t="shared" si="360"/>
        <v>4/30/2017</v>
      </c>
      <c r="W2328" t="str">
        <f t="shared" si="367"/>
        <v>2017</v>
      </c>
      <c r="X2328" t="str">
        <f t="shared" si="368"/>
        <v>April</v>
      </c>
    </row>
    <row r="2329" spans="1:24" ht="28.8" x14ac:dyDescent="0.55000000000000004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361"/>
        <v>5.2609431428571432</v>
      </c>
      <c r="P2329" s="9">
        <f t="shared" si="362"/>
        <v>54.883162444113267</v>
      </c>
      <c r="Q2329" t="str">
        <f t="shared" si="363"/>
        <v>food</v>
      </c>
      <c r="R2329" t="str">
        <f t="shared" si="364"/>
        <v>small batch</v>
      </c>
      <c r="S2329" t="str">
        <f t="shared" si="369"/>
        <v>7/22/2014</v>
      </c>
      <c r="T2329" t="str">
        <f t="shared" si="365"/>
        <v>2014</v>
      </c>
      <c r="U2329" t="str">
        <f t="shared" si="366"/>
        <v>July</v>
      </c>
      <c r="V2329" t="str">
        <f t="shared" si="360"/>
        <v>8/26/2014</v>
      </c>
      <c r="W2329" t="str">
        <f t="shared" si="367"/>
        <v>2014</v>
      </c>
      <c r="X2329" t="str">
        <f t="shared" si="368"/>
        <v>August</v>
      </c>
    </row>
    <row r="2330" spans="1:24" ht="57.6" x14ac:dyDescent="0.55000000000000004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361"/>
        <v>2.5445000000000002</v>
      </c>
      <c r="P2330" s="9">
        <f t="shared" si="362"/>
        <v>47.383612662942269</v>
      </c>
      <c r="Q2330" t="str">
        <f t="shared" si="363"/>
        <v>food</v>
      </c>
      <c r="R2330" t="str">
        <f t="shared" si="364"/>
        <v>small batch</v>
      </c>
      <c r="S2330" t="str">
        <f t="shared" si="369"/>
        <v>5/15/2015</v>
      </c>
      <c r="T2330" t="str">
        <f t="shared" si="365"/>
        <v>2015</v>
      </c>
      <c r="U2330" t="str">
        <f t="shared" si="366"/>
        <v>May</v>
      </c>
      <c r="V2330" t="str">
        <f t="shared" si="360"/>
        <v>6/14/2015</v>
      </c>
      <c r="W2330" t="str">
        <f t="shared" si="367"/>
        <v>2015</v>
      </c>
      <c r="X2330" t="str">
        <f t="shared" si="368"/>
        <v>June</v>
      </c>
    </row>
    <row r="2331" spans="1:24" ht="43.2" x14ac:dyDescent="0.55000000000000004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361"/>
        <v>1.0591999999999999</v>
      </c>
      <c r="P2331" s="9">
        <f t="shared" si="362"/>
        <v>211.84</v>
      </c>
      <c r="Q2331" t="str">
        <f t="shared" si="363"/>
        <v>food</v>
      </c>
      <c r="R2331" t="str">
        <f t="shared" si="364"/>
        <v>small batch</v>
      </c>
      <c r="S2331" t="str">
        <f t="shared" si="369"/>
        <v>6/17/2014</v>
      </c>
      <c r="T2331" t="str">
        <f t="shared" si="365"/>
        <v>2014</v>
      </c>
      <c r="U2331" t="str">
        <f t="shared" si="366"/>
        <v>June</v>
      </c>
      <c r="V2331" t="str">
        <f t="shared" si="360"/>
        <v>7/17/2014</v>
      </c>
      <c r="W2331" t="str">
        <f t="shared" si="367"/>
        <v>2014</v>
      </c>
      <c r="X2331" t="str">
        <f t="shared" si="368"/>
        <v>July</v>
      </c>
    </row>
    <row r="2332" spans="1:24" ht="43.2" x14ac:dyDescent="0.55000000000000004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361"/>
        <v>1.0242285714285715</v>
      </c>
      <c r="P2332" s="9">
        <f t="shared" si="362"/>
        <v>219.92638036809817</v>
      </c>
      <c r="Q2332" t="str">
        <f t="shared" si="363"/>
        <v>food</v>
      </c>
      <c r="R2332" t="str">
        <f t="shared" si="364"/>
        <v>small batch</v>
      </c>
      <c r="S2332" t="str">
        <f t="shared" si="369"/>
        <v>11/24/2015</v>
      </c>
      <c r="T2332" t="str">
        <f t="shared" si="365"/>
        <v>2015</v>
      </c>
      <c r="U2332" t="str">
        <f t="shared" si="366"/>
        <v>November</v>
      </c>
      <c r="V2332" t="str">
        <f t="shared" si="360"/>
        <v>12/24/2015</v>
      </c>
      <c r="W2332" t="str">
        <f t="shared" si="367"/>
        <v>2015</v>
      </c>
      <c r="X2332" t="str">
        <f t="shared" si="368"/>
        <v>December</v>
      </c>
    </row>
    <row r="2333" spans="1:24" ht="43.2" x14ac:dyDescent="0.55000000000000004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361"/>
        <v>1.4431375</v>
      </c>
      <c r="P2333" s="9">
        <f t="shared" si="362"/>
        <v>40.795406360424032</v>
      </c>
      <c r="Q2333" t="str">
        <f t="shared" si="363"/>
        <v>food</v>
      </c>
      <c r="R2333" t="str">
        <f t="shared" si="364"/>
        <v>small batch</v>
      </c>
      <c r="S2333" t="str">
        <f t="shared" si="369"/>
        <v>7/18/2014</v>
      </c>
      <c r="T2333" t="str">
        <f t="shared" si="365"/>
        <v>2014</v>
      </c>
      <c r="U2333" t="str">
        <f t="shared" si="366"/>
        <v>July</v>
      </c>
      <c r="V2333" t="str">
        <f t="shared" si="360"/>
        <v>8/17/2014</v>
      </c>
      <c r="W2333" t="str">
        <f t="shared" si="367"/>
        <v>2014</v>
      </c>
      <c r="X2333" t="str">
        <f t="shared" si="368"/>
        <v>August</v>
      </c>
    </row>
    <row r="2334" spans="1:24" ht="43.2" x14ac:dyDescent="0.55000000000000004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361"/>
        <v>1.06308</v>
      </c>
      <c r="P2334" s="9">
        <f t="shared" si="362"/>
        <v>75.502840909090907</v>
      </c>
      <c r="Q2334" t="str">
        <f t="shared" si="363"/>
        <v>food</v>
      </c>
      <c r="R2334" t="str">
        <f t="shared" si="364"/>
        <v>small batch</v>
      </c>
      <c r="S2334" t="str">
        <f t="shared" si="369"/>
        <v>1/7/2015</v>
      </c>
      <c r="T2334" t="str">
        <f t="shared" si="365"/>
        <v>2015</v>
      </c>
      <c r="U2334" t="str">
        <f t="shared" si="366"/>
        <v>January</v>
      </c>
      <c r="V2334" t="str">
        <f t="shared" si="360"/>
        <v>2/6/2015</v>
      </c>
      <c r="W2334" t="str">
        <f t="shared" si="367"/>
        <v>2015</v>
      </c>
      <c r="X2334" t="str">
        <f t="shared" si="368"/>
        <v>February</v>
      </c>
    </row>
    <row r="2335" spans="1:24" ht="43.2" x14ac:dyDescent="0.55000000000000004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361"/>
        <v>2.1216666666666666</v>
      </c>
      <c r="P2335" s="9">
        <f t="shared" si="362"/>
        <v>13.542553191489361</v>
      </c>
      <c r="Q2335" t="str">
        <f t="shared" si="363"/>
        <v>food</v>
      </c>
      <c r="R2335" t="str">
        <f t="shared" si="364"/>
        <v>small batch</v>
      </c>
      <c r="S2335" t="str">
        <f t="shared" si="369"/>
        <v>5/8/2014</v>
      </c>
      <c r="T2335" t="str">
        <f t="shared" si="365"/>
        <v>2014</v>
      </c>
      <c r="U2335" t="str">
        <f t="shared" si="366"/>
        <v>May</v>
      </c>
      <c r="V2335" t="str">
        <f t="shared" si="360"/>
        <v>5/29/2014</v>
      </c>
      <c r="W2335" t="str">
        <f t="shared" si="367"/>
        <v>2014</v>
      </c>
      <c r="X2335" t="str">
        <f t="shared" si="368"/>
        <v>May</v>
      </c>
    </row>
    <row r="2336" spans="1:24" ht="43.2" x14ac:dyDescent="0.55000000000000004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361"/>
        <v>1.0195000000000001</v>
      </c>
      <c r="P2336" s="9">
        <f t="shared" si="362"/>
        <v>60.865671641791046</v>
      </c>
      <c r="Q2336" t="str">
        <f t="shared" si="363"/>
        <v>food</v>
      </c>
      <c r="R2336" t="str">
        <f t="shared" si="364"/>
        <v>small batch</v>
      </c>
      <c r="S2336" t="str">
        <f t="shared" si="369"/>
        <v>10/6/2014</v>
      </c>
      <c r="T2336" t="str">
        <f t="shared" si="365"/>
        <v>2014</v>
      </c>
      <c r="U2336" t="str">
        <f t="shared" si="366"/>
        <v>October</v>
      </c>
      <c r="V2336" t="str">
        <f t="shared" si="360"/>
        <v>11/5/2014</v>
      </c>
      <c r="W2336" t="str">
        <f t="shared" si="367"/>
        <v>2014</v>
      </c>
      <c r="X2336" t="str">
        <f t="shared" si="368"/>
        <v>November</v>
      </c>
    </row>
    <row r="2337" spans="1:24" ht="43.2" x14ac:dyDescent="0.55000000000000004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361"/>
        <v>1.0227200000000001</v>
      </c>
      <c r="P2337" s="9">
        <f t="shared" si="362"/>
        <v>115.69230769230769</v>
      </c>
      <c r="Q2337" t="str">
        <f t="shared" si="363"/>
        <v>food</v>
      </c>
      <c r="R2337" t="str">
        <f t="shared" si="364"/>
        <v>small batch</v>
      </c>
      <c r="S2337" t="str">
        <f t="shared" si="369"/>
        <v>5/12/2014</v>
      </c>
      <c r="T2337" t="str">
        <f t="shared" si="365"/>
        <v>2014</v>
      </c>
      <c r="U2337" t="str">
        <f t="shared" si="366"/>
        <v>May</v>
      </c>
      <c r="V2337" t="str">
        <f t="shared" si="360"/>
        <v>6/11/2014</v>
      </c>
      <c r="W2337" t="str">
        <f t="shared" si="367"/>
        <v>2014</v>
      </c>
      <c r="X2337" t="str">
        <f t="shared" si="368"/>
        <v>June</v>
      </c>
    </row>
    <row r="2338" spans="1:24" ht="43.2" x14ac:dyDescent="0.55000000000000004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361"/>
        <v>5.2073254999999996</v>
      </c>
      <c r="P2338" s="9">
        <f t="shared" si="362"/>
        <v>48.104623556581984</v>
      </c>
      <c r="Q2338" t="str">
        <f t="shared" si="363"/>
        <v>food</v>
      </c>
      <c r="R2338" t="str">
        <f t="shared" si="364"/>
        <v>small batch</v>
      </c>
      <c r="S2338" t="str">
        <f t="shared" si="369"/>
        <v>1/27/2014</v>
      </c>
      <c r="T2338" t="str">
        <f t="shared" si="365"/>
        <v>2014</v>
      </c>
      <c r="U2338" t="str">
        <f t="shared" si="366"/>
        <v>January</v>
      </c>
      <c r="V2338" t="str">
        <f t="shared" si="360"/>
        <v>3/8/2014</v>
      </c>
      <c r="W2338" t="str">
        <f t="shared" si="367"/>
        <v>2014</v>
      </c>
      <c r="X2338" t="str">
        <f t="shared" si="368"/>
        <v>March</v>
      </c>
    </row>
    <row r="2339" spans="1:24" ht="28.8" x14ac:dyDescent="0.55000000000000004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361"/>
        <v>1.1065833333333333</v>
      </c>
      <c r="P2339" s="9">
        <f t="shared" si="362"/>
        <v>74.184357541899445</v>
      </c>
      <c r="Q2339" t="str">
        <f t="shared" si="363"/>
        <v>food</v>
      </c>
      <c r="R2339" t="str">
        <f t="shared" si="364"/>
        <v>small batch</v>
      </c>
      <c r="S2339" t="str">
        <f t="shared" si="369"/>
        <v>5/27/2014</v>
      </c>
      <c r="T2339" t="str">
        <f t="shared" si="365"/>
        <v>2014</v>
      </c>
      <c r="U2339" t="str">
        <f t="shared" si="366"/>
        <v>May</v>
      </c>
      <c r="V2339" t="str">
        <f t="shared" si="360"/>
        <v>6/26/2014</v>
      </c>
      <c r="W2339" t="str">
        <f t="shared" si="367"/>
        <v>2014</v>
      </c>
      <c r="X2339" t="str">
        <f t="shared" si="368"/>
        <v>June</v>
      </c>
    </row>
    <row r="2340" spans="1:24" ht="43.2" x14ac:dyDescent="0.55000000000000004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361"/>
        <v>1.0114333333333334</v>
      </c>
      <c r="P2340" s="9">
        <f t="shared" si="362"/>
        <v>123.34552845528455</v>
      </c>
      <c r="Q2340" t="str">
        <f t="shared" si="363"/>
        <v>food</v>
      </c>
      <c r="R2340" t="str">
        <f t="shared" si="364"/>
        <v>small batch</v>
      </c>
      <c r="S2340" t="str">
        <f t="shared" si="369"/>
        <v>5/30/2014</v>
      </c>
      <c r="T2340" t="str">
        <f t="shared" si="365"/>
        <v>2014</v>
      </c>
      <c r="U2340" t="str">
        <f t="shared" si="366"/>
        <v>May</v>
      </c>
      <c r="V2340" t="str">
        <f t="shared" si="360"/>
        <v>6/29/2014</v>
      </c>
      <c r="W2340" t="str">
        <f t="shared" si="367"/>
        <v>2014</v>
      </c>
      <c r="X2340" t="str">
        <f t="shared" si="368"/>
        <v>June</v>
      </c>
    </row>
    <row r="2341" spans="1:24" ht="43.2" x14ac:dyDescent="0.55000000000000004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361"/>
        <v>2.9420799999999998</v>
      </c>
      <c r="P2341" s="9">
        <f t="shared" si="362"/>
        <v>66.623188405797094</v>
      </c>
      <c r="Q2341" t="str">
        <f t="shared" si="363"/>
        <v>food</v>
      </c>
      <c r="R2341" t="str">
        <f t="shared" si="364"/>
        <v>small batch</v>
      </c>
      <c r="S2341" t="str">
        <f t="shared" si="369"/>
        <v>11/18/2016</v>
      </c>
      <c r="T2341" t="str">
        <f t="shared" si="365"/>
        <v>2016</v>
      </c>
      <c r="U2341" t="str">
        <f t="shared" si="366"/>
        <v>November</v>
      </c>
      <c r="V2341" t="str">
        <f t="shared" si="360"/>
        <v>12/19/2016</v>
      </c>
      <c r="W2341" t="str">
        <f t="shared" si="367"/>
        <v>2016</v>
      </c>
      <c r="X2341" t="str">
        <f t="shared" si="368"/>
        <v>December</v>
      </c>
    </row>
    <row r="2342" spans="1:24" ht="43.2" x14ac:dyDescent="0.55000000000000004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361"/>
        <v>1.0577749999999999</v>
      </c>
      <c r="P2342" s="9">
        <f t="shared" si="362"/>
        <v>104.99007444168734</v>
      </c>
      <c r="Q2342" t="str">
        <f t="shared" si="363"/>
        <v>food</v>
      </c>
      <c r="R2342" t="str">
        <f t="shared" si="364"/>
        <v>small batch</v>
      </c>
      <c r="S2342" t="str">
        <f t="shared" si="369"/>
        <v>9/30/2016</v>
      </c>
      <c r="T2342" t="str">
        <f t="shared" si="365"/>
        <v>2016</v>
      </c>
      <c r="U2342" t="str">
        <f t="shared" si="366"/>
        <v>September</v>
      </c>
      <c r="V2342" t="str">
        <f t="shared" si="360"/>
        <v>10/30/2016</v>
      </c>
      <c r="W2342" t="str">
        <f t="shared" si="367"/>
        <v>2016</v>
      </c>
      <c r="X2342" t="str">
        <f t="shared" si="368"/>
        <v>October</v>
      </c>
    </row>
    <row r="2343" spans="1:24" ht="43.2" x14ac:dyDescent="0.55000000000000004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 t="shared" si="361"/>
        <v>0</v>
      </c>
      <c r="P2343" s="9">
        <f t="shared" si="362"/>
        <v>0</v>
      </c>
      <c r="Q2343" t="str">
        <f t="shared" si="363"/>
        <v>technology</v>
      </c>
      <c r="R2343" t="str">
        <f t="shared" si="364"/>
        <v>web</v>
      </c>
      <c r="S2343" t="str">
        <f t="shared" si="369"/>
        <v>6/12/2015</v>
      </c>
      <c r="T2343" t="str">
        <f t="shared" si="365"/>
        <v>2015</v>
      </c>
      <c r="U2343" t="str">
        <f t="shared" si="366"/>
        <v>June</v>
      </c>
      <c r="V2343" t="str">
        <f t="shared" si="360"/>
        <v>7/12/2015</v>
      </c>
      <c r="W2343" t="str">
        <f t="shared" si="367"/>
        <v>2015</v>
      </c>
      <c r="X2343" t="str">
        <f t="shared" si="368"/>
        <v>July</v>
      </c>
    </row>
    <row r="2344" spans="1:24" ht="43.2" x14ac:dyDescent="0.55000000000000004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 t="shared" si="361"/>
        <v>0</v>
      </c>
      <c r="P2344" s="9">
        <f t="shared" si="362"/>
        <v>0</v>
      </c>
      <c r="Q2344" t="str">
        <f t="shared" si="363"/>
        <v>technology</v>
      </c>
      <c r="R2344" t="str">
        <f t="shared" si="364"/>
        <v>web</v>
      </c>
      <c r="S2344" t="str">
        <f t="shared" si="369"/>
        <v>9/15/2014</v>
      </c>
      <c r="T2344" t="str">
        <f t="shared" si="365"/>
        <v>2014</v>
      </c>
      <c r="U2344" t="str">
        <f t="shared" si="366"/>
        <v>September</v>
      </c>
      <c r="V2344" t="str">
        <f t="shared" si="360"/>
        <v>10/6/2014</v>
      </c>
      <c r="W2344" t="str">
        <f t="shared" si="367"/>
        <v>2014</v>
      </c>
      <c r="X2344" t="str">
        <f t="shared" si="368"/>
        <v>October</v>
      </c>
    </row>
    <row r="2345" spans="1:24" ht="43.2" x14ac:dyDescent="0.55000000000000004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si="361"/>
        <v>0.03</v>
      </c>
      <c r="P2345" s="9">
        <f t="shared" si="362"/>
        <v>300</v>
      </c>
      <c r="Q2345" t="str">
        <f t="shared" si="363"/>
        <v>technology</v>
      </c>
      <c r="R2345" t="str">
        <f t="shared" si="364"/>
        <v>web</v>
      </c>
      <c r="S2345" t="str">
        <f t="shared" si="369"/>
        <v>11/19/2015</v>
      </c>
      <c r="T2345" t="str">
        <f t="shared" si="365"/>
        <v>2015</v>
      </c>
      <c r="U2345" t="str">
        <f t="shared" si="366"/>
        <v>November</v>
      </c>
      <c r="V2345" t="str">
        <f t="shared" si="360"/>
        <v>1/8/2016</v>
      </c>
      <c r="W2345" t="str">
        <f t="shared" si="367"/>
        <v>2016</v>
      </c>
      <c r="X2345" t="str">
        <f t="shared" si="368"/>
        <v>January</v>
      </c>
    </row>
    <row r="2346" spans="1:24" ht="43.2" x14ac:dyDescent="0.55000000000000004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361"/>
        <v>1E-3</v>
      </c>
      <c r="P2346" s="9">
        <f t="shared" si="362"/>
        <v>1</v>
      </c>
      <c r="Q2346" t="str">
        <f t="shared" si="363"/>
        <v>technology</v>
      </c>
      <c r="R2346" t="str">
        <f t="shared" si="364"/>
        <v>web</v>
      </c>
      <c r="S2346" t="str">
        <f t="shared" si="369"/>
        <v>5/25/2016</v>
      </c>
      <c r="T2346" t="str">
        <f t="shared" si="365"/>
        <v>2016</v>
      </c>
      <c r="U2346" t="str">
        <f t="shared" si="366"/>
        <v>May</v>
      </c>
      <c r="V2346" t="str">
        <f t="shared" si="360"/>
        <v>6/24/2016</v>
      </c>
      <c r="W2346" t="str">
        <f t="shared" si="367"/>
        <v>2016</v>
      </c>
      <c r="X2346" t="str">
        <f t="shared" si="368"/>
        <v>June</v>
      </c>
    </row>
    <row r="2347" spans="1:24" ht="43.2" x14ac:dyDescent="0.55000000000000004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 t="shared" si="361"/>
        <v>0</v>
      </c>
      <c r="P2347" s="9">
        <f t="shared" si="362"/>
        <v>0</v>
      </c>
      <c r="Q2347" t="str">
        <f t="shared" si="363"/>
        <v>technology</v>
      </c>
      <c r="R2347" t="str">
        <f t="shared" si="364"/>
        <v>web</v>
      </c>
      <c r="S2347" t="str">
        <f t="shared" si="369"/>
        <v>2/24/2015</v>
      </c>
      <c r="T2347" t="str">
        <f t="shared" si="365"/>
        <v>2015</v>
      </c>
      <c r="U2347" t="str">
        <f t="shared" si="366"/>
        <v>February</v>
      </c>
      <c r="V2347" t="str">
        <f t="shared" si="360"/>
        <v>3/31/2015</v>
      </c>
      <c r="W2347" t="str">
        <f t="shared" si="367"/>
        <v>2015</v>
      </c>
      <c r="X2347" t="str">
        <f t="shared" si="368"/>
        <v>March</v>
      </c>
    </row>
    <row r="2348" spans="1:24" ht="43.2" x14ac:dyDescent="0.55000000000000004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si="361"/>
        <v>6.4999999999999997E-4</v>
      </c>
      <c r="P2348" s="9">
        <f t="shared" si="362"/>
        <v>13</v>
      </c>
      <c r="Q2348" t="str">
        <f t="shared" si="363"/>
        <v>technology</v>
      </c>
      <c r="R2348" t="str">
        <f t="shared" si="364"/>
        <v>web</v>
      </c>
      <c r="S2348" t="str">
        <f t="shared" si="369"/>
        <v>9/2/2016</v>
      </c>
      <c r="T2348" t="str">
        <f t="shared" si="365"/>
        <v>2016</v>
      </c>
      <c r="U2348" t="str">
        <f t="shared" si="366"/>
        <v>September</v>
      </c>
      <c r="V2348" t="str">
        <f t="shared" si="360"/>
        <v>10/17/2016</v>
      </c>
      <c r="W2348" t="str">
        <f t="shared" si="367"/>
        <v>2016</v>
      </c>
      <c r="X2348" t="str">
        <f t="shared" si="368"/>
        <v>October</v>
      </c>
    </row>
    <row r="2349" spans="1:24" ht="43.2" x14ac:dyDescent="0.55000000000000004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361"/>
        <v>1.4999999999999999E-2</v>
      </c>
      <c r="P2349" s="9">
        <f t="shared" si="362"/>
        <v>15</v>
      </c>
      <c r="Q2349" t="str">
        <f t="shared" si="363"/>
        <v>technology</v>
      </c>
      <c r="R2349" t="str">
        <f t="shared" si="364"/>
        <v>web</v>
      </c>
      <c r="S2349" t="str">
        <f t="shared" si="369"/>
        <v>7/26/2016</v>
      </c>
      <c r="T2349" t="str">
        <f t="shared" si="365"/>
        <v>2016</v>
      </c>
      <c r="U2349" t="str">
        <f t="shared" si="366"/>
        <v>July</v>
      </c>
      <c r="V2349" t="str">
        <f t="shared" si="360"/>
        <v>8/25/2016</v>
      </c>
      <c r="W2349" t="str">
        <f t="shared" si="367"/>
        <v>2016</v>
      </c>
      <c r="X2349" t="str">
        <f t="shared" si="368"/>
        <v>August</v>
      </c>
    </row>
    <row r="2350" spans="1:24" ht="43.2" x14ac:dyDescent="0.55000000000000004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361"/>
        <v>3.8571428571428572E-3</v>
      </c>
      <c r="P2350" s="9">
        <f t="shared" si="362"/>
        <v>54</v>
      </c>
      <c r="Q2350" t="str">
        <f t="shared" si="363"/>
        <v>technology</v>
      </c>
      <c r="R2350" t="str">
        <f t="shared" si="364"/>
        <v>web</v>
      </c>
      <c r="S2350" t="str">
        <f t="shared" si="369"/>
        <v>12/22/2015</v>
      </c>
      <c r="T2350" t="str">
        <f t="shared" si="365"/>
        <v>2015</v>
      </c>
      <c r="U2350" t="str">
        <f t="shared" si="366"/>
        <v>December</v>
      </c>
      <c r="V2350" t="str">
        <f t="shared" si="360"/>
        <v>2/20/2016</v>
      </c>
      <c r="W2350" t="str">
        <f t="shared" si="367"/>
        <v>2016</v>
      </c>
      <c r="X2350" t="str">
        <f t="shared" si="368"/>
        <v>February</v>
      </c>
    </row>
    <row r="2351" spans="1:24" ht="43.2" x14ac:dyDescent="0.55000000000000004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 t="shared" si="361"/>
        <v>0</v>
      </c>
      <c r="P2351" s="9">
        <f t="shared" si="362"/>
        <v>0</v>
      </c>
      <c r="Q2351" t="str">
        <f t="shared" si="363"/>
        <v>technology</v>
      </c>
      <c r="R2351" t="str">
        <f t="shared" si="364"/>
        <v>web</v>
      </c>
      <c r="S2351" t="str">
        <f t="shared" si="369"/>
        <v>7/13/2015</v>
      </c>
      <c r="T2351" t="str">
        <f t="shared" si="365"/>
        <v>2015</v>
      </c>
      <c r="U2351" t="str">
        <f t="shared" si="366"/>
        <v>July</v>
      </c>
      <c r="V2351" t="str">
        <f t="shared" si="360"/>
        <v>8/11/2015</v>
      </c>
      <c r="W2351" t="str">
        <f t="shared" si="367"/>
        <v>2015</v>
      </c>
      <c r="X2351" t="str">
        <f t="shared" si="368"/>
        <v>August</v>
      </c>
    </row>
    <row r="2352" spans="1:24" ht="43.2" x14ac:dyDescent="0.55000000000000004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 t="shared" si="361"/>
        <v>0</v>
      </c>
      <c r="P2352" s="9">
        <f t="shared" si="362"/>
        <v>0</v>
      </c>
      <c r="Q2352" t="str">
        <f t="shared" si="363"/>
        <v>technology</v>
      </c>
      <c r="R2352" t="str">
        <f t="shared" si="364"/>
        <v>web</v>
      </c>
      <c r="S2352" t="str">
        <f t="shared" si="369"/>
        <v>12/4/2016</v>
      </c>
      <c r="T2352" t="str">
        <f t="shared" si="365"/>
        <v>2016</v>
      </c>
      <c r="U2352" t="str">
        <f t="shared" si="366"/>
        <v>December</v>
      </c>
      <c r="V2352" t="str">
        <f t="shared" si="360"/>
        <v>1/3/2017</v>
      </c>
      <c r="W2352" t="str">
        <f t="shared" si="367"/>
        <v>2017</v>
      </c>
      <c r="X2352" t="str">
        <f t="shared" si="368"/>
        <v>January</v>
      </c>
    </row>
    <row r="2353" spans="1:24" ht="28.8" x14ac:dyDescent="0.55000000000000004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 t="shared" si="361"/>
        <v>5.7142857142857143E-3</v>
      </c>
      <c r="P2353" s="9">
        <f t="shared" si="362"/>
        <v>15.428571428571429</v>
      </c>
      <c r="Q2353" t="str">
        <f t="shared" si="363"/>
        <v>technology</v>
      </c>
      <c r="R2353" t="str">
        <f t="shared" si="364"/>
        <v>web</v>
      </c>
      <c r="S2353" t="str">
        <f t="shared" si="369"/>
        <v>3/30/2015</v>
      </c>
      <c r="T2353" t="str">
        <f t="shared" si="365"/>
        <v>2015</v>
      </c>
      <c r="U2353" t="str">
        <f t="shared" si="366"/>
        <v>March</v>
      </c>
      <c r="V2353" t="str">
        <f t="shared" si="360"/>
        <v>4/29/2015</v>
      </c>
      <c r="W2353" t="str">
        <f t="shared" si="367"/>
        <v>2015</v>
      </c>
      <c r="X2353" t="str">
        <f t="shared" si="368"/>
        <v>April</v>
      </c>
    </row>
    <row r="2354" spans="1:24" ht="43.2" x14ac:dyDescent="0.55000000000000004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 t="shared" si="361"/>
        <v>0</v>
      </c>
      <c r="P2354" s="9">
        <f t="shared" si="362"/>
        <v>0</v>
      </c>
      <c r="Q2354" t="str">
        <f t="shared" si="363"/>
        <v>technology</v>
      </c>
      <c r="R2354" t="str">
        <f t="shared" si="364"/>
        <v>web</v>
      </c>
      <c r="S2354" t="str">
        <f t="shared" si="369"/>
        <v>4/7/2015</v>
      </c>
      <c r="T2354" t="str">
        <f t="shared" si="365"/>
        <v>2015</v>
      </c>
      <c r="U2354" t="str">
        <f t="shared" si="366"/>
        <v>April</v>
      </c>
      <c r="V2354" t="str">
        <f t="shared" si="360"/>
        <v>6/6/2015</v>
      </c>
      <c r="W2354" t="str">
        <f t="shared" si="367"/>
        <v>2015</v>
      </c>
      <c r="X2354" t="str">
        <f t="shared" si="368"/>
        <v>June</v>
      </c>
    </row>
    <row r="2355" spans="1:24" ht="43.2" x14ac:dyDescent="0.55000000000000004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 t="shared" si="361"/>
        <v>0</v>
      </c>
      <c r="P2355" s="9">
        <f t="shared" si="362"/>
        <v>0</v>
      </c>
      <c r="Q2355" t="str">
        <f t="shared" si="363"/>
        <v>technology</v>
      </c>
      <c r="R2355" t="str">
        <f t="shared" si="364"/>
        <v>web</v>
      </c>
      <c r="S2355" t="str">
        <f t="shared" si="369"/>
        <v>4/9/2015</v>
      </c>
      <c r="T2355" t="str">
        <f t="shared" si="365"/>
        <v>2015</v>
      </c>
      <c r="U2355" t="str">
        <f t="shared" si="366"/>
        <v>April</v>
      </c>
      <c r="V2355" t="str">
        <f t="shared" si="360"/>
        <v>4/21/2015</v>
      </c>
      <c r="W2355" t="str">
        <f t="shared" si="367"/>
        <v>2015</v>
      </c>
      <c r="X2355" t="str">
        <f t="shared" si="368"/>
        <v>April</v>
      </c>
    </row>
    <row r="2356" spans="1:24" ht="43.2" x14ac:dyDescent="0.55000000000000004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361"/>
        <v>7.1428571428571429E-4</v>
      </c>
      <c r="P2356" s="9">
        <f t="shared" si="362"/>
        <v>25</v>
      </c>
      <c r="Q2356" t="str">
        <f t="shared" si="363"/>
        <v>technology</v>
      </c>
      <c r="R2356" t="str">
        <f t="shared" si="364"/>
        <v>web</v>
      </c>
      <c r="S2356" t="str">
        <f t="shared" si="369"/>
        <v>11/11/2014</v>
      </c>
      <c r="T2356" t="str">
        <f t="shared" si="365"/>
        <v>2014</v>
      </c>
      <c r="U2356" t="str">
        <f t="shared" si="366"/>
        <v>November</v>
      </c>
      <c r="V2356" t="str">
        <f t="shared" si="360"/>
        <v>1/10/2015</v>
      </c>
      <c r="W2356" t="str">
        <f t="shared" si="367"/>
        <v>2015</v>
      </c>
      <c r="X2356" t="str">
        <f t="shared" si="368"/>
        <v>January</v>
      </c>
    </row>
    <row r="2357" spans="1:24" ht="43.2" x14ac:dyDescent="0.55000000000000004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361"/>
        <v>6.875E-3</v>
      </c>
      <c r="P2357" s="9">
        <f t="shared" si="362"/>
        <v>27.5</v>
      </c>
      <c r="Q2357" t="str">
        <f t="shared" si="363"/>
        <v>technology</v>
      </c>
      <c r="R2357" t="str">
        <f t="shared" si="364"/>
        <v>web</v>
      </c>
      <c r="S2357" t="str">
        <f t="shared" si="369"/>
        <v>4/2/2015</v>
      </c>
      <c r="T2357" t="str">
        <f t="shared" si="365"/>
        <v>2015</v>
      </c>
      <c r="U2357" t="str">
        <f t="shared" si="366"/>
        <v>April</v>
      </c>
      <c r="V2357" t="str">
        <f t="shared" si="360"/>
        <v>5/2/2015</v>
      </c>
      <c r="W2357" t="str">
        <f t="shared" si="367"/>
        <v>2015</v>
      </c>
      <c r="X2357" t="str">
        <f t="shared" si="368"/>
        <v>May</v>
      </c>
    </row>
    <row r="2358" spans="1:24" ht="28.8" x14ac:dyDescent="0.55000000000000004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361"/>
        <v>0</v>
      </c>
      <c r="P2358" s="9">
        <f t="shared" si="362"/>
        <v>0</v>
      </c>
      <c r="Q2358" t="str">
        <f t="shared" si="363"/>
        <v>technology</v>
      </c>
      <c r="R2358" t="str">
        <f t="shared" si="364"/>
        <v>web</v>
      </c>
      <c r="S2358" t="str">
        <f t="shared" si="369"/>
        <v>5/6/2015</v>
      </c>
      <c r="T2358" t="str">
        <f t="shared" si="365"/>
        <v>2015</v>
      </c>
      <c r="U2358" t="str">
        <f t="shared" si="366"/>
        <v>May</v>
      </c>
      <c r="V2358" t="str">
        <f t="shared" si="360"/>
        <v>6/5/2015</v>
      </c>
      <c r="W2358" t="str">
        <f t="shared" si="367"/>
        <v>2015</v>
      </c>
      <c r="X2358" t="str">
        <f t="shared" si="368"/>
        <v>June</v>
      </c>
    </row>
    <row r="2359" spans="1:24" ht="28.8" x14ac:dyDescent="0.55000000000000004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361"/>
        <v>0</v>
      </c>
      <c r="P2359" s="9">
        <f t="shared" si="362"/>
        <v>0</v>
      </c>
      <c r="Q2359" t="str">
        <f t="shared" si="363"/>
        <v>technology</v>
      </c>
      <c r="R2359" t="str">
        <f t="shared" si="364"/>
        <v>web</v>
      </c>
      <c r="S2359" t="str">
        <f t="shared" si="369"/>
        <v>9/17/2015</v>
      </c>
      <c r="T2359" t="str">
        <f t="shared" si="365"/>
        <v>2015</v>
      </c>
      <c r="U2359" t="str">
        <f t="shared" si="366"/>
        <v>September</v>
      </c>
      <c r="V2359" t="str">
        <f t="shared" si="360"/>
        <v>10/17/2015</v>
      </c>
      <c r="W2359" t="str">
        <f t="shared" si="367"/>
        <v>2015</v>
      </c>
      <c r="X2359" t="str">
        <f t="shared" si="368"/>
        <v>October</v>
      </c>
    </row>
    <row r="2360" spans="1:24" ht="43.2" x14ac:dyDescent="0.55000000000000004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 t="shared" si="361"/>
        <v>0</v>
      </c>
      <c r="P2360" s="9">
        <f t="shared" si="362"/>
        <v>0</v>
      </c>
      <c r="Q2360" t="str">
        <f t="shared" si="363"/>
        <v>technology</v>
      </c>
      <c r="R2360" t="str">
        <f t="shared" si="364"/>
        <v>web</v>
      </c>
      <c r="S2360" t="str">
        <f t="shared" si="369"/>
        <v>12/5/2014</v>
      </c>
      <c r="T2360" t="str">
        <f t="shared" si="365"/>
        <v>2014</v>
      </c>
      <c r="U2360" t="str">
        <f t="shared" si="366"/>
        <v>December</v>
      </c>
      <c r="V2360" t="str">
        <f t="shared" si="360"/>
        <v>1/30/2015</v>
      </c>
      <c r="W2360" t="str">
        <f t="shared" si="367"/>
        <v>2015</v>
      </c>
      <c r="X2360" t="str">
        <f t="shared" si="368"/>
        <v>January</v>
      </c>
    </row>
    <row r="2361" spans="1:24" ht="43.2" x14ac:dyDescent="0.55000000000000004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si="361"/>
        <v>0.14680000000000001</v>
      </c>
      <c r="P2361" s="9">
        <f t="shared" si="362"/>
        <v>367</v>
      </c>
      <c r="Q2361" t="str">
        <f t="shared" si="363"/>
        <v>technology</v>
      </c>
      <c r="R2361" t="str">
        <f t="shared" si="364"/>
        <v>web</v>
      </c>
      <c r="S2361" t="str">
        <f t="shared" si="369"/>
        <v>6/4/2015</v>
      </c>
      <c r="T2361" t="str">
        <f t="shared" si="365"/>
        <v>2015</v>
      </c>
      <c r="U2361" t="str">
        <f t="shared" si="366"/>
        <v>June</v>
      </c>
      <c r="V2361" t="str">
        <f t="shared" si="360"/>
        <v>8/3/2015</v>
      </c>
      <c r="W2361" t="str">
        <f t="shared" si="367"/>
        <v>2015</v>
      </c>
      <c r="X2361" t="str">
        <f t="shared" si="368"/>
        <v>August</v>
      </c>
    </row>
    <row r="2362" spans="1:24" ht="43.2" x14ac:dyDescent="0.55000000000000004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361"/>
        <v>4.0000000000000002E-4</v>
      </c>
      <c r="P2362" s="9">
        <f t="shared" si="362"/>
        <v>2</v>
      </c>
      <c r="Q2362" t="str">
        <f t="shared" si="363"/>
        <v>technology</v>
      </c>
      <c r="R2362" t="str">
        <f t="shared" si="364"/>
        <v>web</v>
      </c>
      <c r="S2362" t="str">
        <f t="shared" si="369"/>
        <v>1/8/2016</v>
      </c>
      <c r="T2362" t="str">
        <f t="shared" si="365"/>
        <v>2016</v>
      </c>
      <c r="U2362" t="str">
        <f t="shared" si="366"/>
        <v>January</v>
      </c>
      <c r="V2362" t="str">
        <f t="shared" si="360"/>
        <v>2/7/2016</v>
      </c>
      <c r="W2362" t="str">
        <f t="shared" si="367"/>
        <v>2016</v>
      </c>
      <c r="X2362" t="str">
        <f t="shared" si="368"/>
        <v>February</v>
      </c>
    </row>
    <row r="2363" spans="1:24" ht="43.2" x14ac:dyDescent="0.55000000000000004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 t="shared" si="361"/>
        <v>0</v>
      </c>
      <c r="P2363" s="9">
        <f t="shared" si="362"/>
        <v>0</v>
      </c>
      <c r="Q2363" t="str">
        <f t="shared" si="363"/>
        <v>technology</v>
      </c>
      <c r="R2363" t="str">
        <f t="shared" si="364"/>
        <v>web</v>
      </c>
      <c r="S2363" t="str">
        <f t="shared" si="369"/>
        <v>4/6/2016</v>
      </c>
      <c r="T2363" t="str">
        <f t="shared" si="365"/>
        <v>2016</v>
      </c>
      <c r="U2363" t="str">
        <f t="shared" si="366"/>
        <v>April</v>
      </c>
      <c r="V2363" t="str">
        <f t="shared" si="360"/>
        <v>4/30/2016</v>
      </c>
      <c r="W2363" t="str">
        <f t="shared" si="367"/>
        <v>2016</v>
      </c>
      <c r="X2363" t="str">
        <f t="shared" si="368"/>
        <v>April</v>
      </c>
    </row>
    <row r="2364" spans="1:24" ht="43.2" x14ac:dyDescent="0.55000000000000004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 t="shared" si="361"/>
        <v>0.2857142857142857</v>
      </c>
      <c r="P2364" s="9">
        <f t="shared" si="362"/>
        <v>60</v>
      </c>
      <c r="Q2364" t="str">
        <f t="shared" si="363"/>
        <v>technology</v>
      </c>
      <c r="R2364" t="str">
        <f t="shared" si="364"/>
        <v>web</v>
      </c>
      <c r="S2364" t="str">
        <f t="shared" si="369"/>
        <v>11/11/2014</v>
      </c>
      <c r="T2364" t="str">
        <f t="shared" si="365"/>
        <v>2014</v>
      </c>
      <c r="U2364" t="str">
        <f t="shared" si="366"/>
        <v>November</v>
      </c>
      <c r="V2364" t="str">
        <f t="shared" si="360"/>
        <v>12/11/2014</v>
      </c>
      <c r="W2364" t="str">
        <f t="shared" si="367"/>
        <v>2014</v>
      </c>
      <c r="X2364" t="str">
        <f t="shared" si="368"/>
        <v>December</v>
      </c>
    </row>
    <row r="2365" spans="1:24" ht="43.2" x14ac:dyDescent="0.55000000000000004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 t="shared" si="361"/>
        <v>0</v>
      </c>
      <c r="P2365" s="9">
        <f t="shared" si="362"/>
        <v>0</v>
      </c>
      <c r="Q2365" t="str">
        <f t="shared" si="363"/>
        <v>technology</v>
      </c>
      <c r="R2365" t="str">
        <f t="shared" si="364"/>
        <v>web</v>
      </c>
      <c r="S2365" t="str">
        <f t="shared" si="369"/>
        <v>11/13/2015</v>
      </c>
      <c r="T2365" t="str">
        <f t="shared" si="365"/>
        <v>2015</v>
      </c>
      <c r="U2365" t="str">
        <f t="shared" si="366"/>
        <v>November</v>
      </c>
      <c r="V2365" t="str">
        <f t="shared" si="360"/>
        <v>12/28/2015</v>
      </c>
      <c r="W2365" t="str">
        <f t="shared" si="367"/>
        <v>2015</v>
      </c>
      <c r="X2365" t="str">
        <f t="shared" si="368"/>
        <v>December</v>
      </c>
    </row>
    <row r="2366" spans="1:24" ht="28.8" x14ac:dyDescent="0.55000000000000004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361"/>
        <v>0</v>
      </c>
      <c r="P2366" s="9">
        <f t="shared" si="362"/>
        <v>0</v>
      </c>
      <c r="Q2366" t="str">
        <f t="shared" si="363"/>
        <v>technology</v>
      </c>
      <c r="R2366" t="str">
        <f t="shared" si="364"/>
        <v>web</v>
      </c>
      <c r="S2366" t="str">
        <f t="shared" si="369"/>
        <v>9/1/2015</v>
      </c>
      <c r="T2366" t="str">
        <f t="shared" si="365"/>
        <v>2015</v>
      </c>
      <c r="U2366" t="str">
        <f t="shared" si="366"/>
        <v>September</v>
      </c>
      <c r="V2366" t="str">
        <f t="shared" si="360"/>
        <v>10/26/2015</v>
      </c>
      <c r="W2366" t="str">
        <f t="shared" si="367"/>
        <v>2015</v>
      </c>
      <c r="X2366" t="str">
        <f t="shared" si="368"/>
        <v>October</v>
      </c>
    </row>
    <row r="2367" spans="1:24" ht="43.2" x14ac:dyDescent="0.55000000000000004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 t="shared" si="361"/>
        <v>0</v>
      </c>
      <c r="P2367" s="9">
        <f t="shared" si="362"/>
        <v>0</v>
      </c>
      <c r="Q2367" t="str">
        <f t="shared" si="363"/>
        <v>technology</v>
      </c>
      <c r="R2367" t="str">
        <f t="shared" si="364"/>
        <v>web</v>
      </c>
      <c r="S2367" t="str">
        <f t="shared" si="369"/>
        <v>12/8/2015</v>
      </c>
      <c r="T2367" t="str">
        <f t="shared" si="365"/>
        <v>2015</v>
      </c>
      <c r="U2367" t="str">
        <f t="shared" si="366"/>
        <v>December</v>
      </c>
      <c r="V2367" t="str">
        <f t="shared" si="360"/>
        <v>1/17/2016</v>
      </c>
      <c r="W2367" t="str">
        <f t="shared" si="367"/>
        <v>2016</v>
      </c>
      <c r="X2367" t="str">
        <f t="shared" si="368"/>
        <v>January</v>
      </c>
    </row>
    <row r="2368" spans="1:24" ht="43.2" x14ac:dyDescent="0.55000000000000004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si="361"/>
        <v>0.1052</v>
      </c>
      <c r="P2368" s="9">
        <f t="shared" si="362"/>
        <v>97.407407407407405</v>
      </c>
      <c r="Q2368" t="str">
        <f t="shared" si="363"/>
        <v>technology</v>
      </c>
      <c r="R2368" t="str">
        <f t="shared" si="364"/>
        <v>web</v>
      </c>
      <c r="S2368" t="str">
        <f t="shared" si="369"/>
        <v>9/21/2015</v>
      </c>
      <c r="T2368" t="str">
        <f t="shared" si="365"/>
        <v>2015</v>
      </c>
      <c r="U2368" t="str">
        <f t="shared" si="366"/>
        <v>September</v>
      </c>
      <c r="V2368" t="str">
        <f t="shared" si="360"/>
        <v>10/21/2015</v>
      </c>
      <c r="W2368" t="str">
        <f t="shared" si="367"/>
        <v>2015</v>
      </c>
      <c r="X2368" t="str">
        <f t="shared" si="368"/>
        <v>October</v>
      </c>
    </row>
    <row r="2369" spans="1:24" ht="43.2" x14ac:dyDescent="0.55000000000000004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361"/>
        <v>1.34E-2</v>
      </c>
      <c r="P2369" s="9">
        <f t="shared" si="362"/>
        <v>47.857142857142854</v>
      </c>
      <c r="Q2369" t="str">
        <f t="shared" si="363"/>
        <v>technology</v>
      </c>
      <c r="R2369" t="str">
        <f t="shared" si="364"/>
        <v>web</v>
      </c>
      <c r="S2369" t="str">
        <f t="shared" si="369"/>
        <v>2/25/2016</v>
      </c>
      <c r="T2369" t="str">
        <f t="shared" si="365"/>
        <v>2016</v>
      </c>
      <c r="U2369" t="str">
        <f t="shared" si="366"/>
        <v>February</v>
      </c>
      <c r="V2369" t="str">
        <f t="shared" si="360"/>
        <v>4/25/2016</v>
      </c>
      <c r="W2369" t="str">
        <f t="shared" si="367"/>
        <v>2016</v>
      </c>
      <c r="X2369" t="str">
        <f t="shared" si="368"/>
        <v>April</v>
      </c>
    </row>
    <row r="2370" spans="1:24" ht="43.2" x14ac:dyDescent="0.55000000000000004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si="361"/>
        <v>2.5000000000000001E-3</v>
      </c>
      <c r="P2370" s="9">
        <f t="shared" si="362"/>
        <v>50</v>
      </c>
      <c r="Q2370" t="str">
        <f t="shared" si="363"/>
        <v>technology</v>
      </c>
      <c r="R2370" t="str">
        <f t="shared" si="364"/>
        <v>web</v>
      </c>
      <c r="S2370" t="str">
        <f t="shared" si="369"/>
        <v>2/28/2015</v>
      </c>
      <c r="T2370" t="str">
        <f t="shared" si="365"/>
        <v>2015</v>
      </c>
      <c r="U2370" t="str">
        <f t="shared" si="366"/>
        <v>February</v>
      </c>
      <c r="V2370" t="str">
        <f t="shared" ref="V2370:V2433" si="370">TEXT((I2370/86400)+25569+(-5/24),"m/d/yyyy")</f>
        <v>4/14/2015</v>
      </c>
      <c r="W2370" t="str">
        <f t="shared" si="367"/>
        <v>2015</v>
      </c>
      <c r="X2370" t="str">
        <f t="shared" si="368"/>
        <v>April</v>
      </c>
    </row>
    <row r="2371" spans="1:24" ht="43.2" x14ac:dyDescent="0.55000000000000004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 t="shared" ref="O2371:O2434" si="371">E2371/D2371</f>
        <v>0</v>
      </c>
      <c r="P2371" s="9">
        <f t="shared" ref="P2371:P2434" si="372">IF(L2371&lt;&gt;0, E2371/L2371, 0)</f>
        <v>0</v>
      </c>
      <c r="Q2371" t="str">
        <f t="shared" ref="Q2371:Q2434" si="373">LEFT(N2371, SEARCH("/",N2371,1)-1)</f>
        <v>technology</v>
      </c>
      <c r="R2371" t="str">
        <f t="shared" ref="R2371:R2434" si="374">RIGHT(N2371,LEN(N2371)-FIND("/",N2371))</f>
        <v>web</v>
      </c>
      <c r="S2371" t="str">
        <f t="shared" si="369"/>
        <v>1/11/2016</v>
      </c>
      <c r="T2371" t="str">
        <f t="shared" ref="T2371:T2434" si="375">TEXT((J2371/86400)+25569+(-5/24),"yyyy")</f>
        <v>2016</v>
      </c>
      <c r="U2371" t="str">
        <f t="shared" ref="U2371:U2434" si="376">TEXT((J2371/86400)+25569+(-5/24),"mmmm")</f>
        <v>January</v>
      </c>
      <c r="V2371" t="str">
        <f t="shared" si="370"/>
        <v>2/10/2016</v>
      </c>
      <c r="W2371" t="str">
        <f t="shared" ref="W2371:W2434" si="377">TEXT((I2371/86400)+25569+(-5/24),"yyyy")</f>
        <v>2016</v>
      </c>
      <c r="X2371" t="str">
        <f t="shared" ref="X2371:X2434" si="378">TEXT((I2371/86400)+25569+(-5/24),"mmmm")</f>
        <v>February</v>
      </c>
    </row>
    <row r="2372" spans="1:24" ht="43.2" x14ac:dyDescent="0.55000000000000004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 t="shared" si="371"/>
        <v>3.2799999999999999E-3</v>
      </c>
      <c r="P2372" s="9">
        <f t="shared" si="372"/>
        <v>20.5</v>
      </c>
      <c r="Q2372" t="str">
        <f t="shared" si="373"/>
        <v>technology</v>
      </c>
      <c r="R2372" t="str">
        <f t="shared" si="374"/>
        <v>web</v>
      </c>
      <c r="S2372" t="str">
        <f t="shared" ref="S2372:S2435" si="379">TEXT((J2372/86400)+25569+(-5/24),"m/d/yyyy")</f>
        <v>11/17/2014</v>
      </c>
      <c r="T2372" t="str">
        <f t="shared" si="375"/>
        <v>2014</v>
      </c>
      <c r="U2372" t="str">
        <f t="shared" si="376"/>
        <v>November</v>
      </c>
      <c r="V2372" t="str">
        <f t="shared" si="370"/>
        <v>12/17/2014</v>
      </c>
      <c r="W2372" t="str">
        <f t="shared" si="377"/>
        <v>2014</v>
      </c>
      <c r="X2372" t="str">
        <f t="shared" si="378"/>
        <v>December</v>
      </c>
    </row>
    <row r="2373" spans="1:24" ht="43.2" x14ac:dyDescent="0.55000000000000004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 t="shared" si="371"/>
        <v>0</v>
      </c>
      <c r="P2373" s="9">
        <f t="shared" si="372"/>
        <v>0</v>
      </c>
      <c r="Q2373" t="str">
        <f t="shared" si="373"/>
        <v>technology</v>
      </c>
      <c r="R2373" t="str">
        <f t="shared" si="374"/>
        <v>web</v>
      </c>
      <c r="S2373" t="str">
        <f t="shared" si="379"/>
        <v>5/26/2015</v>
      </c>
      <c r="T2373" t="str">
        <f t="shared" si="375"/>
        <v>2015</v>
      </c>
      <c r="U2373" t="str">
        <f t="shared" si="376"/>
        <v>May</v>
      </c>
      <c r="V2373" t="str">
        <f t="shared" si="370"/>
        <v>6/25/2015</v>
      </c>
      <c r="W2373" t="str">
        <f t="shared" si="377"/>
        <v>2015</v>
      </c>
      <c r="X2373" t="str">
        <f t="shared" si="378"/>
        <v>June</v>
      </c>
    </row>
    <row r="2374" spans="1:24" ht="43.2" x14ac:dyDescent="0.55000000000000004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si="371"/>
        <v>3.272727272727273E-2</v>
      </c>
      <c r="P2374" s="9">
        <f t="shared" si="372"/>
        <v>30</v>
      </c>
      <c r="Q2374" t="str">
        <f t="shared" si="373"/>
        <v>technology</v>
      </c>
      <c r="R2374" t="str">
        <f t="shared" si="374"/>
        <v>web</v>
      </c>
      <c r="S2374" t="str">
        <f t="shared" si="379"/>
        <v>3/24/2015</v>
      </c>
      <c r="T2374" t="str">
        <f t="shared" si="375"/>
        <v>2015</v>
      </c>
      <c r="U2374" t="str">
        <f t="shared" si="376"/>
        <v>March</v>
      </c>
      <c r="V2374" t="str">
        <f t="shared" si="370"/>
        <v>4/23/2015</v>
      </c>
      <c r="W2374" t="str">
        <f t="shared" si="377"/>
        <v>2015</v>
      </c>
      <c r="X2374" t="str">
        <f t="shared" si="378"/>
        <v>April</v>
      </c>
    </row>
    <row r="2375" spans="1:24" ht="28.8" x14ac:dyDescent="0.55000000000000004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si="371"/>
        <v>5.8823529411764708E-5</v>
      </c>
      <c r="P2375" s="9">
        <f t="shared" si="372"/>
        <v>50</v>
      </c>
      <c r="Q2375" t="str">
        <f t="shared" si="373"/>
        <v>technology</v>
      </c>
      <c r="R2375" t="str">
        <f t="shared" si="374"/>
        <v>web</v>
      </c>
      <c r="S2375" t="str">
        <f t="shared" si="379"/>
        <v>7/30/2015</v>
      </c>
      <c r="T2375" t="str">
        <f t="shared" si="375"/>
        <v>2015</v>
      </c>
      <c r="U2375" t="str">
        <f t="shared" si="376"/>
        <v>July</v>
      </c>
      <c r="V2375" t="str">
        <f t="shared" si="370"/>
        <v>8/29/2015</v>
      </c>
      <c r="W2375" t="str">
        <f t="shared" si="377"/>
        <v>2015</v>
      </c>
      <c r="X2375" t="str">
        <f t="shared" si="378"/>
        <v>August</v>
      </c>
    </row>
    <row r="2376" spans="1:24" ht="43.2" x14ac:dyDescent="0.55000000000000004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371"/>
        <v>4.5454545454545455E-4</v>
      </c>
      <c r="P2376" s="9">
        <f t="shared" si="372"/>
        <v>10</v>
      </c>
      <c r="Q2376" t="str">
        <f t="shared" si="373"/>
        <v>technology</v>
      </c>
      <c r="R2376" t="str">
        <f t="shared" si="374"/>
        <v>web</v>
      </c>
      <c r="S2376" t="str">
        <f t="shared" si="379"/>
        <v>1/13/2015</v>
      </c>
      <c r="T2376" t="str">
        <f t="shared" si="375"/>
        <v>2015</v>
      </c>
      <c r="U2376" t="str">
        <f t="shared" si="376"/>
        <v>January</v>
      </c>
      <c r="V2376" t="str">
        <f t="shared" si="370"/>
        <v>2/12/2015</v>
      </c>
      <c r="W2376" t="str">
        <f t="shared" si="377"/>
        <v>2015</v>
      </c>
      <c r="X2376" t="str">
        <f t="shared" si="378"/>
        <v>February</v>
      </c>
    </row>
    <row r="2377" spans="1:24" ht="43.2" x14ac:dyDescent="0.55000000000000004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 t="shared" si="371"/>
        <v>0</v>
      </c>
      <c r="P2377" s="9">
        <f t="shared" si="372"/>
        <v>0</v>
      </c>
      <c r="Q2377" t="str">
        <f t="shared" si="373"/>
        <v>technology</v>
      </c>
      <c r="R2377" t="str">
        <f t="shared" si="374"/>
        <v>web</v>
      </c>
      <c r="S2377" t="str">
        <f t="shared" si="379"/>
        <v>8/10/2016</v>
      </c>
      <c r="T2377" t="str">
        <f t="shared" si="375"/>
        <v>2016</v>
      </c>
      <c r="U2377" t="str">
        <f t="shared" si="376"/>
        <v>August</v>
      </c>
      <c r="V2377" t="str">
        <f t="shared" si="370"/>
        <v>9/9/2016</v>
      </c>
      <c r="W2377" t="str">
        <f t="shared" si="377"/>
        <v>2016</v>
      </c>
      <c r="X2377" t="str">
        <f t="shared" si="378"/>
        <v>September</v>
      </c>
    </row>
    <row r="2378" spans="1:24" ht="43.2" x14ac:dyDescent="0.55000000000000004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 t="shared" si="371"/>
        <v>0.10877666666666666</v>
      </c>
      <c r="P2378" s="9">
        <f t="shared" si="372"/>
        <v>81.582499999999996</v>
      </c>
      <c r="Q2378" t="str">
        <f t="shared" si="373"/>
        <v>technology</v>
      </c>
      <c r="R2378" t="str">
        <f t="shared" si="374"/>
        <v>web</v>
      </c>
      <c r="S2378" t="str">
        <f t="shared" si="379"/>
        <v>11/10/2015</v>
      </c>
      <c r="T2378" t="str">
        <f t="shared" si="375"/>
        <v>2015</v>
      </c>
      <c r="U2378" t="str">
        <f t="shared" si="376"/>
        <v>November</v>
      </c>
      <c r="V2378" t="str">
        <f t="shared" si="370"/>
        <v>12/10/2015</v>
      </c>
      <c r="W2378" t="str">
        <f t="shared" si="377"/>
        <v>2015</v>
      </c>
      <c r="X2378" t="str">
        <f t="shared" si="378"/>
        <v>December</v>
      </c>
    </row>
    <row r="2379" spans="1:24" ht="43.2" x14ac:dyDescent="0.55000000000000004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 t="shared" si="371"/>
        <v>0</v>
      </c>
      <c r="P2379" s="9">
        <f t="shared" si="372"/>
        <v>0</v>
      </c>
      <c r="Q2379" t="str">
        <f t="shared" si="373"/>
        <v>technology</v>
      </c>
      <c r="R2379" t="str">
        <f t="shared" si="374"/>
        <v>web</v>
      </c>
      <c r="S2379" t="str">
        <f t="shared" si="379"/>
        <v>10/26/2016</v>
      </c>
      <c r="T2379" t="str">
        <f t="shared" si="375"/>
        <v>2016</v>
      </c>
      <c r="U2379" t="str">
        <f t="shared" si="376"/>
        <v>October</v>
      </c>
      <c r="V2379" t="str">
        <f t="shared" si="370"/>
        <v>11/25/2016</v>
      </c>
      <c r="W2379" t="str">
        <f t="shared" si="377"/>
        <v>2016</v>
      </c>
      <c r="X2379" t="str">
        <f t="shared" si="378"/>
        <v>November</v>
      </c>
    </row>
    <row r="2380" spans="1:24" ht="28.8" x14ac:dyDescent="0.55000000000000004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 t="shared" si="371"/>
        <v>0</v>
      </c>
      <c r="P2380" s="9">
        <f t="shared" si="372"/>
        <v>0</v>
      </c>
      <c r="Q2380" t="str">
        <f t="shared" si="373"/>
        <v>technology</v>
      </c>
      <c r="R2380" t="str">
        <f t="shared" si="374"/>
        <v>web</v>
      </c>
      <c r="S2380" t="str">
        <f t="shared" si="379"/>
        <v>7/27/2015</v>
      </c>
      <c r="T2380" t="str">
        <f t="shared" si="375"/>
        <v>2015</v>
      </c>
      <c r="U2380" t="str">
        <f t="shared" si="376"/>
        <v>July</v>
      </c>
      <c r="V2380" t="str">
        <f t="shared" si="370"/>
        <v>8/25/2015</v>
      </c>
      <c r="W2380" t="str">
        <f t="shared" si="377"/>
        <v>2015</v>
      </c>
      <c r="X2380" t="str">
        <f t="shared" si="378"/>
        <v>August</v>
      </c>
    </row>
    <row r="2381" spans="1:24" ht="28.8" x14ac:dyDescent="0.55000000000000004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 t="shared" si="371"/>
        <v>0</v>
      </c>
      <c r="P2381" s="9">
        <f t="shared" si="372"/>
        <v>0</v>
      </c>
      <c r="Q2381" t="str">
        <f t="shared" si="373"/>
        <v>technology</v>
      </c>
      <c r="R2381" t="str">
        <f t="shared" si="374"/>
        <v>web</v>
      </c>
      <c r="S2381" t="str">
        <f t="shared" si="379"/>
        <v>8/20/2015</v>
      </c>
      <c r="T2381" t="str">
        <f t="shared" si="375"/>
        <v>2015</v>
      </c>
      <c r="U2381" t="str">
        <f t="shared" si="376"/>
        <v>August</v>
      </c>
      <c r="V2381" t="str">
        <f t="shared" si="370"/>
        <v>10/4/2015</v>
      </c>
      <c r="W2381" t="str">
        <f t="shared" si="377"/>
        <v>2015</v>
      </c>
      <c r="X2381" t="str">
        <f t="shared" si="378"/>
        <v>October</v>
      </c>
    </row>
    <row r="2382" spans="1:24" ht="43.2" x14ac:dyDescent="0.55000000000000004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si="371"/>
        <v>3.6666666666666666E-3</v>
      </c>
      <c r="P2382" s="9">
        <f t="shared" si="372"/>
        <v>18.333333333333332</v>
      </c>
      <c r="Q2382" t="str">
        <f t="shared" si="373"/>
        <v>technology</v>
      </c>
      <c r="R2382" t="str">
        <f t="shared" si="374"/>
        <v>web</v>
      </c>
      <c r="S2382" t="str">
        <f t="shared" si="379"/>
        <v>9/1/2015</v>
      </c>
      <c r="T2382" t="str">
        <f t="shared" si="375"/>
        <v>2015</v>
      </c>
      <c r="U2382" t="str">
        <f t="shared" si="376"/>
        <v>September</v>
      </c>
      <c r="V2382" t="str">
        <f t="shared" si="370"/>
        <v>10/1/2015</v>
      </c>
      <c r="W2382" t="str">
        <f t="shared" si="377"/>
        <v>2015</v>
      </c>
      <c r="X2382" t="str">
        <f t="shared" si="378"/>
        <v>October</v>
      </c>
    </row>
    <row r="2383" spans="1:24" ht="43.2" x14ac:dyDescent="0.55000000000000004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371"/>
        <v>1.8193398957730169E-2</v>
      </c>
      <c r="P2383" s="9">
        <f t="shared" si="372"/>
        <v>224.42857142857142</v>
      </c>
      <c r="Q2383" t="str">
        <f t="shared" si="373"/>
        <v>technology</v>
      </c>
      <c r="R2383" t="str">
        <f t="shared" si="374"/>
        <v>web</v>
      </c>
      <c r="S2383" t="str">
        <f t="shared" si="379"/>
        <v>3/11/2015</v>
      </c>
      <c r="T2383" t="str">
        <f t="shared" si="375"/>
        <v>2015</v>
      </c>
      <c r="U2383" t="str">
        <f t="shared" si="376"/>
        <v>March</v>
      </c>
      <c r="V2383" t="str">
        <f t="shared" si="370"/>
        <v>4/10/2015</v>
      </c>
      <c r="W2383" t="str">
        <f t="shared" si="377"/>
        <v>2015</v>
      </c>
      <c r="X2383" t="str">
        <f t="shared" si="378"/>
        <v>April</v>
      </c>
    </row>
    <row r="2384" spans="1:24" ht="57.6" x14ac:dyDescent="0.55000000000000004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371"/>
        <v>2.5000000000000001E-2</v>
      </c>
      <c r="P2384" s="9">
        <f t="shared" si="372"/>
        <v>37.5</v>
      </c>
      <c r="Q2384" t="str">
        <f t="shared" si="373"/>
        <v>technology</v>
      </c>
      <c r="R2384" t="str">
        <f t="shared" si="374"/>
        <v>web</v>
      </c>
      <c r="S2384" t="str">
        <f t="shared" si="379"/>
        <v>7/9/2015</v>
      </c>
      <c r="T2384" t="str">
        <f t="shared" si="375"/>
        <v>2015</v>
      </c>
      <c r="U2384" t="str">
        <f t="shared" si="376"/>
        <v>July</v>
      </c>
      <c r="V2384" t="str">
        <f t="shared" si="370"/>
        <v>8/3/2015</v>
      </c>
      <c r="W2384" t="str">
        <f t="shared" si="377"/>
        <v>2015</v>
      </c>
      <c r="X2384" t="str">
        <f t="shared" si="378"/>
        <v>August</v>
      </c>
    </row>
    <row r="2385" spans="1:24" ht="43.2" x14ac:dyDescent="0.55000000000000004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371"/>
        <v>4.3499999999999997E-2</v>
      </c>
      <c r="P2385" s="9">
        <f t="shared" si="372"/>
        <v>145</v>
      </c>
      <c r="Q2385" t="str">
        <f t="shared" si="373"/>
        <v>technology</v>
      </c>
      <c r="R2385" t="str">
        <f t="shared" si="374"/>
        <v>web</v>
      </c>
      <c r="S2385" t="str">
        <f t="shared" si="379"/>
        <v>1/22/2015</v>
      </c>
      <c r="T2385" t="str">
        <f t="shared" si="375"/>
        <v>2015</v>
      </c>
      <c r="U2385" t="str">
        <f t="shared" si="376"/>
        <v>January</v>
      </c>
      <c r="V2385" t="str">
        <f t="shared" si="370"/>
        <v>2/21/2015</v>
      </c>
      <c r="W2385" t="str">
        <f t="shared" si="377"/>
        <v>2015</v>
      </c>
      <c r="X2385" t="str">
        <f t="shared" si="378"/>
        <v>February</v>
      </c>
    </row>
    <row r="2386" spans="1:24" ht="43.2" x14ac:dyDescent="0.55000000000000004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371"/>
        <v>8.0000000000000002E-3</v>
      </c>
      <c r="P2386" s="9">
        <f t="shared" si="372"/>
        <v>1</v>
      </c>
      <c r="Q2386" t="str">
        <f t="shared" si="373"/>
        <v>technology</v>
      </c>
      <c r="R2386" t="str">
        <f t="shared" si="374"/>
        <v>web</v>
      </c>
      <c r="S2386" t="str">
        <f t="shared" si="379"/>
        <v>10/14/2014</v>
      </c>
      <c r="T2386" t="str">
        <f t="shared" si="375"/>
        <v>2014</v>
      </c>
      <c r="U2386" t="str">
        <f t="shared" si="376"/>
        <v>October</v>
      </c>
      <c r="V2386" t="str">
        <f t="shared" si="370"/>
        <v>11/13/2014</v>
      </c>
      <c r="W2386" t="str">
        <f t="shared" si="377"/>
        <v>2014</v>
      </c>
      <c r="X2386" t="str">
        <f t="shared" si="378"/>
        <v>November</v>
      </c>
    </row>
    <row r="2387" spans="1:24" ht="43.2" x14ac:dyDescent="0.55000000000000004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371"/>
        <v>1.2123076923076924E-2</v>
      </c>
      <c r="P2387" s="9">
        <f t="shared" si="372"/>
        <v>112.57142857142857</v>
      </c>
      <c r="Q2387" t="str">
        <f t="shared" si="373"/>
        <v>technology</v>
      </c>
      <c r="R2387" t="str">
        <f t="shared" si="374"/>
        <v>web</v>
      </c>
      <c r="S2387" t="str">
        <f t="shared" si="379"/>
        <v>7/6/2015</v>
      </c>
      <c r="T2387" t="str">
        <f t="shared" si="375"/>
        <v>2015</v>
      </c>
      <c r="U2387" t="str">
        <f t="shared" si="376"/>
        <v>July</v>
      </c>
      <c r="V2387" t="str">
        <f t="shared" si="370"/>
        <v>8/5/2015</v>
      </c>
      <c r="W2387" t="str">
        <f t="shared" si="377"/>
        <v>2015</v>
      </c>
      <c r="X2387" t="str">
        <f t="shared" si="378"/>
        <v>August</v>
      </c>
    </row>
    <row r="2388" spans="1:24" ht="43.2" x14ac:dyDescent="0.55000000000000004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 t="shared" si="371"/>
        <v>0</v>
      </c>
      <c r="P2388" s="9">
        <f t="shared" si="372"/>
        <v>0</v>
      </c>
      <c r="Q2388" t="str">
        <f t="shared" si="373"/>
        <v>technology</v>
      </c>
      <c r="R2388" t="str">
        <f t="shared" si="374"/>
        <v>web</v>
      </c>
      <c r="S2388" t="str">
        <f t="shared" si="379"/>
        <v>11/11/2014</v>
      </c>
      <c r="T2388" t="str">
        <f t="shared" si="375"/>
        <v>2014</v>
      </c>
      <c r="U2388" t="str">
        <f t="shared" si="376"/>
        <v>November</v>
      </c>
      <c r="V2388" t="str">
        <f t="shared" si="370"/>
        <v>1/10/2015</v>
      </c>
      <c r="W2388" t="str">
        <f t="shared" si="377"/>
        <v>2015</v>
      </c>
      <c r="X2388" t="str">
        <f t="shared" si="378"/>
        <v>January</v>
      </c>
    </row>
    <row r="2389" spans="1:24" ht="43.2" x14ac:dyDescent="0.55000000000000004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si="371"/>
        <v>6.8399999999999997E-3</v>
      </c>
      <c r="P2389" s="9">
        <f t="shared" si="372"/>
        <v>342</v>
      </c>
      <c r="Q2389" t="str">
        <f t="shared" si="373"/>
        <v>technology</v>
      </c>
      <c r="R2389" t="str">
        <f t="shared" si="374"/>
        <v>web</v>
      </c>
      <c r="S2389" t="str">
        <f t="shared" si="379"/>
        <v>6/7/2016</v>
      </c>
      <c r="T2389" t="str">
        <f t="shared" si="375"/>
        <v>2016</v>
      </c>
      <c r="U2389" t="str">
        <f t="shared" si="376"/>
        <v>June</v>
      </c>
      <c r="V2389" t="str">
        <f t="shared" si="370"/>
        <v>7/22/2016</v>
      </c>
      <c r="W2389" t="str">
        <f t="shared" si="377"/>
        <v>2016</v>
      </c>
      <c r="X2389" t="str">
        <f t="shared" si="378"/>
        <v>July</v>
      </c>
    </row>
    <row r="2390" spans="1:24" ht="43.2" x14ac:dyDescent="0.55000000000000004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371"/>
        <v>1.2513513513513513E-2</v>
      </c>
      <c r="P2390" s="9">
        <f t="shared" si="372"/>
        <v>57.875</v>
      </c>
      <c r="Q2390" t="str">
        <f t="shared" si="373"/>
        <v>technology</v>
      </c>
      <c r="R2390" t="str">
        <f t="shared" si="374"/>
        <v>web</v>
      </c>
      <c r="S2390" t="str">
        <f t="shared" si="379"/>
        <v>12/16/2014</v>
      </c>
      <c r="T2390" t="str">
        <f t="shared" si="375"/>
        <v>2014</v>
      </c>
      <c r="U2390" t="str">
        <f t="shared" si="376"/>
        <v>December</v>
      </c>
      <c r="V2390" t="str">
        <f t="shared" si="370"/>
        <v>1/15/2015</v>
      </c>
      <c r="W2390" t="str">
        <f t="shared" si="377"/>
        <v>2015</v>
      </c>
      <c r="X2390" t="str">
        <f t="shared" si="378"/>
        <v>January</v>
      </c>
    </row>
    <row r="2391" spans="1:24" ht="57.6" x14ac:dyDescent="0.55000000000000004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371"/>
        <v>1.8749999999999999E-3</v>
      </c>
      <c r="P2391" s="9">
        <f t="shared" si="372"/>
        <v>30</v>
      </c>
      <c r="Q2391" t="str">
        <f t="shared" si="373"/>
        <v>technology</v>
      </c>
      <c r="R2391" t="str">
        <f t="shared" si="374"/>
        <v>web</v>
      </c>
      <c r="S2391" t="str">
        <f t="shared" si="379"/>
        <v>6/24/2015</v>
      </c>
      <c r="T2391" t="str">
        <f t="shared" si="375"/>
        <v>2015</v>
      </c>
      <c r="U2391" t="str">
        <f t="shared" si="376"/>
        <v>June</v>
      </c>
      <c r="V2391" t="str">
        <f t="shared" si="370"/>
        <v>7/25/2015</v>
      </c>
      <c r="W2391" t="str">
        <f t="shared" si="377"/>
        <v>2015</v>
      </c>
      <c r="X2391" t="str">
        <f t="shared" si="378"/>
        <v>July</v>
      </c>
    </row>
    <row r="2392" spans="1:24" ht="43.2" x14ac:dyDescent="0.55000000000000004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 t="shared" si="371"/>
        <v>0</v>
      </c>
      <c r="P2392" s="9">
        <f t="shared" si="372"/>
        <v>0</v>
      </c>
      <c r="Q2392" t="str">
        <f t="shared" si="373"/>
        <v>technology</v>
      </c>
      <c r="R2392" t="str">
        <f t="shared" si="374"/>
        <v>web</v>
      </c>
      <c r="S2392" t="str">
        <f t="shared" si="379"/>
        <v>11/25/2014</v>
      </c>
      <c r="T2392" t="str">
        <f t="shared" si="375"/>
        <v>2014</v>
      </c>
      <c r="U2392" t="str">
        <f t="shared" si="376"/>
        <v>November</v>
      </c>
      <c r="V2392" t="str">
        <f t="shared" si="370"/>
        <v>1/4/2015</v>
      </c>
      <c r="W2392" t="str">
        <f t="shared" si="377"/>
        <v>2015</v>
      </c>
      <c r="X2392" t="str">
        <f t="shared" si="378"/>
        <v>January</v>
      </c>
    </row>
    <row r="2393" spans="1:24" ht="28.8" x14ac:dyDescent="0.55000000000000004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371"/>
        <v>1.25E-3</v>
      </c>
      <c r="P2393" s="9">
        <f t="shared" si="372"/>
        <v>25</v>
      </c>
      <c r="Q2393" t="str">
        <f t="shared" si="373"/>
        <v>technology</v>
      </c>
      <c r="R2393" t="str">
        <f t="shared" si="374"/>
        <v>web</v>
      </c>
      <c r="S2393" t="str">
        <f t="shared" si="379"/>
        <v>3/1/2015</v>
      </c>
      <c r="T2393" t="str">
        <f t="shared" si="375"/>
        <v>2015</v>
      </c>
      <c r="U2393" t="str">
        <f t="shared" si="376"/>
        <v>March</v>
      </c>
      <c r="V2393" t="str">
        <f t="shared" si="370"/>
        <v>3/31/2015</v>
      </c>
      <c r="W2393" t="str">
        <f t="shared" si="377"/>
        <v>2015</v>
      </c>
      <c r="X2393" t="str">
        <f t="shared" si="378"/>
        <v>March</v>
      </c>
    </row>
    <row r="2394" spans="1:24" ht="43.2" x14ac:dyDescent="0.55000000000000004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 t="shared" si="371"/>
        <v>0</v>
      </c>
      <c r="P2394" s="9">
        <f t="shared" si="372"/>
        <v>0</v>
      </c>
      <c r="Q2394" t="str">
        <f t="shared" si="373"/>
        <v>technology</v>
      </c>
      <c r="R2394" t="str">
        <f t="shared" si="374"/>
        <v>web</v>
      </c>
      <c r="S2394" t="str">
        <f t="shared" si="379"/>
        <v>9/28/2015</v>
      </c>
      <c r="T2394" t="str">
        <f t="shared" si="375"/>
        <v>2015</v>
      </c>
      <c r="U2394" t="str">
        <f t="shared" si="376"/>
        <v>September</v>
      </c>
      <c r="V2394" t="str">
        <f t="shared" si="370"/>
        <v>10/28/2015</v>
      </c>
      <c r="W2394" t="str">
        <f t="shared" si="377"/>
        <v>2015</v>
      </c>
      <c r="X2394" t="str">
        <f t="shared" si="378"/>
        <v>October</v>
      </c>
    </row>
    <row r="2395" spans="1:24" ht="43.2" x14ac:dyDescent="0.55000000000000004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si="371"/>
        <v>5.0000000000000001E-4</v>
      </c>
      <c r="P2395" s="9">
        <f t="shared" si="372"/>
        <v>50</v>
      </c>
      <c r="Q2395" t="str">
        <f t="shared" si="373"/>
        <v>technology</v>
      </c>
      <c r="R2395" t="str">
        <f t="shared" si="374"/>
        <v>web</v>
      </c>
      <c r="S2395" t="str">
        <f t="shared" si="379"/>
        <v>7/9/2015</v>
      </c>
      <c r="T2395" t="str">
        <f t="shared" si="375"/>
        <v>2015</v>
      </c>
      <c r="U2395" t="str">
        <f t="shared" si="376"/>
        <v>July</v>
      </c>
      <c r="V2395" t="str">
        <f t="shared" si="370"/>
        <v>8/8/2015</v>
      </c>
      <c r="W2395" t="str">
        <f t="shared" si="377"/>
        <v>2015</v>
      </c>
      <c r="X2395" t="str">
        <f t="shared" si="378"/>
        <v>August</v>
      </c>
    </row>
    <row r="2396" spans="1:24" ht="43.2" x14ac:dyDescent="0.55000000000000004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371"/>
        <v>5.9999999999999995E-4</v>
      </c>
      <c r="P2396" s="9">
        <f t="shared" si="372"/>
        <v>1.5</v>
      </c>
      <c r="Q2396" t="str">
        <f t="shared" si="373"/>
        <v>technology</v>
      </c>
      <c r="R2396" t="str">
        <f t="shared" si="374"/>
        <v>web</v>
      </c>
      <c r="S2396" t="str">
        <f t="shared" si="379"/>
        <v>1/27/2015</v>
      </c>
      <c r="T2396" t="str">
        <f t="shared" si="375"/>
        <v>2015</v>
      </c>
      <c r="U2396" t="str">
        <f t="shared" si="376"/>
        <v>January</v>
      </c>
      <c r="V2396" t="str">
        <f t="shared" si="370"/>
        <v>2/26/2015</v>
      </c>
      <c r="W2396" t="str">
        <f t="shared" si="377"/>
        <v>2015</v>
      </c>
      <c r="X2396" t="str">
        <f t="shared" si="378"/>
        <v>February</v>
      </c>
    </row>
    <row r="2397" spans="1:24" ht="43.2" x14ac:dyDescent="0.55000000000000004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 t="shared" si="371"/>
        <v>0</v>
      </c>
      <c r="P2397" s="9">
        <f t="shared" si="372"/>
        <v>0</v>
      </c>
      <c r="Q2397" t="str">
        <f t="shared" si="373"/>
        <v>technology</v>
      </c>
      <c r="R2397" t="str">
        <f t="shared" si="374"/>
        <v>web</v>
      </c>
      <c r="S2397" t="str">
        <f t="shared" si="379"/>
        <v>12/12/2016</v>
      </c>
      <c r="T2397" t="str">
        <f t="shared" si="375"/>
        <v>2016</v>
      </c>
      <c r="U2397" t="str">
        <f t="shared" si="376"/>
        <v>December</v>
      </c>
      <c r="V2397" t="str">
        <f t="shared" si="370"/>
        <v>1/10/2017</v>
      </c>
      <c r="W2397" t="str">
        <f t="shared" si="377"/>
        <v>2017</v>
      </c>
      <c r="X2397" t="str">
        <f t="shared" si="378"/>
        <v>January</v>
      </c>
    </row>
    <row r="2398" spans="1:24" ht="43.2" x14ac:dyDescent="0.55000000000000004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 t="shared" si="371"/>
        <v>2E-3</v>
      </c>
      <c r="P2398" s="9">
        <f t="shared" si="372"/>
        <v>10</v>
      </c>
      <c r="Q2398" t="str">
        <f t="shared" si="373"/>
        <v>technology</v>
      </c>
      <c r="R2398" t="str">
        <f t="shared" si="374"/>
        <v>web</v>
      </c>
      <c r="S2398" t="str">
        <f t="shared" si="379"/>
        <v>9/15/2015</v>
      </c>
      <c r="T2398" t="str">
        <f t="shared" si="375"/>
        <v>2015</v>
      </c>
      <c r="U2398" t="str">
        <f t="shared" si="376"/>
        <v>September</v>
      </c>
      <c r="V2398" t="str">
        <f t="shared" si="370"/>
        <v>10/15/2015</v>
      </c>
      <c r="W2398" t="str">
        <f t="shared" si="377"/>
        <v>2015</v>
      </c>
      <c r="X2398" t="str">
        <f t="shared" si="378"/>
        <v>October</v>
      </c>
    </row>
    <row r="2399" spans="1:24" ht="43.2" x14ac:dyDescent="0.55000000000000004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 t="shared" si="371"/>
        <v>0</v>
      </c>
      <c r="P2399" s="9">
        <f t="shared" si="372"/>
        <v>0</v>
      </c>
      <c r="Q2399" t="str">
        <f t="shared" si="373"/>
        <v>technology</v>
      </c>
      <c r="R2399" t="str">
        <f t="shared" si="374"/>
        <v>web</v>
      </c>
      <c r="S2399" t="str">
        <f t="shared" si="379"/>
        <v>12/3/2014</v>
      </c>
      <c r="T2399" t="str">
        <f t="shared" si="375"/>
        <v>2014</v>
      </c>
      <c r="U2399" t="str">
        <f t="shared" si="376"/>
        <v>December</v>
      </c>
      <c r="V2399" t="str">
        <f t="shared" si="370"/>
        <v>1/2/2015</v>
      </c>
      <c r="W2399" t="str">
        <f t="shared" si="377"/>
        <v>2015</v>
      </c>
      <c r="X2399" t="str">
        <f t="shared" si="378"/>
        <v>January</v>
      </c>
    </row>
    <row r="2400" spans="1:24" ht="43.2" x14ac:dyDescent="0.55000000000000004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 t="shared" si="371"/>
        <v>0</v>
      </c>
      <c r="P2400" s="9">
        <f t="shared" si="372"/>
        <v>0</v>
      </c>
      <c r="Q2400" t="str">
        <f t="shared" si="373"/>
        <v>technology</v>
      </c>
      <c r="R2400" t="str">
        <f t="shared" si="374"/>
        <v>web</v>
      </c>
      <c r="S2400" t="str">
        <f t="shared" si="379"/>
        <v>6/2/2015</v>
      </c>
      <c r="T2400" t="str">
        <f t="shared" si="375"/>
        <v>2015</v>
      </c>
      <c r="U2400" t="str">
        <f t="shared" si="376"/>
        <v>June</v>
      </c>
      <c r="V2400" t="str">
        <f t="shared" si="370"/>
        <v>7/2/2015</v>
      </c>
      <c r="W2400" t="str">
        <f t="shared" si="377"/>
        <v>2015</v>
      </c>
      <c r="X2400" t="str">
        <f t="shared" si="378"/>
        <v>July</v>
      </c>
    </row>
    <row r="2401" spans="1:24" ht="43.2" x14ac:dyDescent="0.55000000000000004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 t="shared" si="371"/>
        <v>0</v>
      </c>
      <c r="P2401" s="9">
        <f t="shared" si="372"/>
        <v>0</v>
      </c>
      <c r="Q2401" t="str">
        <f t="shared" si="373"/>
        <v>technology</v>
      </c>
      <c r="R2401" t="str">
        <f t="shared" si="374"/>
        <v>web</v>
      </c>
      <c r="S2401" t="str">
        <f t="shared" si="379"/>
        <v>11/13/2014</v>
      </c>
      <c r="T2401" t="str">
        <f t="shared" si="375"/>
        <v>2014</v>
      </c>
      <c r="U2401" t="str">
        <f t="shared" si="376"/>
        <v>November</v>
      </c>
      <c r="V2401" t="str">
        <f t="shared" si="370"/>
        <v>12/18/2014</v>
      </c>
      <c r="W2401" t="str">
        <f t="shared" si="377"/>
        <v>2014</v>
      </c>
      <c r="X2401" t="str">
        <f t="shared" si="378"/>
        <v>December</v>
      </c>
    </row>
    <row r="2402" spans="1:24" ht="43.2" x14ac:dyDescent="0.55000000000000004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 t="shared" si="371"/>
        <v>0</v>
      </c>
      <c r="P2402" s="9">
        <f t="shared" si="372"/>
        <v>0</v>
      </c>
      <c r="Q2402" t="str">
        <f t="shared" si="373"/>
        <v>technology</v>
      </c>
      <c r="R2402" t="str">
        <f t="shared" si="374"/>
        <v>web</v>
      </c>
      <c r="S2402" t="str">
        <f t="shared" si="379"/>
        <v>3/15/2016</v>
      </c>
      <c r="T2402" t="str">
        <f t="shared" si="375"/>
        <v>2016</v>
      </c>
      <c r="U2402" t="str">
        <f t="shared" si="376"/>
        <v>March</v>
      </c>
      <c r="V2402" t="str">
        <f t="shared" si="370"/>
        <v>4/14/2016</v>
      </c>
      <c r="W2402" t="str">
        <f t="shared" si="377"/>
        <v>2016</v>
      </c>
      <c r="X2402" t="str">
        <f t="shared" si="378"/>
        <v>April</v>
      </c>
    </row>
    <row r="2403" spans="1:24" ht="43.2" x14ac:dyDescent="0.55000000000000004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si="371"/>
        <v>7.1785714285714283E-3</v>
      </c>
      <c r="P2403" s="9">
        <f t="shared" si="372"/>
        <v>22.333333333333332</v>
      </c>
      <c r="Q2403" t="str">
        <f t="shared" si="373"/>
        <v>food</v>
      </c>
      <c r="R2403" t="str">
        <f t="shared" si="374"/>
        <v>food trucks</v>
      </c>
      <c r="S2403" t="str">
        <f t="shared" si="379"/>
        <v>1/5/2016</v>
      </c>
      <c r="T2403" t="str">
        <f t="shared" si="375"/>
        <v>2016</v>
      </c>
      <c r="U2403" t="str">
        <f t="shared" si="376"/>
        <v>January</v>
      </c>
      <c r="V2403" t="str">
        <f t="shared" si="370"/>
        <v>3/5/2016</v>
      </c>
      <c r="W2403" t="str">
        <f t="shared" si="377"/>
        <v>2016</v>
      </c>
      <c r="X2403" t="str">
        <f t="shared" si="378"/>
        <v>March</v>
      </c>
    </row>
    <row r="2404" spans="1:24" x14ac:dyDescent="0.55000000000000004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371"/>
        <v>4.3333333333333331E-3</v>
      </c>
      <c r="P2404" s="9">
        <f t="shared" si="372"/>
        <v>52</v>
      </c>
      <c r="Q2404" t="str">
        <f t="shared" si="373"/>
        <v>food</v>
      </c>
      <c r="R2404" t="str">
        <f t="shared" si="374"/>
        <v>food trucks</v>
      </c>
      <c r="S2404" t="str">
        <f t="shared" si="379"/>
        <v>4/13/2015</v>
      </c>
      <c r="T2404" t="str">
        <f t="shared" si="375"/>
        <v>2015</v>
      </c>
      <c r="U2404" t="str">
        <f t="shared" si="376"/>
        <v>April</v>
      </c>
      <c r="V2404" t="str">
        <f t="shared" si="370"/>
        <v>5/13/2015</v>
      </c>
      <c r="W2404" t="str">
        <f t="shared" si="377"/>
        <v>2015</v>
      </c>
      <c r="X2404" t="str">
        <f t="shared" si="378"/>
        <v>May</v>
      </c>
    </row>
    <row r="2405" spans="1:24" ht="43.2" x14ac:dyDescent="0.55000000000000004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371"/>
        <v>0.16833333333333333</v>
      </c>
      <c r="P2405" s="9">
        <f t="shared" si="372"/>
        <v>16.833333333333332</v>
      </c>
      <c r="Q2405" t="str">
        <f t="shared" si="373"/>
        <v>food</v>
      </c>
      <c r="R2405" t="str">
        <f t="shared" si="374"/>
        <v>food trucks</v>
      </c>
      <c r="S2405" t="str">
        <f t="shared" si="379"/>
        <v>1/30/2016</v>
      </c>
      <c r="T2405" t="str">
        <f t="shared" si="375"/>
        <v>2016</v>
      </c>
      <c r="U2405" t="str">
        <f t="shared" si="376"/>
        <v>January</v>
      </c>
      <c r="V2405" t="str">
        <f t="shared" si="370"/>
        <v>3/30/2016</v>
      </c>
      <c r="W2405" t="str">
        <f t="shared" si="377"/>
        <v>2016</v>
      </c>
      <c r="X2405" t="str">
        <f t="shared" si="378"/>
        <v>March</v>
      </c>
    </row>
    <row r="2406" spans="1:24" ht="43.2" x14ac:dyDescent="0.55000000000000004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 t="shared" si="371"/>
        <v>0</v>
      </c>
      <c r="P2406" s="9">
        <f t="shared" si="372"/>
        <v>0</v>
      </c>
      <c r="Q2406" t="str">
        <f t="shared" si="373"/>
        <v>food</v>
      </c>
      <c r="R2406" t="str">
        <f t="shared" si="374"/>
        <v>food trucks</v>
      </c>
      <c r="S2406" t="str">
        <f t="shared" si="379"/>
        <v>12/3/2015</v>
      </c>
      <c r="T2406" t="str">
        <f t="shared" si="375"/>
        <v>2015</v>
      </c>
      <c r="U2406" t="str">
        <f t="shared" si="376"/>
        <v>December</v>
      </c>
      <c r="V2406" t="str">
        <f t="shared" si="370"/>
        <v>1/2/2016</v>
      </c>
      <c r="W2406" t="str">
        <f t="shared" si="377"/>
        <v>2016</v>
      </c>
      <c r="X2406" t="str">
        <f t="shared" si="378"/>
        <v>January</v>
      </c>
    </row>
    <row r="2407" spans="1:24" ht="43.2" x14ac:dyDescent="0.55000000000000004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si="371"/>
        <v>0.22520000000000001</v>
      </c>
      <c r="P2407" s="9">
        <f t="shared" si="372"/>
        <v>56.3</v>
      </c>
      <c r="Q2407" t="str">
        <f t="shared" si="373"/>
        <v>food</v>
      </c>
      <c r="R2407" t="str">
        <f t="shared" si="374"/>
        <v>food trucks</v>
      </c>
      <c r="S2407" t="str">
        <f t="shared" si="379"/>
        <v>8/13/2016</v>
      </c>
      <c r="T2407" t="str">
        <f t="shared" si="375"/>
        <v>2016</v>
      </c>
      <c r="U2407" t="str">
        <f t="shared" si="376"/>
        <v>August</v>
      </c>
      <c r="V2407" t="str">
        <f t="shared" si="370"/>
        <v>9/3/2016</v>
      </c>
      <c r="W2407" t="str">
        <f t="shared" si="377"/>
        <v>2016</v>
      </c>
      <c r="X2407" t="str">
        <f t="shared" si="378"/>
        <v>September</v>
      </c>
    </row>
    <row r="2408" spans="1:24" ht="43.2" x14ac:dyDescent="0.55000000000000004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371"/>
        <v>0.41384615384615386</v>
      </c>
      <c r="P2408" s="9">
        <f t="shared" si="372"/>
        <v>84.0625</v>
      </c>
      <c r="Q2408" t="str">
        <f t="shared" si="373"/>
        <v>food</v>
      </c>
      <c r="R2408" t="str">
        <f t="shared" si="374"/>
        <v>food trucks</v>
      </c>
      <c r="S2408" t="str">
        <f t="shared" si="379"/>
        <v>12/9/2014</v>
      </c>
      <c r="T2408" t="str">
        <f t="shared" si="375"/>
        <v>2014</v>
      </c>
      <c r="U2408" t="str">
        <f t="shared" si="376"/>
        <v>December</v>
      </c>
      <c r="V2408" t="str">
        <f t="shared" si="370"/>
        <v>1/18/2015</v>
      </c>
      <c r="W2408" t="str">
        <f t="shared" si="377"/>
        <v>2015</v>
      </c>
      <c r="X2408" t="str">
        <f t="shared" si="378"/>
        <v>January</v>
      </c>
    </row>
    <row r="2409" spans="1:24" ht="57.6" x14ac:dyDescent="0.55000000000000004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371"/>
        <v>0.25259090909090909</v>
      </c>
      <c r="P2409" s="9">
        <f t="shared" si="372"/>
        <v>168.39393939393941</v>
      </c>
      <c r="Q2409" t="str">
        <f t="shared" si="373"/>
        <v>food</v>
      </c>
      <c r="R2409" t="str">
        <f t="shared" si="374"/>
        <v>food trucks</v>
      </c>
      <c r="S2409" t="str">
        <f t="shared" si="379"/>
        <v>3/19/2015</v>
      </c>
      <c r="T2409" t="str">
        <f t="shared" si="375"/>
        <v>2015</v>
      </c>
      <c r="U2409" t="str">
        <f t="shared" si="376"/>
        <v>March</v>
      </c>
      <c r="V2409" t="str">
        <f t="shared" si="370"/>
        <v>4/11/2015</v>
      </c>
      <c r="W2409" t="str">
        <f t="shared" si="377"/>
        <v>2015</v>
      </c>
      <c r="X2409" t="str">
        <f t="shared" si="378"/>
        <v>April</v>
      </c>
    </row>
    <row r="2410" spans="1:24" ht="28.8" x14ac:dyDescent="0.55000000000000004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371"/>
        <v>2E-3</v>
      </c>
      <c r="P2410" s="9">
        <f t="shared" si="372"/>
        <v>15</v>
      </c>
      <c r="Q2410" t="str">
        <f t="shared" si="373"/>
        <v>food</v>
      </c>
      <c r="R2410" t="str">
        <f t="shared" si="374"/>
        <v>food trucks</v>
      </c>
      <c r="S2410" t="str">
        <f t="shared" si="379"/>
        <v>10/6/2014</v>
      </c>
      <c r="T2410" t="str">
        <f t="shared" si="375"/>
        <v>2014</v>
      </c>
      <c r="U2410" t="str">
        <f t="shared" si="376"/>
        <v>October</v>
      </c>
      <c r="V2410" t="str">
        <f t="shared" si="370"/>
        <v>11/5/2014</v>
      </c>
      <c r="W2410" t="str">
        <f t="shared" si="377"/>
        <v>2014</v>
      </c>
      <c r="X2410" t="str">
        <f t="shared" si="378"/>
        <v>November</v>
      </c>
    </row>
    <row r="2411" spans="1:24" ht="28.8" x14ac:dyDescent="0.55000000000000004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371"/>
        <v>1.84E-2</v>
      </c>
      <c r="P2411" s="9">
        <f t="shared" si="372"/>
        <v>76.666666666666671</v>
      </c>
      <c r="Q2411" t="str">
        <f t="shared" si="373"/>
        <v>food</v>
      </c>
      <c r="R2411" t="str">
        <f t="shared" si="374"/>
        <v>food trucks</v>
      </c>
      <c r="S2411" t="str">
        <f t="shared" si="379"/>
        <v>7/19/2015</v>
      </c>
      <c r="T2411" t="str">
        <f t="shared" si="375"/>
        <v>2015</v>
      </c>
      <c r="U2411" t="str">
        <f t="shared" si="376"/>
        <v>July</v>
      </c>
      <c r="V2411" t="str">
        <f t="shared" si="370"/>
        <v>8/18/2015</v>
      </c>
      <c r="W2411" t="str">
        <f t="shared" si="377"/>
        <v>2015</v>
      </c>
      <c r="X2411" t="str">
        <f t="shared" si="378"/>
        <v>August</v>
      </c>
    </row>
    <row r="2412" spans="1:24" ht="57.6" x14ac:dyDescent="0.55000000000000004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 t="shared" si="371"/>
        <v>0</v>
      </c>
      <c r="P2412" s="9">
        <f t="shared" si="372"/>
        <v>0</v>
      </c>
      <c r="Q2412" t="str">
        <f t="shared" si="373"/>
        <v>food</v>
      </c>
      <c r="R2412" t="str">
        <f t="shared" si="374"/>
        <v>food trucks</v>
      </c>
      <c r="S2412" t="str">
        <f t="shared" si="379"/>
        <v>8/8/2015</v>
      </c>
      <c r="T2412" t="str">
        <f t="shared" si="375"/>
        <v>2015</v>
      </c>
      <c r="U2412" t="str">
        <f t="shared" si="376"/>
        <v>August</v>
      </c>
      <c r="V2412" t="str">
        <f t="shared" si="370"/>
        <v>9/7/2015</v>
      </c>
      <c r="W2412" t="str">
        <f t="shared" si="377"/>
        <v>2015</v>
      </c>
      <c r="X2412" t="str">
        <f t="shared" si="378"/>
        <v>September</v>
      </c>
    </row>
    <row r="2413" spans="1:24" ht="43.2" x14ac:dyDescent="0.55000000000000004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 t="shared" si="371"/>
        <v>6.0400000000000002E-3</v>
      </c>
      <c r="P2413" s="9">
        <f t="shared" si="372"/>
        <v>50.333333333333336</v>
      </c>
      <c r="Q2413" t="str">
        <f t="shared" si="373"/>
        <v>food</v>
      </c>
      <c r="R2413" t="str">
        <f t="shared" si="374"/>
        <v>food trucks</v>
      </c>
      <c r="S2413" t="str">
        <f t="shared" si="379"/>
        <v>7/26/2015</v>
      </c>
      <c r="T2413" t="str">
        <f t="shared" si="375"/>
        <v>2015</v>
      </c>
      <c r="U2413" t="str">
        <f t="shared" si="376"/>
        <v>July</v>
      </c>
      <c r="V2413" t="str">
        <f t="shared" si="370"/>
        <v>8/25/2015</v>
      </c>
      <c r="W2413" t="str">
        <f t="shared" si="377"/>
        <v>2015</v>
      </c>
      <c r="X2413" t="str">
        <f t="shared" si="378"/>
        <v>August</v>
      </c>
    </row>
    <row r="2414" spans="1:24" ht="43.2" x14ac:dyDescent="0.55000000000000004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 t="shared" si="371"/>
        <v>0</v>
      </c>
      <c r="P2414" s="9">
        <f t="shared" si="372"/>
        <v>0</v>
      </c>
      <c r="Q2414" t="str">
        <f t="shared" si="373"/>
        <v>food</v>
      </c>
      <c r="R2414" t="str">
        <f t="shared" si="374"/>
        <v>food trucks</v>
      </c>
      <c r="S2414" t="str">
        <f t="shared" si="379"/>
        <v>10/12/2016</v>
      </c>
      <c r="T2414" t="str">
        <f t="shared" si="375"/>
        <v>2016</v>
      </c>
      <c r="U2414" t="str">
        <f t="shared" si="376"/>
        <v>October</v>
      </c>
      <c r="V2414" t="str">
        <f t="shared" si="370"/>
        <v>11/26/2016</v>
      </c>
      <c r="W2414" t="str">
        <f t="shared" si="377"/>
        <v>2016</v>
      </c>
      <c r="X2414" t="str">
        <f t="shared" si="378"/>
        <v>November</v>
      </c>
    </row>
    <row r="2415" spans="1:24" ht="43.2" x14ac:dyDescent="0.55000000000000004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si="371"/>
        <v>8.3333333333333332E-3</v>
      </c>
      <c r="P2415" s="9">
        <f t="shared" si="372"/>
        <v>8.3333333333333339</v>
      </c>
      <c r="Q2415" t="str">
        <f t="shared" si="373"/>
        <v>food</v>
      </c>
      <c r="R2415" t="str">
        <f t="shared" si="374"/>
        <v>food trucks</v>
      </c>
      <c r="S2415" t="str">
        <f t="shared" si="379"/>
        <v>4/30/2014</v>
      </c>
      <c r="T2415" t="str">
        <f t="shared" si="375"/>
        <v>2014</v>
      </c>
      <c r="U2415" t="str">
        <f t="shared" si="376"/>
        <v>April</v>
      </c>
      <c r="V2415" t="str">
        <f t="shared" si="370"/>
        <v>5/31/2014</v>
      </c>
      <c r="W2415" t="str">
        <f t="shared" si="377"/>
        <v>2014</v>
      </c>
      <c r="X2415" t="str">
        <f t="shared" si="378"/>
        <v>May</v>
      </c>
    </row>
    <row r="2416" spans="1:24" ht="43.2" x14ac:dyDescent="0.55000000000000004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371"/>
        <v>3.0666666666666665E-2</v>
      </c>
      <c r="P2416" s="9">
        <f t="shared" si="372"/>
        <v>35.384615384615387</v>
      </c>
      <c r="Q2416" t="str">
        <f t="shared" si="373"/>
        <v>food</v>
      </c>
      <c r="R2416" t="str">
        <f t="shared" si="374"/>
        <v>food trucks</v>
      </c>
      <c r="S2416" t="str">
        <f t="shared" si="379"/>
        <v>7/13/2015</v>
      </c>
      <c r="T2416" t="str">
        <f t="shared" si="375"/>
        <v>2015</v>
      </c>
      <c r="U2416" t="str">
        <f t="shared" si="376"/>
        <v>July</v>
      </c>
      <c r="V2416" t="str">
        <f t="shared" si="370"/>
        <v>8/21/2015</v>
      </c>
      <c r="W2416" t="str">
        <f t="shared" si="377"/>
        <v>2015</v>
      </c>
      <c r="X2416" t="str">
        <f t="shared" si="378"/>
        <v>August</v>
      </c>
    </row>
    <row r="2417" spans="1:24" ht="43.2" x14ac:dyDescent="0.55000000000000004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371"/>
        <v>5.5833333333333334E-3</v>
      </c>
      <c r="P2417" s="9">
        <f t="shared" si="372"/>
        <v>55.833333333333336</v>
      </c>
      <c r="Q2417" t="str">
        <f t="shared" si="373"/>
        <v>food</v>
      </c>
      <c r="R2417" t="str">
        <f t="shared" si="374"/>
        <v>food trucks</v>
      </c>
      <c r="S2417" t="str">
        <f t="shared" si="379"/>
        <v>6/15/2016</v>
      </c>
      <c r="T2417" t="str">
        <f t="shared" si="375"/>
        <v>2016</v>
      </c>
      <c r="U2417" t="str">
        <f t="shared" si="376"/>
        <v>June</v>
      </c>
      <c r="V2417" t="str">
        <f t="shared" si="370"/>
        <v>7/15/2016</v>
      </c>
      <c r="W2417" t="str">
        <f t="shared" si="377"/>
        <v>2016</v>
      </c>
      <c r="X2417" t="str">
        <f t="shared" si="378"/>
        <v>July</v>
      </c>
    </row>
    <row r="2418" spans="1:24" ht="43.2" x14ac:dyDescent="0.55000000000000004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371"/>
        <v>2.5000000000000001E-4</v>
      </c>
      <c r="P2418" s="9">
        <f t="shared" si="372"/>
        <v>5</v>
      </c>
      <c r="Q2418" t="str">
        <f t="shared" si="373"/>
        <v>food</v>
      </c>
      <c r="R2418" t="str">
        <f t="shared" si="374"/>
        <v>food trucks</v>
      </c>
      <c r="S2418" t="str">
        <f t="shared" si="379"/>
        <v>1/15/2015</v>
      </c>
      <c r="T2418" t="str">
        <f t="shared" si="375"/>
        <v>2015</v>
      </c>
      <c r="U2418" t="str">
        <f t="shared" si="376"/>
        <v>January</v>
      </c>
      <c r="V2418" t="str">
        <f t="shared" si="370"/>
        <v>3/14/2015</v>
      </c>
      <c r="W2418" t="str">
        <f t="shared" si="377"/>
        <v>2015</v>
      </c>
      <c r="X2418" t="str">
        <f t="shared" si="378"/>
        <v>March</v>
      </c>
    </row>
    <row r="2419" spans="1:24" ht="43.2" x14ac:dyDescent="0.55000000000000004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 t="shared" si="371"/>
        <v>0</v>
      </c>
      <c r="P2419" s="9">
        <f t="shared" si="372"/>
        <v>0</v>
      </c>
      <c r="Q2419" t="str">
        <f t="shared" si="373"/>
        <v>food</v>
      </c>
      <c r="R2419" t="str">
        <f t="shared" si="374"/>
        <v>food trucks</v>
      </c>
      <c r="S2419" t="str">
        <f t="shared" si="379"/>
        <v>7/11/2014</v>
      </c>
      <c r="T2419" t="str">
        <f t="shared" si="375"/>
        <v>2014</v>
      </c>
      <c r="U2419" t="str">
        <f t="shared" si="376"/>
        <v>July</v>
      </c>
      <c r="V2419" t="str">
        <f t="shared" si="370"/>
        <v>8/10/2014</v>
      </c>
      <c r="W2419" t="str">
        <f t="shared" si="377"/>
        <v>2014</v>
      </c>
      <c r="X2419" t="str">
        <f t="shared" si="378"/>
        <v>August</v>
      </c>
    </row>
    <row r="2420" spans="1:24" x14ac:dyDescent="0.55000000000000004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 t="shared" si="371"/>
        <v>2.0000000000000001E-4</v>
      </c>
      <c r="P2420" s="9">
        <f t="shared" si="372"/>
        <v>1</v>
      </c>
      <c r="Q2420" t="str">
        <f t="shared" si="373"/>
        <v>food</v>
      </c>
      <c r="R2420" t="str">
        <f t="shared" si="374"/>
        <v>food trucks</v>
      </c>
      <c r="S2420" t="str">
        <f t="shared" si="379"/>
        <v>1/23/2015</v>
      </c>
      <c r="T2420" t="str">
        <f t="shared" si="375"/>
        <v>2015</v>
      </c>
      <c r="U2420" t="str">
        <f t="shared" si="376"/>
        <v>January</v>
      </c>
      <c r="V2420" t="str">
        <f t="shared" si="370"/>
        <v>3/24/2015</v>
      </c>
      <c r="W2420" t="str">
        <f t="shared" si="377"/>
        <v>2015</v>
      </c>
      <c r="X2420" t="str">
        <f t="shared" si="378"/>
        <v>March</v>
      </c>
    </row>
    <row r="2421" spans="1:24" ht="43.2" x14ac:dyDescent="0.55000000000000004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 t="shared" si="371"/>
        <v>0</v>
      </c>
      <c r="P2421" s="9">
        <f t="shared" si="372"/>
        <v>0</v>
      </c>
      <c r="Q2421" t="str">
        <f t="shared" si="373"/>
        <v>food</v>
      </c>
      <c r="R2421" t="str">
        <f t="shared" si="374"/>
        <v>food trucks</v>
      </c>
      <c r="S2421" t="str">
        <f t="shared" si="379"/>
        <v>12/20/2014</v>
      </c>
      <c r="T2421" t="str">
        <f t="shared" si="375"/>
        <v>2014</v>
      </c>
      <c r="U2421" t="str">
        <f t="shared" si="376"/>
        <v>December</v>
      </c>
      <c r="V2421" t="str">
        <f t="shared" si="370"/>
        <v>2/18/2015</v>
      </c>
      <c r="W2421" t="str">
        <f t="shared" si="377"/>
        <v>2015</v>
      </c>
      <c r="X2421" t="str">
        <f t="shared" si="378"/>
        <v>February</v>
      </c>
    </row>
    <row r="2422" spans="1:24" ht="43.2" x14ac:dyDescent="0.55000000000000004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si="371"/>
        <v>0.14825133372851215</v>
      </c>
      <c r="P2422" s="9">
        <f t="shared" si="372"/>
        <v>69.472222222222229</v>
      </c>
      <c r="Q2422" t="str">
        <f t="shared" si="373"/>
        <v>food</v>
      </c>
      <c r="R2422" t="str">
        <f t="shared" si="374"/>
        <v>food trucks</v>
      </c>
      <c r="S2422" t="str">
        <f t="shared" si="379"/>
        <v>9/10/2014</v>
      </c>
      <c r="T2422" t="str">
        <f t="shared" si="375"/>
        <v>2014</v>
      </c>
      <c r="U2422" t="str">
        <f t="shared" si="376"/>
        <v>September</v>
      </c>
      <c r="V2422" t="str">
        <f t="shared" si="370"/>
        <v>11/9/2014</v>
      </c>
      <c r="W2422" t="str">
        <f t="shared" si="377"/>
        <v>2014</v>
      </c>
      <c r="X2422" t="str">
        <f t="shared" si="378"/>
        <v>November</v>
      </c>
    </row>
    <row r="2423" spans="1:24" ht="28.8" x14ac:dyDescent="0.55000000000000004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371"/>
        <v>1.6666666666666666E-4</v>
      </c>
      <c r="P2423" s="9">
        <f t="shared" si="372"/>
        <v>1</v>
      </c>
      <c r="Q2423" t="str">
        <f t="shared" si="373"/>
        <v>food</v>
      </c>
      <c r="R2423" t="str">
        <f t="shared" si="374"/>
        <v>food trucks</v>
      </c>
      <c r="S2423" t="str">
        <f t="shared" si="379"/>
        <v>1/22/2015</v>
      </c>
      <c r="T2423" t="str">
        <f t="shared" si="375"/>
        <v>2015</v>
      </c>
      <c r="U2423" t="str">
        <f t="shared" si="376"/>
        <v>January</v>
      </c>
      <c r="V2423" t="str">
        <f t="shared" si="370"/>
        <v>2/21/2015</v>
      </c>
      <c r="W2423" t="str">
        <f t="shared" si="377"/>
        <v>2015</v>
      </c>
      <c r="X2423" t="str">
        <f t="shared" si="378"/>
        <v>February</v>
      </c>
    </row>
    <row r="2424" spans="1:24" ht="28.8" x14ac:dyDescent="0.55000000000000004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371"/>
        <v>2E-3</v>
      </c>
      <c r="P2424" s="9">
        <f t="shared" si="372"/>
        <v>1</v>
      </c>
      <c r="Q2424" t="str">
        <f t="shared" si="373"/>
        <v>food</v>
      </c>
      <c r="R2424" t="str">
        <f t="shared" si="374"/>
        <v>food trucks</v>
      </c>
      <c r="S2424" t="str">
        <f t="shared" si="379"/>
        <v>2/9/2015</v>
      </c>
      <c r="T2424" t="str">
        <f t="shared" si="375"/>
        <v>2015</v>
      </c>
      <c r="U2424" t="str">
        <f t="shared" si="376"/>
        <v>February</v>
      </c>
      <c r="V2424" t="str">
        <f t="shared" si="370"/>
        <v>3/11/2015</v>
      </c>
      <c r="W2424" t="str">
        <f t="shared" si="377"/>
        <v>2015</v>
      </c>
      <c r="X2424" t="str">
        <f t="shared" si="378"/>
        <v>March</v>
      </c>
    </row>
    <row r="2425" spans="1:24" ht="43.2" x14ac:dyDescent="0.55000000000000004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371"/>
        <v>1.3333333333333334E-4</v>
      </c>
      <c r="P2425" s="9">
        <f t="shared" si="372"/>
        <v>8</v>
      </c>
      <c r="Q2425" t="str">
        <f t="shared" si="373"/>
        <v>food</v>
      </c>
      <c r="R2425" t="str">
        <f t="shared" si="374"/>
        <v>food trucks</v>
      </c>
      <c r="S2425" t="str">
        <f t="shared" si="379"/>
        <v>12/1/2014</v>
      </c>
      <c r="T2425" t="str">
        <f t="shared" si="375"/>
        <v>2014</v>
      </c>
      <c r="U2425" t="str">
        <f t="shared" si="376"/>
        <v>December</v>
      </c>
      <c r="V2425" t="str">
        <f t="shared" si="370"/>
        <v>12/31/2014</v>
      </c>
      <c r="W2425" t="str">
        <f t="shared" si="377"/>
        <v>2014</v>
      </c>
      <c r="X2425" t="str">
        <f t="shared" si="378"/>
        <v>December</v>
      </c>
    </row>
    <row r="2426" spans="1:24" ht="28.8" x14ac:dyDescent="0.55000000000000004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371"/>
        <v>1.24E-2</v>
      </c>
      <c r="P2426" s="9">
        <f t="shared" si="372"/>
        <v>34.444444444444443</v>
      </c>
      <c r="Q2426" t="str">
        <f t="shared" si="373"/>
        <v>food</v>
      </c>
      <c r="R2426" t="str">
        <f t="shared" si="374"/>
        <v>food trucks</v>
      </c>
      <c r="S2426" t="str">
        <f t="shared" si="379"/>
        <v>9/27/2014</v>
      </c>
      <c r="T2426" t="str">
        <f t="shared" si="375"/>
        <v>2014</v>
      </c>
      <c r="U2426" t="str">
        <f t="shared" si="376"/>
        <v>September</v>
      </c>
      <c r="V2426" t="str">
        <f t="shared" si="370"/>
        <v>10/27/2014</v>
      </c>
      <c r="W2426" t="str">
        <f t="shared" si="377"/>
        <v>2014</v>
      </c>
      <c r="X2426" t="str">
        <f t="shared" si="378"/>
        <v>October</v>
      </c>
    </row>
    <row r="2427" spans="1:24" ht="43.2" x14ac:dyDescent="0.55000000000000004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371"/>
        <v>2.8571428571428574E-4</v>
      </c>
      <c r="P2427" s="9">
        <f t="shared" si="372"/>
        <v>1</v>
      </c>
      <c r="Q2427" t="str">
        <f t="shared" si="373"/>
        <v>food</v>
      </c>
      <c r="R2427" t="str">
        <f t="shared" si="374"/>
        <v>food trucks</v>
      </c>
      <c r="S2427" t="str">
        <f t="shared" si="379"/>
        <v>5/12/2016</v>
      </c>
      <c r="T2427" t="str">
        <f t="shared" si="375"/>
        <v>2016</v>
      </c>
      <c r="U2427" t="str">
        <f t="shared" si="376"/>
        <v>May</v>
      </c>
      <c r="V2427" t="str">
        <f t="shared" si="370"/>
        <v>5/27/2016</v>
      </c>
      <c r="W2427" t="str">
        <f t="shared" si="377"/>
        <v>2016</v>
      </c>
      <c r="X2427" t="str">
        <f t="shared" si="378"/>
        <v>May</v>
      </c>
    </row>
    <row r="2428" spans="1:24" ht="43.2" x14ac:dyDescent="0.55000000000000004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 t="shared" si="371"/>
        <v>0</v>
      </c>
      <c r="P2428" s="9">
        <f t="shared" si="372"/>
        <v>0</v>
      </c>
      <c r="Q2428" t="str">
        <f t="shared" si="373"/>
        <v>food</v>
      </c>
      <c r="R2428" t="str">
        <f t="shared" si="374"/>
        <v>food trucks</v>
      </c>
      <c r="S2428" t="str">
        <f t="shared" si="379"/>
        <v>6/8/2015</v>
      </c>
      <c r="T2428" t="str">
        <f t="shared" si="375"/>
        <v>2015</v>
      </c>
      <c r="U2428" t="str">
        <f t="shared" si="376"/>
        <v>June</v>
      </c>
      <c r="V2428" t="str">
        <f t="shared" si="370"/>
        <v>8/7/2015</v>
      </c>
      <c r="W2428" t="str">
        <f t="shared" si="377"/>
        <v>2015</v>
      </c>
      <c r="X2428" t="str">
        <f t="shared" si="378"/>
        <v>August</v>
      </c>
    </row>
    <row r="2429" spans="1:24" ht="28.8" x14ac:dyDescent="0.55000000000000004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si="371"/>
        <v>2.0000000000000002E-5</v>
      </c>
      <c r="P2429" s="9">
        <f t="shared" si="372"/>
        <v>1</v>
      </c>
      <c r="Q2429" t="str">
        <f t="shared" si="373"/>
        <v>food</v>
      </c>
      <c r="R2429" t="str">
        <f t="shared" si="374"/>
        <v>food trucks</v>
      </c>
      <c r="S2429" t="str">
        <f t="shared" si="379"/>
        <v>2/12/2016</v>
      </c>
      <c r="T2429" t="str">
        <f t="shared" si="375"/>
        <v>2016</v>
      </c>
      <c r="U2429" t="str">
        <f t="shared" si="376"/>
        <v>February</v>
      </c>
      <c r="V2429" t="str">
        <f t="shared" si="370"/>
        <v>3/23/2016</v>
      </c>
      <c r="W2429" t="str">
        <f t="shared" si="377"/>
        <v>2016</v>
      </c>
      <c r="X2429" t="str">
        <f t="shared" si="378"/>
        <v>March</v>
      </c>
    </row>
    <row r="2430" spans="1:24" ht="28.8" x14ac:dyDescent="0.55000000000000004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371"/>
        <v>2.8571428571428571E-5</v>
      </c>
      <c r="P2430" s="9">
        <f t="shared" si="372"/>
        <v>1</v>
      </c>
      <c r="Q2430" t="str">
        <f t="shared" si="373"/>
        <v>food</v>
      </c>
      <c r="R2430" t="str">
        <f t="shared" si="374"/>
        <v>food trucks</v>
      </c>
      <c r="S2430" t="str">
        <f t="shared" si="379"/>
        <v>2/10/2015</v>
      </c>
      <c r="T2430" t="str">
        <f t="shared" si="375"/>
        <v>2015</v>
      </c>
      <c r="U2430" t="str">
        <f t="shared" si="376"/>
        <v>February</v>
      </c>
      <c r="V2430" t="str">
        <f t="shared" si="370"/>
        <v>3/12/2015</v>
      </c>
      <c r="W2430" t="str">
        <f t="shared" si="377"/>
        <v>2015</v>
      </c>
      <c r="X2430" t="str">
        <f t="shared" si="378"/>
        <v>March</v>
      </c>
    </row>
    <row r="2431" spans="1:24" ht="43.2" x14ac:dyDescent="0.55000000000000004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371"/>
        <v>1.4321428571428572E-2</v>
      </c>
      <c r="P2431" s="9">
        <f t="shared" si="372"/>
        <v>501.25</v>
      </c>
      <c r="Q2431" t="str">
        <f t="shared" si="373"/>
        <v>food</v>
      </c>
      <c r="R2431" t="str">
        <f t="shared" si="374"/>
        <v>food trucks</v>
      </c>
      <c r="S2431" t="str">
        <f t="shared" si="379"/>
        <v>12/30/2016</v>
      </c>
      <c r="T2431" t="str">
        <f t="shared" si="375"/>
        <v>2016</v>
      </c>
      <c r="U2431" t="str">
        <f t="shared" si="376"/>
        <v>December</v>
      </c>
      <c r="V2431" t="str">
        <f t="shared" si="370"/>
        <v>2/5/2017</v>
      </c>
      <c r="W2431" t="str">
        <f t="shared" si="377"/>
        <v>2017</v>
      </c>
      <c r="X2431" t="str">
        <f t="shared" si="378"/>
        <v>February</v>
      </c>
    </row>
    <row r="2432" spans="1:24" ht="43.2" x14ac:dyDescent="0.55000000000000004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371"/>
        <v>7.0000000000000001E-3</v>
      </c>
      <c r="P2432" s="9">
        <f t="shared" si="372"/>
        <v>10.5</v>
      </c>
      <c r="Q2432" t="str">
        <f t="shared" si="373"/>
        <v>food</v>
      </c>
      <c r="R2432" t="str">
        <f t="shared" si="374"/>
        <v>food trucks</v>
      </c>
      <c r="S2432" t="str">
        <f t="shared" si="379"/>
        <v>1/12/2016</v>
      </c>
      <c r="T2432" t="str">
        <f t="shared" si="375"/>
        <v>2016</v>
      </c>
      <c r="U2432" t="str">
        <f t="shared" si="376"/>
        <v>January</v>
      </c>
      <c r="V2432" t="str">
        <f t="shared" si="370"/>
        <v>2/11/2016</v>
      </c>
      <c r="W2432" t="str">
        <f t="shared" si="377"/>
        <v>2016</v>
      </c>
      <c r="X2432" t="str">
        <f t="shared" si="378"/>
        <v>February</v>
      </c>
    </row>
    <row r="2433" spans="1:24" ht="28.8" x14ac:dyDescent="0.55000000000000004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371"/>
        <v>2.0000000000000002E-5</v>
      </c>
      <c r="P2433" s="9">
        <f t="shared" si="372"/>
        <v>1</v>
      </c>
      <c r="Q2433" t="str">
        <f t="shared" si="373"/>
        <v>food</v>
      </c>
      <c r="R2433" t="str">
        <f t="shared" si="374"/>
        <v>food trucks</v>
      </c>
      <c r="S2433" t="str">
        <f t="shared" si="379"/>
        <v>4/28/2016</v>
      </c>
      <c r="T2433" t="str">
        <f t="shared" si="375"/>
        <v>2016</v>
      </c>
      <c r="U2433" t="str">
        <f t="shared" si="376"/>
        <v>April</v>
      </c>
      <c r="V2433" t="str">
        <f t="shared" si="370"/>
        <v>6/27/2016</v>
      </c>
      <c r="W2433" t="str">
        <f t="shared" si="377"/>
        <v>2016</v>
      </c>
      <c r="X2433" t="str">
        <f t="shared" si="378"/>
        <v>June</v>
      </c>
    </row>
    <row r="2434" spans="1:24" ht="43.2" x14ac:dyDescent="0.55000000000000004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si="371"/>
        <v>1.4285714285714287E-4</v>
      </c>
      <c r="P2434" s="9">
        <f t="shared" si="372"/>
        <v>1</v>
      </c>
      <c r="Q2434" t="str">
        <f t="shared" si="373"/>
        <v>food</v>
      </c>
      <c r="R2434" t="str">
        <f t="shared" si="374"/>
        <v>food trucks</v>
      </c>
      <c r="S2434" t="str">
        <f t="shared" si="379"/>
        <v>2/6/2015</v>
      </c>
      <c r="T2434" t="str">
        <f t="shared" si="375"/>
        <v>2015</v>
      </c>
      <c r="U2434" t="str">
        <f t="shared" si="376"/>
        <v>February</v>
      </c>
      <c r="V2434" t="str">
        <f t="shared" ref="V2434:V2497" si="380">TEXT((I2434/86400)+25569+(-5/24),"m/d/yyyy")</f>
        <v>3/8/2015</v>
      </c>
      <c r="W2434" t="str">
        <f t="shared" si="377"/>
        <v>2015</v>
      </c>
      <c r="X2434" t="str">
        <f t="shared" si="378"/>
        <v>March</v>
      </c>
    </row>
    <row r="2435" spans="1:24" ht="43.2" x14ac:dyDescent="0.55000000000000004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 t="shared" ref="O2435:O2498" si="381">E2435/D2435</f>
        <v>0</v>
      </c>
      <c r="P2435" s="9">
        <f t="shared" ref="P2435:P2498" si="382">IF(L2435&lt;&gt;0, E2435/L2435, 0)</f>
        <v>0</v>
      </c>
      <c r="Q2435" t="str">
        <f t="shared" ref="Q2435:Q2498" si="383">LEFT(N2435, SEARCH("/",N2435,1)-1)</f>
        <v>food</v>
      </c>
      <c r="R2435" t="str">
        <f t="shared" ref="R2435:R2498" si="384">RIGHT(N2435,LEN(N2435)-FIND("/",N2435))</f>
        <v>food trucks</v>
      </c>
      <c r="S2435" t="str">
        <f t="shared" si="379"/>
        <v>1/28/2016</v>
      </c>
      <c r="T2435" t="str">
        <f t="shared" ref="T2435:T2498" si="385">TEXT((J2435/86400)+25569+(-5/24),"yyyy")</f>
        <v>2016</v>
      </c>
      <c r="U2435" t="str">
        <f t="shared" ref="U2435:U2498" si="386">TEXT((J2435/86400)+25569+(-5/24),"mmmm")</f>
        <v>January</v>
      </c>
      <c r="V2435" t="str">
        <f t="shared" si="380"/>
        <v>2/27/2016</v>
      </c>
      <c r="W2435" t="str">
        <f t="shared" ref="W2435:W2498" si="387">TEXT((I2435/86400)+25569+(-5/24),"yyyy")</f>
        <v>2016</v>
      </c>
      <c r="X2435" t="str">
        <f t="shared" ref="X2435:X2498" si="388">TEXT((I2435/86400)+25569+(-5/24),"mmmm")</f>
        <v>February</v>
      </c>
    </row>
    <row r="2436" spans="1:24" ht="43.2" x14ac:dyDescent="0.55000000000000004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si="381"/>
        <v>1.2999999999999999E-3</v>
      </c>
      <c r="P2436" s="9">
        <f t="shared" si="382"/>
        <v>13</v>
      </c>
      <c r="Q2436" t="str">
        <f t="shared" si="383"/>
        <v>food</v>
      </c>
      <c r="R2436" t="str">
        <f t="shared" si="384"/>
        <v>food trucks</v>
      </c>
      <c r="S2436" t="str">
        <f t="shared" ref="S2436:S2499" si="389">TEXT((J2436/86400)+25569+(-5/24),"m/d/yyyy")</f>
        <v>6/24/2015</v>
      </c>
      <c r="T2436" t="str">
        <f t="shared" si="385"/>
        <v>2015</v>
      </c>
      <c r="U2436" t="str">
        <f t="shared" si="386"/>
        <v>June</v>
      </c>
      <c r="V2436" t="str">
        <f t="shared" si="380"/>
        <v>8/3/2015</v>
      </c>
      <c r="W2436" t="str">
        <f t="shared" si="387"/>
        <v>2015</v>
      </c>
      <c r="X2436" t="str">
        <f t="shared" si="388"/>
        <v>August</v>
      </c>
    </row>
    <row r="2437" spans="1:24" ht="43.2" x14ac:dyDescent="0.55000000000000004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si="381"/>
        <v>4.8960000000000002E-3</v>
      </c>
      <c r="P2437" s="9">
        <f t="shared" si="382"/>
        <v>306</v>
      </c>
      <c r="Q2437" t="str">
        <f t="shared" si="383"/>
        <v>food</v>
      </c>
      <c r="R2437" t="str">
        <f t="shared" si="384"/>
        <v>food trucks</v>
      </c>
      <c r="S2437" t="str">
        <f t="shared" si="389"/>
        <v>9/5/2015</v>
      </c>
      <c r="T2437" t="str">
        <f t="shared" si="385"/>
        <v>2015</v>
      </c>
      <c r="U2437" t="str">
        <f t="shared" si="386"/>
        <v>September</v>
      </c>
      <c r="V2437" t="str">
        <f t="shared" si="380"/>
        <v>10/5/2015</v>
      </c>
      <c r="W2437" t="str">
        <f t="shared" si="387"/>
        <v>2015</v>
      </c>
      <c r="X2437" t="str">
        <f t="shared" si="388"/>
        <v>October</v>
      </c>
    </row>
    <row r="2438" spans="1:24" ht="43.2" x14ac:dyDescent="0.55000000000000004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381"/>
        <v>3.8461538461538462E-4</v>
      </c>
      <c r="P2438" s="9">
        <f t="shared" si="382"/>
        <v>22.5</v>
      </c>
      <c r="Q2438" t="str">
        <f t="shared" si="383"/>
        <v>food</v>
      </c>
      <c r="R2438" t="str">
        <f t="shared" si="384"/>
        <v>food trucks</v>
      </c>
      <c r="S2438" t="str">
        <f t="shared" si="389"/>
        <v>11/30/2015</v>
      </c>
      <c r="T2438" t="str">
        <f t="shared" si="385"/>
        <v>2015</v>
      </c>
      <c r="U2438" t="str">
        <f t="shared" si="386"/>
        <v>November</v>
      </c>
      <c r="V2438" t="str">
        <f t="shared" si="380"/>
        <v>1/29/2016</v>
      </c>
      <c r="W2438" t="str">
        <f t="shared" si="387"/>
        <v>2016</v>
      </c>
      <c r="X2438" t="str">
        <f t="shared" si="388"/>
        <v>January</v>
      </c>
    </row>
    <row r="2439" spans="1:24" ht="43.2" x14ac:dyDescent="0.55000000000000004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 t="shared" si="381"/>
        <v>0</v>
      </c>
      <c r="P2439" s="9">
        <f t="shared" si="382"/>
        <v>0</v>
      </c>
      <c r="Q2439" t="str">
        <f t="shared" si="383"/>
        <v>food</v>
      </c>
      <c r="R2439" t="str">
        <f t="shared" si="384"/>
        <v>food trucks</v>
      </c>
      <c r="S2439" t="str">
        <f t="shared" si="389"/>
        <v>1/27/2015</v>
      </c>
      <c r="T2439" t="str">
        <f t="shared" si="385"/>
        <v>2015</v>
      </c>
      <c r="U2439" t="str">
        <f t="shared" si="386"/>
        <v>January</v>
      </c>
      <c r="V2439" t="str">
        <f t="shared" si="380"/>
        <v>3/17/2015</v>
      </c>
      <c r="W2439" t="str">
        <f t="shared" si="387"/>
        <v>2015</v>
      </c>
      <c r="X2439" t="str">
        <f t="shared" si="388"/>
        <v>March</v>
      </c>
    </row>
    <row r="2440" spans="1:24" ht="43.2" x14ac:dyDescent="0.55000000000000004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 t="shared" si="381"/>
        <v>3.3333333333333335E-3</v>
      </c>
      <c r="P2440" s="9">
        <f t="shared" si="382"/>
        <v>50</v>
      </c>
      <c r="Q2440" t="str">
        <f t="shared" si="383"/>
        <v>food</v>
      </c>
      <c r="R2440" t="str">
        <f t="shared" si="384"/>
        <v>food trucks</v>
      </c>
      <c r="S2440" t="str">
        <f t="shared" si="389"/>
        <v>10/8/2015</v>
      </c>
      <c r="T2440" t="str">
        <f t="shared" si="385"/>
        <v>2015</v>
      </c>
      <c r="U2440" t="str">
        <f t="shared" si="386"/>
        <v>October</v>
      </c>
      <c r="V2440" t="str">
        <f t="shared" si="380"/>
        <v>12/7/2015</v>
      </c>
      <c r="W2440" t="str">
        <f t="shared" si="387"/>
        <v>2015</v>
      </c>
      <c r="X2440" t="str">
        <f t="shared" si="388"/>
        <v>December</v>
      </c>
    </row>
    <row r="2441" spans="1:24" ht="43.2" x14ac:dyDescent="0.55000000000000004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 t="shared" si="381"/>
        <v>0</v>
      </c>
      <c r="P2441" s="9">
        <f t="shared" si="382"/>
        <v>0</v>
      </c>
      <c r="Q2441" t="str">
        <f t="shared" si="383"/>
        <v>food</v>
      </c>
      <c r="R2441" t="str">
        <f t="shared" si="384"/>
        <v>food trucks</v>
      </c>
      <c r="S2441" t="str">
        <f t="shared" si="389"/>
        <v>9/18/2015</v>
      </c>
      <c r="T2441" t="str">
        <f t="shared" si="385"/>
        <v>2015</v>
      </c>
      <c r="U2441" t="str">
        <f t="shared" si="386"/>
        <v>September</v>
      </c>
      <c r="V2441" t="str">
        <f t="shared" si="380"/>
        <v>10/18/2015</v>
      </c>
      <c r="W2441" t="str">
        <f t="shared" si="387"/>
        <v>2015</v>
      </c>
      <c r="X2441" t="str">
        <f t="shared" si="388"/>
        <v>October</v>
      </c>
    </row>
    <row r="2442" spans="1:24" ht="28.8" x14ac:dyDescent="0.55000000000000004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 t="shared" si="381"/>
        <v>2E-3</v>
      </c>
      <c r="P2442" s="9">
        <f t="shared" si="382"/>
        <v>5</v>
      </c>
      <c r="Q2442" t="str">
        <f t="shared" si="383"/>
        <v>food</v>
      </c>
      <c r="R2442" t="str">
        <f t="shared" si="384"/>
        <v>food trucks</v>
      </c>
      <c r="S2442" t="str">
        <f t="shared" si="389"/>
        <v>1/14/2016</v>
      </c>
      <c r="T2442" t="str">
        <f t="shared" si="385"/>
        <v>2016</v>
      </c>
      <c r="U2442" t="str">
        <f t="shared" si="386"/>
        <v>January</v>
      </c>
      <c r="V2442" t="str">
        <f t="shared" si="380"/>
        <v>2/13/2016</v>
      </c>
      <c r="W2442" t="str">
        <f t="shared" si="387"/>
        <v>2016</v>
      </c>
      <c r="X2442" t="str">
        <f t="shared" si="388"/>
        <v>February</v>
      </c>
    </row>
    <row r="2443" spans="1:24" ht="28.8" x14ac:dyDescent="0.55000000000000004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381"/>
        <v>1.0788</v>
      </c>
      <c r="P2443" s="9">
        <f t="shared" si="382"/>
        <v>74.22935779816514</v>
      </c>
      <c r="Q2443" t="str">
        <f t="shared" si="383"/>
        <v>food</v>
      </c>
      <c r="R2443" t="str">
        <f t="shared" si="384"/>
        <v>small batch</v>
      </c>
      <c r="S2443" t="str">
        <f t="shared" si="389"/>
        <v>7/1/2015</v>
      </c>
      <c r="T2443" t="str">
        <f t="shared" si="385"/>
        <v>2015</v>
      </c>
      <c r="U2443" t="str">
        <f t="shared" si="386"/>
        <v>July</v>
      </c>
      <c r="V2443" t="str">
        <f t="shared" si="380"/>
        <v>7/22/2015</v>
      </c>
      <c r="W2443" t="str">
        <f t="shared" si="387"/>
        <v>2015</v>
      </c>
      <c r="X2443" t="str">
        <f t="shared" si="388"/>
        <v>July</v>
      </c>
    </row>
    <row r="2444" spans="1:24" ht="28.8" x14ac:dyDescent="0.55000000000000004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381"/>
        <v>1.2594166666666666</v>
      </c>
      <c r="P2444" s="9">
        <f t="shared" si="382"/>
        <v>81.252688172043008</v>
      </c>
      <c r="Q2444" t="str">
        <f t="shared" si="383"/>
        <v>food</v>
      </c>
      <c r="R2444" t="str">
        <f t="shared" si="384"/>
        <v>small batch</v>
      </c>
      <c r="S2444" t="str">
        <f t="shared" si="389"/>
        <v>2/17/2015</v>
      </c>
      <c r="T2444" t="str">
        <f t="shared" si="385"/>
        <v>2015</v>
      </c>
      <c r="U2444" t="str">
        <f t="shared" si="386"/>
        <v>February</v>
      </c>
      <c r="V2444" t="str">
        <f t="shared" si="380"/>
        <v>3/19/2015</v>
      </c>
      <c r="W2444" t="str">
        <f t="shared" si="387"/>
        <v>2015</v>
      </c>
      <c r="X2444" t="str">
        <f t="shared" si="388"/>
        <v>March</v>
      </c>
    </row>
    <row r="2445" spans="1:24" ht="43.2" x14ac:dyDescent="0.55000000000000004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381"/>
        <v>2.0251494999999999</v>
      </c>
      <c r="P2445" s="9">
        <f t="shared" si="382"/>
        <v>130.23469453376205</v>
      </c>
      <c r="Q2445" t="str">
        <f t="shared" si="383"/>
        <v>food</v>
      </c>
      <c r="R2445" t="str">
        <f t="shared" si="384"/>
        <v>small batch</v>
      </c>
      <c r="S2445" t="str">
        <f t="shared" si="389"/>
        <v>7/16/2014</v>
      </c>
      <c r="T2445" t="str">
        <f t="shared" si="385"/>
        <v>2014</v>
      </c>
      <c r="U2445" t="str">
        <f t="shared" si="386"/>
        <v>July</v>
      </c>
      <c r="V2445" t="str">
        <f t="shared" si="380"/>
        <v>8/15/2014</v>
      </c>
      <c r="W2445" t="str">
        <f t="shared" si="387"/>
        <v>2014</v>
      </c>
      <c r="X2445" t="str">
        <f t="shared" si="388"/>
        <v>August</v>
      </c>
    </row>
    <row r="2446" spans="1:24" ht="43.2" x14ac:dyDescent="0.55000000000000004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381"/>
        <v>1.0860000000000001</v>
      </c>
      <c r="P2446" s="9">
        <f t="shared" si="382"/>
        <v>53.409836065573771</v>
      </c>
      <c r="Q2446" t="str">
        <f t="shared" si="383"/>
        <v>food</v>
      </c>
      <c r="R2446" t="str">
        <f t="shared" si="384"/>
        <v>small batch</v>
      </c>
      <c r="S2446" t="str">
        <f t="shared" si="389"/>
        <v>4/25/2016</v>
      </c>
      <c r="T2446" t="str">
        <f t="shared" si="385"/>
        <v>2016</v>
      </c>
      <c r="U2446" t="str">
        <f t="shared" si="386"/>
        <v>April</v>
      </c>
      <c r="V2446" t="str">
        <f t="shared" si="380"/>
        <v>5/25/2016</v>
      </c>
      <c r="W2446" t="str">
        <f t="shared" si="387"/>
        <v>2016</v>
      </c>
      <c r="X2446" t="str">
        <f t="shared" si="388"/>
        <v>May</v>
      </c>
    </row>
    <row r="2447" spans="1:24" ht="57.6" x14ac:dyDescent="0.55000000000000004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381"/>
        <v>1.728</v>
      </c>
      <c r="P2447" s="9">
        <f t="shared" si="382"/>
        <v>75.130434782608702</v>
      </c>
      <c r="Q2447" t="str">
        <f t="shared" si="383"/>
        <v>food</v>
      </c>
      <c r="R2447" t="str">
        <f t="shared" si="384"/>
        <v>small batch</v>
      </c>
      <c r="S2447" t="str">
        <f t="shared" si="389"/>
        <v>8/26/2015</v>
      </c>
      <c r="T2447" t="str">
        <f t="shared" si="385"/>
        <v>2015</v>
      </c>
      <c r="U2447" t="str">
        <f t="shared" si="386"/>
        <v>August</v>
      </c>
      <c r="V2447" t="str">
        <f t="shared" si="380"/>
        <v>9/25/2015</v>
      </c>
      <c r="W2447" t="str">
        <f t="shared" si="387"/>
        <v>2015</v>
      </c>
      <c r="X2447" t="str">
        <f t="shared" si="388"/>
        <v>September</v>
      </c>
    </row>
    <row r="2448" spans="1:24" ht="43.2" x14ac:dyDescent="0.55000000000000004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381"/>
        <v>1.6798</v>
      </c>
      <c r="P2448" s="9">
        <f t="shared" si="382"/>
        <v>75.666666666666671</v>
      </c>
      <c r="Q2448" t="str">
        <f t="shared" si="383"/>
        <v>food</v>
      </c>
      <c r="R2448" t="str">
        <f t="shared" si="384"/>
        <v>small batch</v>
      </c>
      <c r="S2448" t="str">
        <f t="shared" si="389"/>
        <v>10/27/2016</v>
      </c>
      <c r="T2448" t="str">
        <f t="shared" si="385"/>
        <v>2016</v>
      </c>
      <c r="U2448" t="str">
        <f t="shared" si="386"/>
        <v>October</v>
      </c>
      <c r="V2448" t="str">
        <f t="shared" si="380"/>
        <v>11/26/2016</v>
      </c>
      <c r="W2448" t="str">
        <f t="shared" si="387"/>
        <v>2016</v>
      </c>
      <c r="X2448" t="str">
        <f t="shared" si="388"/>
        <v>November</v>
      </c>
    </row>
    <row r="2449" spans="1:24" ht="43.2" x14ac:dyDescent="0.55000000000000004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381"/>
        <v>4.2720000000000002</v>
      </c>
      <c r="P2449" s="9">
        <f t="shared" si="382"/>
        <v>31.691394658753708</v>
      </c>
      <c r="Q2449" t="str">
        <f t="shared" si="383"/>
        <v>food</v>
      </c>
      <c r="R2449" t="str">
        <f t="shared" si="384"/>
        <v>small batch</v>
      </c>
      <c r="S2449" t="str">
        <f t="shared" si="389"/>
        <v>10/11/2016</v>
      </c>
      <c r="T2449" t="str">
        <f t="shared" si="385"/>
        <v>2016</v>
      </c>
      <c r="U2449" t="str">
        <f t="shared" si="386"/>
        <v>October</v>
      </c>
      <c r="V2449" t="str">
        <f t="shared" si="380"/>
        <v>11/11/2016</v>
      </c>
      <c r="W2449" t="str">
        <f t="shared" si="387"/>
        <v>2016</v>
      </c>
      <c r="X2449" t="str">
        <f t="shared" si="388"/>
        <v>November</v>
      </c>
    </row>
    <row r="2450" spans="1:24" ht="43.2" x14ac:dyDescent="0.55000000000000004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381"/>
        <v>1.075</v>
      </c>
      <c r="P2450" s="9">
        <f t="shared" si="382"/>
        <v>47.777777777777779</v>
      </c>
      <c r="Q2450" t="str">
        <f t="shared" si="383"/>
        <v>food</v>
      </c>
      <c r="R2450" t="str">
        <f t="shared" si="384"/>
        <v>small batch</v>
      </c>
      <c r="S2450" t="str">
        <f t="shared" si="389"/>
        <v>8/25/2016</v>
      </c>
      <c r="T2450" t="str">
        <f t="shared" si="385"/>
        <v>2016</v>
      </c>
      <c r="U2450" t="str">
        <f t="shared" si="386"/>
        <v>August</v>
      </c>
      <c r="V2450" t="str">
        <f t="shared" si="380"/>
        <v>8/31/2016</v>
      </c>
      <c r="W2450" t="str">
        <f t="shared" si="387"/>
        <v>2016</v>
      </c>
      <c r="X2450" t="str">
        <f t="shared" si="388"/>
        <v>August</v>
      </c>
    </row>
    <row r="2451" spans="1:24" ht="43.2" x14ac:dyDescent="0.55000000000000004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381"/>
        <v>1.08</v>
      </c>
      <c r="P2451" s="9">
        <f t="shared" si="382"/>
        <v>90</v>
      </c>
      <c r="Q2451" t="str">
        <f t="shared" si="383"/>
        <v>food</v>
      </c>
      <c r="R2451" t="str">
        <f t="shared" si="384"/>
        <v>small batch</v>
      </c>
      <c r="S2451" t="str">
        <f t="shared" si="389"/>
        <v>10/30/2014</v>
      </c>
      <c r="T2451" t="str">
        <f t="shared" si="385"/>
        <v>2014</v>
      </c>
      <c r="U2451" t="str">
        <f t="shared" si="386"/>
        <v>October</v>
      </c>
      <c r="V2451" t="str">
        <f t="shared" si="380"/>
        <v>11/29/2014</v>
      </c>
      <c r="W2451" t="str">
        <f t="shared" si="387"/>
        <v>2014</v>
      </c>
      <c r="X2451" t="str">
        <f t="shared" si="388"/>
        <v>November</v>
      </c>
    </row>
    <row r="2452" spans="1:24" ht="43.2" x14ac:dyDescent="0.55000000000000004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381"/>
        <v>1.0153353333333335</v>
      </c>
      <c r="P2452" s="9">
        <f t="shared" si="382"/>
        <v>149.31401960784314</v>
      </c>
      <c r="Q2452" t="str">
        <f t="shared" si="383"/>
        <v>food</v>
      </c>
      <c r="R2452" t="str">
        <f t="shared" si="384"/>
        <v>small batch</v>
      </c>
      <c r="S2452" t="str">
        <f t="shared" si="389"/>
        <v>9/19/2014</v>
      </c>
      <c r="T2452" t="str">
        <f t="shared" si="385"/>
        <v>2014</v>
      </c>
      <c r="U2452" t="str">
        <f t="shared" si="386"/>
        <v>September</v>
      </c>
      <c r="V2452" t="str">
        <f t="shared" si="380"/>
        <v>10/27/2014</v>
      </c>
      <c r="W2452" t="str">
        <f t="shared" si="387"/>
        <v>2014</v>
      </c>
      <c r="X2452" t="str">
        <f t="shared" si="388"/>
        <v>October</v>
      </c>
    </row>
    <row r="2453" spans="1:24" ht="43.2" x14ac:dyDescent="0.55000000000000004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381"/>
        <v>1.1545000000000001</v>
      </c>
      <c r="P2453" s="9">
        <f t="shared" si="382"/>
        <v>62.06989247311828</v>
      </c>
      <c r="Q2453" t="str">
        <f t="shared" si="383"/>
        <v>food</v>
      </c>
      <c r="R2453" t="str">
        <f t="shared" si="384"/>
        <v>small batch</v>
      </c>
      <c r="S2453" t="str">
        <f t="shared" si="389"/>
        <v>2/13/2017</v>
      </c>
      <c r="T2453" t="str">
        <f t="shared" si="385"/>
        <v>2017</v>
      </c>
      <c r="U2453" t="str">
        <f t="shared" si="386"/>
        <v>February</v>
      </c>
      <c r="V2453" t="str">
        <f t="shared" si="380"/>
        <v>3/5/2017</v>
      </c>
      <c r="W2453" t="str">
        <f t="shared" si="387"/>
        <v>2017</v>
      </c>
      <c r="X2453" t="str">
        <f t="shared" si="388"/>
        <v>March</v>
      </c>
    </row>
    <row r="2454" spans="1:24" ht="43.2" x14ac:dyDescent="0.55000000000000004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381"/>
        <v>1.335</v>
      </c>
      <c r="P2454" s="9">
        <f t="shared" si="382"/>
        <v>53.4</v>
      </c>
      <c r="Q2454" t="str">
        <f t="shared" si="383"/>
        <v>food</v>
      </c>
      <c r="R2454" t="str">
        <f t="shared" si="384"/>
        <v>small batch</v>
      </c>
      <c r="S2454" t="str">
        <f t="shared" si="389"/>
        <v>11/30/2015</v>
      </c>
      <c r="T2454" t="str">
        <f t="shared" si="385"/>
        <v>2015</v>
      </c>
      <c r="U2454" t="str">
        <f t="shared" si="386"/>
        <v>November</v>
      </c>
      <c r="V2454" t="str">
        <f t="shared" si="380"/>
        <v>12/29/2015</v>
      </c>
      <c r="W2454" t="str">
        <f t="shared" si="387"/>
        <v>2015</v>
      </c>
      <c r="X2454" t="str">
        <f t="shared" si="388"/>
        <v>December</v>
      </c>
    </row>
    <row r="2455" spans="1:24" ht="43.2" x14ac:dyDescent="0.55000000000000004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381"/>
        <v>1.5469999999999999</v>
      </c>
      <c r="P2455" s="9">
        <f t="shared" si="382"/>
        <v>69.268656716417908</v>
      </c>
      <c r="Q2455" t="str">
        <f t="shared" si="383"/>
        <v>food</v>
      </c>
      <c r="R2455" t="str">
        <f t="shared" si="384"/>
        <v>small batch</v>
      </c>
      <c r="S2455" t="str">
        <f t="shared" si="389"/>
        <v>1/3/2017</v>
      </c>
      <c r="T2455" t="str">
        <f t="shared" si="385"/>
        <v>2017</v>
      </c>
      <c r="U2455" t="str">
        <f t="shared" si="386"/>
        <v>January</v>
      </c>
      <c r="V2455" t="str">
        <f t="shared" si="380"/>
        <v>2/2/2017</v>
      </c>
      <c r="W2455" t="str">
        <f t="shared" si="387"/>
        <v>2017</v>
      </c>
      <c r="X2455" t="str">
        <f t="shared" si="388"/>
        <v>February</v>
      </c>
    </row>
    <row r="2456" spans="1:24" ht="43.2" x14ac:dyDescent="0.55000000000000004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381"/>
        <v>1.0084571428571429</v>
      </c>
      <c r="P2456" s="9">
        <f t="shared" si="382"/>
        <v>271.50769230769231</v>
      </c>
      <c r="Q2456" t="str">
        <f t="shared" si="383"/>
        <v>food</v>
      </c>
      <c r="R2456" t="str">
        <f t="shared" si="384"/>
        <v>small batch</v>
      </c>
      <c r="S2456" t="str">
        <f t="shared" si="389"/>
        <v>2/3/2017</v>
      </c>
      <c r="T2456" t="str">
        <f t="shared" si="385"/>
        <v>2017</v>
      </c>
      <c r="U2456" t="str">
        <f t="shared" si="386"/>
        <v>February</v>
      </c>
      <c r="V2456" t="str">
        <f t="shared" si="380"/>
        <v>3/10/2017</v>
      </c>
      <c r="W2456" t="str">
        <f t="shared" si="387"/>
        <v>2017</v>
      </c>
      <c r="X2456" t="str">
        <f t="shared" si="388"/>
        <v>March</v>
      </c>
    </row>
    <row r="2457" spans="1:24" ht="43.2" x14ac:dyDescent="0.55000000000000004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381"/>
        <v>1.82</v>
      </c>
      <c r="P2457" s="9">
        <f t="shared" si="382"/>
        <v>34.125</v>
      </c>
      <c r="Q2457" t="str">
        <f t="shared" si="383"/>
        <v>food</v>
      </c>
      <c r="R2457" t="str">
        <f t="shared" si="384"/>
        <v>small batch</v>
      </c>
      <c r="S2457" t="str">
        <f t="shared" si="389"/>
        <v>3/23/2016</v>
      </c>
      <c r="T2457" t="str">
        <f t="shared" si="385"/>
        <v>2016</v>
      </c>
      <c r="U2457" t="str">
        <f t="shared" si="386"/>
        <v>March</v>
      </c>
      <c r="V2457" t="str">
        <f t="shared" si="380"/>
        <v>4/20/2016</v>
      </c>
      <c r="W2457" t="str">
        <f t="shared" si="387"/>
        <v>2016</v>
      </c>
      <c r="X2457" t="str">
        <f t="shared" si="388"/>
        <v>April</v>
      </c>
    </row>
    <row r="2458" spans="1:24" ht="43.2" x14ac:dyDescent="0.55000000000000004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381"/>
        <v>1.8086666666666666</v>
      </c>
      <c r="P2458" s="9">
        <f t="shared" si="382"/>
        <v>40.492537313432834</v>
      </c>
      <c r="Q2458" t="str">
        <f t="shared" si="383"/>
        <v>food</v>
      </c>
      <c r="R2458" t="str">
        <f t="shared" si="384"/>
        <v>small batch</v>
      </c>
      <c r="S2458" t="str">
        <f t="shared" si="389"/>
        <v>1/26/2017</v>
      </c>
      <c r="T2458" t="str">
        <f t="shared" si="385"/>
        <v>2017</v>
      </c>
      <c r="U2458" t="str">
        <f t="shared" si="386"/>
        <v>January</v>
      </c>
      <c r="V2458" t="str">
        <f t="shared" si="380"/>
        <v>2/25/2017</v>
      </c>
      <c r="W2458" t="str">
        <f t="shared" si="387"/>
        <v>2017</v>
      </c>
      <c r="X2458" t="str">
        <f t="shared" si="388"/>
        <v>February</v>
      </c>
    </row>
    <row r="2459" spans="1:24" ht="43.2" x14ac:dyDescent="0.55000000000000004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381"/>
        <v>1.0230434782608695</v>
      </c>
      <c r="P2459" s="9">
        <f t="shared" si="382"/>
        <v>189.75806451612902</v>
      </c>
      <c r="Q2459" t="str">
        <f t="shared" si="383"/>
        <v>food</v>
      </c>
      <c r="R2459" t="str">
        <f t="shared" si="384"/>
        <v>small batch</v>
      </c>
      <c r="S2459" t="str">
        <f t="shared" si="389"/>
        <v>2/23/2016</v>
      </c>
      <c r="T2459" t="str">
        <f t="shared" si="385"/>
        <v>2016</v>
      </c>
      <c r="U2459" t="str">
        <f t="shared" si="386"/>
        <v>February</v>
      </c>
      <c r="V2459" t="str">
        <f t="shared" si="380"/>
        <v>3/24/2016</v>
      </c>
      <c r="W2459" t="str">
        <f t="shared" si="387"/>
        <v>2016</v>
      </c>
      <c r="X2459" t="str">
        <f t="shared" si="388"/>
        <v>March</v>
      </c>
    </row>
    <row r="2460" spans="1:24" ht="43.2" x14ac:dyDescent="0.55000000000000004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381"/>
        <v>1.1017999999999999</v>
      </c>
      <c r="P2460" s="9">
        <f t="shared" si="382"/>
        <v>68.862499999999997</v>
      </c>
      <c r="Q2460" t="str">
        <f t="shared" si="383"/>
        <v>food</v>
      </c>
      <c r="R2460" t="str">
        <f t="shared" si="384"/>
        <v>small batch</v>
      </c>
      <c r="S2460" t="str">
        <f t="shared" si="389"/>
        <v>5/5/2016</v>
      </c>
      <c r="T2460" t="str">
        <f t="shared" si="385"/>
        <v>2016</v>
      </c>
      <c r="U2460" t="str">
        <f t="shared" si="386"/>
        <v>May</v>
      </c>
      <c r="V2460" t="str">
        <f t="shared" si="380"/>
        <v>6/9/2016</v>
      </c>
      <c r="W2460" t="str">
        <f t="shared" si="387"/>
        <v>2016</v>
      </c>
      <c r="X2460" t="str">
        <f t="shared" si="388"/>
        <v>June</v>
      </c>
    </row>
    <row r="2461" spans="1:24" ht="43.2" x14ac:dyDescent="0.55000000000000004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381"/>
        <v>1.0225</v>
      </c>
      <c r="P2461" s="9">
        <f t="shared" si="382"/>
        <v>108.77659574468085</v>
      </c>
      <c r="Q2461" t="str">
        <f t="shared" si="383"/>
        <v>food</v>
      </c>
      <c r="R2461" t="str">
        <f t="shared" si="384"/>
        <v>small batch</v>
      </c>
      <c r="S2461" t="str">
        <f t="shared" si="389"/>
        <v>2/7/2016</v>
      </c>
      <c r="T2461" t="str">
        <f t="shared" si="385"/>
        <v>2016</v>
      </c>
      <c r="U2461" t="str">
        <f t="shared" si="386"/>
        <v>February</v>
      </c>
      <c r="V2461" t="str">
        <f t="shared" si="380"/>
        <v>3/23/2016</v>
      </c>
      <c r="W2461" t="str">
        <f t="shared" si="387"/>
        <v>2016</v>
      </c>
      <c r="X2461" t="str">
        <f t="shared" si="388"/>
        <v>March</v>
      </c>
    </row>
    <row r="2462" spans="1:24" ht="43.2" x14ac:dyDescent="0.55000000000000004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381"/>
        <v>1.0078823529411765</v>
      </c>
      <c r="P2462" s="9">
        <f t="shared" si="382"/>
        <v>125.98529411764706</v>
      </c>
      <c r="Q2462" t="str">
        <f t="shared" si="383"/>
        <v>food</v>
      </c>
      <c r="R2462" t="str">
        <f t="shared" si="384"/>
        <v>small batch</v>
      </c>
      <c r="S2462" t="str">
        <f t="shared" si="389"/>
        <v>11/29/2016</v>
      </c>
      <c r="T2462" t="str">
        <f t="shared" si="385"/>
        <v>2016</v>
      </c>
      <c r="U2462" t="str">
        <f t="shared" si="386"/>
        <v>November</v>
      </c>
      <c r="V2462" t="str">
        <f t="shared" si="380"/>
        <v>1/2/2017</v>
      </c>
      <c r="W2462" t="str">
        <f t="shared" si="387"/>
        <v>2017</v>
      </c>
      <c r="X2462" t="str">
        <f t="shared" si="388"/>
        <v>January</v>
      </c>
    </row>
    <row r="2463" spans="1:24" ht="43.2" x14ac:dyDescent="0.55000000000000004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381"/>
        <v>1.038</v>
      </c>
      <c r="P2463" s="9">
        <f t="shared" si="382"/>
        <v>90.523255813953483</v>
      </c>
      <c r="Q2463" t="str">
        <f t="shared" si="383"/>
        <v>music</v>
      </c>
      <c r="R2463" t="str">
        <f t="shared" si="384"/>
        <v>indie rock</v>
      </c>
      <c r="S2463" t="str">
        <f t="shared" si="389"/>
        <v>8/28/2011</v>
      </c>
      <c r="T2463" t="str">
        <f t="shared" si="385"/>
        <v>2011</v>
      </c>
      <c r="U2463" t="str">
        <f t="shared" si="386"/>
        <v>August</v>
      </c>
      <c r="V2463" t="str">
        <f t="shared" si="380"/>
        <v>9/30/2011</v>
      </c>
      <c r="W2463" t="str">
        <f t="shared" si="387"/>
        <v>2011</v>
      </c>
      <c r="X2463" t="str">
        <f t="shared" si="388"/>
        <v>September</v>
      </c>
    </row>
    <row r="2464" spans="1:24" ht="43.2" x14ac:dyDescent="0.55000000000000004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381"/>
        <v>1.1070833333333334</v>
      </c>
      <c r="P2464" s="9">
        <f t="shared" si="382"/>
        <v>28.880434782608695</v>
      </c>
      <c r="Q2464" t="str">
        <f t="shared" si="383"/>
        <v>music</v>
      </c>
      <c r="R2464" t="str">
        <f t="shared" si="384"/>
        <v>indie rock</v>
      </c>
      <c r="S2464" t="str">
        <f t="shared" si="389"/>
        <v>6/28/2012</v>
      </c>
      <c r="T2464" t="str">
        <f t="shared" si="385"/>
        <v>2012</v>
      </c>
      <c r="U2464" t="str">
        <f t="shared" si="386"/>
        <v>June</v>
      </c>
      <c r="V2464" t="str">
        <f t="shared" si="380"/>
        <v>7/18/2012</v>
      </c>
      <c r="W2464" t="str">
        <f t="shared" si="387"/>
        <v>2012</v>
      </c>
      <c r="X2464" t="str">
        <f t="shared" si="388"/>
        <v>July</v>
      </c>
    </row>
    <row r="2465" spans="1:24" x14ac:dyDescent="0.55000000000000004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381"/>
        <v>1.1625000000000001</v>
      </c>
      <c r="P2465" s="9">
        <f t="shared" si="382"/>
        <v>31</v>
      </c>
      <c r="Q2465" t="str">
        <f t="shared" si="383"/>
        <v>music</v>
      </c>
      <c r="R2465" t="str">
        <f t="shared" si="384"/>
        <v>indie rock</v>
      </c>
      <c r="S2465" t="str">
        <f t="shared" si="389"/>
        <v>3/7/2013</v>
      </c>
      <c r="T2465" t="str">
        <f t="shared" si="385"/>
        <v>2013</v>
      </c>
      <c r="U2465" t="str">
        <f t="shared" si="386"/>
        <v>March</v>
      </c>
      <c r="V2465" t="str">
        <f t="shared" si="380"/>
        <v>4/16/2013</v>
      </c>
      <c r="W2465" t="str">
        <f t="shared" si="387"/>
        <v>2013</v>
      </c>
      <c r="X2465" t="str">
        <f t="shared" si="388"/>
        <v>April</v>
      </c>
    </row>
    <row r="2466" spans="1:24" ht="43.2" x14ac:dyDescent="0.55000000000000004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381"/>
        <v>1.111</v>
      </c>
      <c r="P2466" s="9">
        <f t="shared" si="382"/>
        <v>51.674418604651166</v>
      </c>
      <c r="Q2466" t="str">
        <f t="shared" si="383"/>
        <v>music</v>
      </c>
      <c r="R2466" t="str">
        <f t="shared" si="384"/>
        <v>indie rock</v>
      </c>
      <c r="S2466" t="str">
        <f t="shared" si="389"/>
        <v>9/1/2015</v>
      </c>
      <c r="T2466" t="str">
        <f t="shared" si="385"/>
        <v>2015</v>
      </c>
      <c r="U2466" t="str">
        <f t="shared" si="386"/>
        <v>September</v>
      </c>
      <c r="V2466" t="str">
        <f t="shared" si="380"/>
        <v>9/30/2015</v>
      </c>
      <c r="W2466" t="str">
        <f t="shared" si="387"/>
        <v>2015</v>
      </c>
      <c r="X2466" t="str">
        <f t="shared" si="388"/>
        <v>September</v>
      </c>
    </row>
    <row r="2467" spans="1:24" ht="28.8" x14ac:dyDescent="0.55000000000000004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381"/>
        <v>1.8014285714285714</v>
      </c>
      <c r="P2467" s="9">
        <f t="shared" si="382"/>
        <v>26.270833333333332</v>
      </c>
      <c r="Q2467" t="str">
        <f t="shared" si="383"/>
        <v>music</v>
      </c>
      <c r="R2467" t="str">
        <f t="shared" si="384"/>
        <v>indie rock</v>
      </c>
      <c r="S2467" t="str">
        <f t="shared" si="389"/>
        <v>8/24/2012</v>
      </c>
      <c r="T2467" t="str">
        <f t="shared" si="385"/>
        <v>2012</v>
      </c>
      <c r="U2467" t="str">
        <f t="shared" si="386"/>
        <v>August</v>
      </c>
      <c r="V2467" t="str">
        <f t="shared" si="380"/>
        <v>9/23/2012</v>
      </c>
      <c r="W2467" t="str">
        <f t="shared" si="387"/>
        <v>2012</v>
      </c>
      <c r="X2467" t="str">
        <f t="shared" si="388"/>
        <v>September</v>
      </c>
    </row>
    <row r="2468" spans="1:24" ht="43.2" x14ac:dyDescent="0.55000000000000004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381"/>
        <v>1</v>
      </c>
      <c r="P2468" s="9">
        <f t="shared" si="382"/>
        <v>48.07692307692308</v>
      </c>
      <c r="Q2468" t="str">
        <f t="shared" si="383"/>
        <v>music</v>
      </c>
      <c r="R2468" t="str">
        <f t="shared" si="384"/>
        <v>indie rock</v>
      </c>
      <c r="S2468" t="str">
        <f t="shared" si="389"/>
        <v>4/8/2013</v>
      </c>
      <c r="T2468" t="str">
        <f t="shared" si="385"/>
        <v>2013</v>
      </c>
      <c r="U2468" t="str">
        <f t="shared" si="386"/>
        <v>April</v>
      </c>
      <c r="V2468" t="str">
        <f t="shared" si="380"/>
        <v>5/8/2013</v>
      </c>
      <c r="W2468" t="str">
        <f t="shared" si="387"/>
        <v>2013</v>
      </c>
      <c r="X2468" t="str">
        <f t="shared" si="388"/>
        <v>May</v>
      </c>
    </row>
    <row r="2469" spans="1:24" ht="43.2" x14ac:dyDescent="0.55000000000000004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381"/>
        <v>1.1850000000000001</v>
      </c>
      <c r="P2469" s="9">
        <f t="shared" si="382"/>
        <v>27.558139534883722</v>
      </c>
      <c r="Q2469" t="str">
        <f t="shared" si="383"/>
        <v>music</v>
      </c>
      <c r="R2469" t="str">
        <f t="shared" si="384"/>
        <v>indie rock</v>
      </c>
      <c r="S2469" t="str">
        <f t="shared" si="389"/>
        <v>4/26/2012</v>
      </c>
      <c r="T2469" t="str">
        <f t="shared" si="385"/>
        <v>2012</v>
      </c>
      <c r="U2469" t="str">
        <f t="shared" si="386"/>
        <v>April</v>
      </c>
      <c r="V2469" t="str">
        <f t="shared" si="380"/>
        <v>5/10/2012</v>
      </c>
      <c r="W2469" t="str">
        <f t="shared" si="387"/>
        <v>2012</v>
      </c>
      <c r="X2469" t="str">
        <f t="shared" si="388"/>
        <v>May</v>
      </c>
    </row>
    <row r="2470" spans="1:24" ht="28.8" x14ac:dyDescent="0.55000000000000004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381"/>
        <v>1.0721700000000001</v>
      </c>
      <c r="P2470" s="9">
        <f t="shared" si="382"/>
        <v>36.97137931034483</v>
      </c>
      <c r="Q2470" t="str">
        <f t="shared" si="383"/>
        <v>music</v>
      </c>
      <c r="R2470" t="str">
        <f t="shared" si="384"/>
        <v>indie rock</v>
      </c>
      <c r="S2470" t="str">
        <f t="shared" si="389"/>
        <v>9/21/2012</v>
      </c>
      <c r="T2470" t="str">
        <f t="shared" si="385"/>
        <v>2012</v>
      </c>
      <c r="U2470" t="str">
        <f t="shared" si="386"/>
        <v>September</v>
      </c>
      <c r="V2470" t="str">
        <f t="shared" si="380"/>
        <v>10/28/2012</v>
      </c>
      <c r="W2470" t="str">
        <f t="shared" si="387"/>
        <v>2012</v>
      </c>
      <c r="X2470" t="str">
        <f t="shared" si="388"/>
        <v>October</v>
      </c>
    </row>
    <row r="2471" spans="1:24" ht="43.2" x14ac:dyDescent="0.55000000000000004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381"/>
        <v>1.1366666666666667</v>
      </c>
      <c r="P2471" s="9">
        <f t="shared" si="382"/>
        <v>29.021276595744681</v>
      </c>
      <c r="Q2471" t="str">
        <f t="shared" si="383"/>
        <v>music</v>
      </c>
      <c r="R2471" t="str">
        <f t="shared" si="384"/>
        <v>indie rock</v>
      </c>
      <c r="S2471" t="str">
        <f t="shared" si="389"/>
        <v>1/14/2011</v>
      </c>
      <c r="T2471" t="str">
        <f t="shared" si="385"/>
        <v>2011</v>
      </c>
      <c r="U2471" t="str">
        <f t="shared" si="386"/>
        <v>January</v>
      </c>
      <c r="V2471" t="str">
        <f t="shared" si="380"/>
        <v>2/8/2011</v>
      </c>
      <c r="W2471" t="str">
        <f t="shared" si="387"/>
        <v>2011</v>
      </c>
      <c r="X2471" t="str">
        <f t="shared" si="388"/>
        <v>February</v>
      </c>
    </row>
    <row r="2472" spans="1:24" ht="43.2" x14ac:dyDescent="0.55000000000000004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381"/>
        <v>1.0316400000000001</v>
      </c>
      <c r="P2472" s="9">
        <f t="shared" si="382"/>
        <v>28.65666666666667</v>
      </c>
      <c r="Q2472" t="str">
        <f t="shared" si="383"/>
        <v>music</v>
      </c>
      <c r="R2472" t="str">
        <f t="shared" si="384"/>
        <v>indie rock</v>
      </c>
      <c r="S2472" t="str">
        <f t="shared" si="389"/>
        <v>4/23/2012</v>
      </c>
      <c r="T2472" t="str">
        <f t="shared" si="385"/>
        <v>2012</v>
      </c>
      <c r="U2472" t="str">
        <f t="shared" si="386"/>
        <v>April</v>
      </c>
      <c r="V2472" t="str">
        <f t="shared" si="380"/>
        <v>5/23/2012</v>
      </c>
      <c r="W2472" t="str">
        <f t="shared" si="387"/>
        <v>2012</v>
      </c>
      <c r="X2472" t="str">
        <f t="shared" si="388"/>
        <v>May</v>
      </c>
    </row>
    <row r="2473" spans="1:24" ht="43.2" x14ac:dyDescent="0.55000000000000004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381"/>
        <v>1.28</v>
      </c>
      <c r="P2473" s="9">
        <f t="shared" si="382"/>
        <v>37.647058823529413</v>
      </c>
      <c r="Q2473" t="str">
        <f t="shared" si="383"/>
        <v>music</v>
      </c>
      <c r="R2473" t="str">
        <f t="shared" si="384"/>
        <v>indie rock</v>
      </c>
      <c r="S2473" t="str">
        <f t="shared" si="389"/>
        <v>12/16/2011</v>
      </c>
      <c r="T2473" t="str">
        <f t="shared" si="385"/>
        <v>2011</v>
      </c>
      <c r="U2473" t="str">
        <f t="shared" si="386"/>
        <v>December</v>
      </c>
      <c r="V2473" t="str">
        <f t="shared" si="380"/>
        <v>1/25/2012</v>
      </c>
      <c r="W2473" t="str">
        <f t="shared" si="387"/>
        <v>2012</v>
      </c>
      <c r="X2473" t="str">
        <f t="shared" si="388"/>
        <v>January</v>
      </c>
    </row>
    <row r="2474" spans="1:24" ht="57.6" x14ac:dyDescent="0.55000000000000004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381"/>
        <v>1.3576026666666667</v>
      </c>
      <c r="P2474" s="9">
        <f t="shared" si="382"/>
        <v>97.904038461538462</v>
      </c>
      <c r="Q2474" t="str">
        <f t="shared" si="383"/>
        <v>music</v>
      </c>
      <c r="R2474" t="str">
        <f t="shared" si="384"/>
        <v>indie rock</v>
      </c>
      <c r="S2474" t="str">
        <f t="shared" si="389"/>
        <v>6/24/2010</v>
      </c>
      <c r="T2474" t="str">
        <f t="shared" si="385"/>
        <v>2010</v>
      </c>
      <c r="U2474" t="str">
        <f t="shared" si="386"/>
        <v>June</v>
      </c>
      <c r="V2474" t="str">
        <f t="shared" si="380"/>
        <v>9/3/2010</v>
      </c>
      <c r="W2474" t="str">
        <f t="shared" si="387"/>
        <v>2010</v>
      </c>
      <c r="X2474" t="str">
        <f t="shared" si="388"/>
        <v>September</v>
      </c>
    </row>
    <row r="2475" spans="1:24" ht="43.2" x14ac:dyDescent="0.55000000000000004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381"/>
        <v>1</v>
      </c>
      <c r="P2475" s="9">
        <f t="shared" si="382"/>
        <v>42.553191489361701</v>
      </c>
      <c r="Q2475" t="str">
        <f t="shared" si="383"/>
        <v>music</v>
      </c>
      <c r="R2475" t="str">
        <f t="shared" si="384"/>
        <v>indie rock</v>
      </c>
      <c r="S2475" t="str">
        <f t="shared" si="389"/>
        <v>10/11/2012</v>
      </c>
      <c r="T2475" t="str">
        <f t="shared" si="385"/>
        <v>2012</v>
      </c>
      <c r="U2475" t="str">
        <f t="shared" si="386"/>
        <v>October</v>
      </c>
      <c r="V2475" t="str">
        <f t="shared" si="380"/>
        <v>11/10/2012</v>
      </c>
      <c r="W2475" t="str">
        <f t="shared" si="387"/>
        <v>2012</v>
      </c>
      <c r="X2475" t="str">
        <f t="shared" si="388"/>
        <v>November</v>
      </c>
    </row>
    <row r="2476" spans="1:24" ht="57.6" x14ac:dyDescent="0.55000000000000004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381"/>
        <v>1.0000360000000001</v>
      </c>
      <c r="P2476" s="9">
        <f t="shared" si="382"/>
        <v>131.58368421052631</v>
      </c>
      <c r="Q2476" t="str">
        <f t="shared" si="383"/>
        <v>music</v>
      </c>
      <c r="R2476" t="str">
        <f t="shared" si="384"/>
        <v>indie rock</v>
      </c>
      <c r="S2476" t="str">
        <f t="shared" si="389"/>
        <v>8/26/2010</v>
      </c>
      <c r="T2476" t="str">
        <f t="shared" si="385"/>
        <v>2010</v>
      </c>
      <c r="U2476" t="str">
        <f t="shared" si="386"/>
        <v>August</v>
      </c>
      <c r="V2476" t="str">
        <f t="shared" si="380"/>
        <v>10/10/2010</v>
      </c>
      <c r="W2476" t="str">
        <f t="shared" si="387"/>
        <v>2010</v>
      </c>
      <c r="X2476" t="str">
        <f t="shared" si="388"/>
        <v>October</v>
      </c>
    </row>
    <row r="2477" spans="1:24" ht="28.8" x14ac:dyDescent="0.55000000000000004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381"/>
        <v>1.0471999999999999</v>
      </c>
      <c r="P2477" s="9">
        <f t="shared" si="382"/>
        <v>32.320987654320987</v>
      </c>
      <c r="Q2477" t="str">
        <f t="shared" si="383"/>
        <v>music</v>
      </c>
      <c r="R2477" t="str">
        <f t="shared" si="384"/>
        <v>indie rock</v>
      </c>
      <c r="S2477" t="str">
        <f t="shared" si="389"/>
        <v>5/12/2010</v>
      </c>
      <c r="T2477" t="str">
        <f t="shared" si="385"/>
        <v>2010</v>
      </c>
      <c r="U2477" t="str">
        <f t="shared" si="386"/>
        <v>May</v>
      </c>
      <c r="V2477" t="str">
        <f t="shared" si="380"/>
        <v>7/10/2010</v>
      </c>
      <c r="W2477" t="str">
        <f t="shared" si="387"/>
        <v>2010</v>
      </c>
      <c r="X2477" t="str">
        <f t="shared" si="388"/>
        <v>July</v>
      </c>
    </row>
    <row r="2478" spans="1:24" ht="43.2" x14ac:dyDescent="0.55000000000000004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381"/>
        <v>1.050225</v>
      </c>
      <c r="P2478" s="9">
        <f t="shared" si="382"/>
        <v>61.103999999999999</v>
      </c>
      <c r="Q2478" t="str">
        <f t="shared" si="383"/>
        <v>music</v>
      </c>
      <c r="R2478" t="str">
        <f t="shared" si="384"/>
        <v>indie rock</v>
      </c>
      <c r="S2478" t="str">
        <f t="shared" si="389"/>
        <v>10/1/2014</v>
      </c>
      <c r="T2478" t="str">
        <f t="shared" si="385"/>
        <v>2014</v>
      </c>
      <c r="U2478" t="str">
        <f t="shared" si="386"/>
        <v>October</v>
      </c>
      <c r="V2478" t="str">
        <f t="shared" si="380"/>
        <v>11/3/2014</v>
      </c>
      <c r="W2478" t="str">
        <f t="shared" si="387"/>
        <v>2014</v>
      </c>
      <c r="X2478" t="str">
        <f t="shared" si="388"/>
        <v>November</v>
      </c>
    </row>
    <row r="2479" spans="1:24" ht="28.8" x14ac:dyDescent="0.55000000000000004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381"/>
        <v>1.7133333333333334</v>
      </c>
      <c r="P2479" s="9">
        <f t="shared" si="382"/>
        <v>31.341463414634145</v>
      </c>
      <c r="Q2479" t="str">
        <f t="shared" si="383"/>
        <v>music</v>
      </c>
      <c r="R2479" t="str">
        <f t="shared" si="384"/>
        <v>indie rock</v>
      </c>
      <c r="S2479" t="str">
        <f t="shared" si="389"/>
        <v>6/28/2012</v>
      </c>
      <c r="T2479" t="str">
        <f t="shared" si="385"/>
        <v>2012</v>
      </c>
      <c r="U2479" t="str">
        <f t="shared" si="386"/>
        <v>June</v>
      </c>
      <c r="V2479" t="str">
        <f t="shared" si="380"/>
        <v>8/12/2012</v>
      </c>
      <c r="W2479" t="str">
        <f t="shared" si="387"/>
        <v>2012</v>
      </c>
      <c r="X2479" t="str">
        <f t="shared" si="388"/>
        <v>August</v>
      </c>
    </row>
    <row r="2480" spans="1:24" ht="43.2" x14ac:dyDescent="0.55000000000000004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381"/>
        <v>1.2749999999999999</v>
      </c>
      <c r="P2480" s="9">
        <f t="shared" si="382"/>
        <v>129.1139240506329</v>
      </c>
      <c r="Q2480" t="str">
        <f t="shared" si="383"/>
        <v>music</v>
      </c>
      <c r="R2480" t="str">
        <f t="shared" si="384"/>
        <v>indie rock</v>
      </c>
      <c r="S2480" t="str">
        <f t="shared" si="389"/>
        <v>12/14/2012</v>
      </c>
      <c r="T2480" t="str">
        <f t="shared" si="385"/>
        <v>2012</v>
      </c>
      <c r="U2480" t="str">
        <f t="shared" si="386"/>
        <v>December</v>
      </c>
      <c r="V2480" t="str">
        <f t="shared" si="380"/>
        <v>1/13/2013</v>
      </c>
      <c r="W2480" t="str">
        <f t="shared" si="387"/>
        <v>2013</v>
      </c>
      <c r="X2480" t="str">
        <f t="shared" si="388"/>
        <v>January</v>
      </c>
    </row>
    <row r="2481" spans="1:24" ht="28.8" x14ac:dyDescent="0.55000000000000004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381"/>
        <v>1.3344333333333334</v>
      </c>
      <c r="P2481" s="9">
        <f t="shared" si="382"/>
        <v>25.020624999999999</v>
      </c>
      <c r="Q2481" t="str">
        <f t="shared" si="383"/>
        <v>music</v>
      </c>
      <c r="R2481" t="str">
        <f t="shared" si="384"/>
        <v>indie rock</v>
      </c>
      <c r="S2481" t="str">
        <f t="shared" si="389"/>
        <v>7/17/2012</v>
      </c>
      <c r="T2481" t="str">
        <f t="shared" si="385"/>
        <v>2012</v>
      </c>
      <c r="U2481" t="str">
        <f t="shared" si="386"/>
        <v>July</v>
      </c>
      <c r="V2481" t="str">
        <f t="shared" si="380"/>
        <v>7/27/2012</v>
      </c>
      <c r="W2481" t="str">
        <f t="shared" si="387"/>
        <v>2012</v>
      </c>
      <c r="X2481" t="str">
        <f t="shared" si="388"/>
        <v>July</v>
      </c>
    </row>
    <row r="2482" spans="1:24" ht="43.2" x14ac:dyDescent="0.55000000000000004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381"/>
        <v>1</v>
      </c>
      <c r="P2482" s="9">
        <f t="shared" si="382"/>
        <v>250</v>
      </c>
      <c r="Q2482" t="str">
        <f t="shared" si="383"/>
        <v>music</v>
      </c>
      <c r="R2482" t="str">
        <f t="shared" si="384"/>
        <v>indie rock</v>
      </c>
      <c r="S2482" t="str">
        <f t="shared" si="389"/>
        <v>8/11/2015</v>
      </c>
      <c r="T2482" t="str">
        <f t="shared" si="385"/>
        <v>2015</v>
      </c>
      <c r="U2482" t="str">
        <f t="shared" si="386"/>
        <v>August</v>
      </c>
      <c r="V2482" t="str">
        <f t="shared" si="380"/>
        <v>10/10/2015</v>
      </c>
      <c r="W2482" t="str">
        <f t="shared" si="387"/>
        <v>2015</v>
      </c>
      <c r="X2482" t="str">
        <f t="shared" si="388"/>
        <v>October</v>
      </c>
    </row>
    <row r="2483" spans="1:24" ht="43.2" x14ac:dyDescent="0.55000000000000004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381"/>
        <v>1.1291099999999998</v>
      </c>
      <c r="P2483" s="9">
        <f t="shared" si="382"/>
        <v>47.541473684210523</v>
      </c>
      <c r="Q2483" t="str">
        <f t="shared" si="383"/>
        <v>music</v>
      </c>
      <c r="R2483" t="str">
        <f t="shared" si="384"/>
        <v>indie rock</v>
      </c>
      <c r="S2483" t="str">
        <f t="shared" si="389"/>
        <v>3/31/2012</v>
      </c>
      <c r="T2483" t="str">
        <f t="shared" si="385"/>
        <v>2012</v>
      </c>
      <c r="U2483" t="str">
        <f t="shared" si="386"/>
        <v>March</v>
      </c>
      <c r="V2483" t="str">
        <f t="shared" si="380"/>
        <v>4/30/2012</v>
      </c>
      <c r="W2483" t="str">
        <f t="shared" si="387"/>
        <v>2012</v>
      </c>
      <c r="X2483" t="str">
        <f t="shared" si="388"/>
        <v>April</v>
      </c>
    </row>
    <row r="2484" spans="1:24" ht="43.2" x14ac:dyDescent="0.55000000000000004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381"/>
        <v>1.0009999999999999</v>
      </c>
      <c r="P2484" s="9">
        <f t="shared" si="382"/>
        <v>40.04</v>
      </c>
      <c r="Q2484" t="str">
        <f t="shared" si="383"/>
        <v>music</v>
      </c>
      <c r="R2484" t="str">
        <f t="shared" si="384"/>
        <v>indie rock</v>
      </c>
      <c r="S2484" t="str">
        <f t="shared" si="389"/>
        <v>6/17/2011</v>
      </c>
      <c r="T2484" t="str">
        <f t="shared" si="385"/>
        <v>2011</v>
      </c>
      <c r="U2484" t="str">
        <f t="shared" si="386"/>
        <v>June</v>
      </c>
      <c r="V2484" t="str">
        <f t="shared" si="380"/>
        <v>8/1/2011</v>
      </c>
      <c r="W2484" t="str">
        <f t="shared" si="387"/>
        <v>2011</v>
      </c>
      <c r="X2484" t="str">
        <f t="shared" si="388"/>
        <v>August</v>
      </c>
    </row>
    <row r="2485" spans="1:24" ht="28.8" x14ac:dyDescent="0.55000000000000004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381"/>
        <v>1.1372727272727272</v>
      </c>
      <c r="P2485" s="9">
        <f t="shared" si="382"/>
        <v>65.84210526315789</v>
      </c>
      <c r="Q2485" t="str">
        <f t="shared" si="383"/>
        <v>music</v>
      </c>
      <c r="R2485" t="str">
        <f t="shared" si="384"/>
        <v>indie rock</v>
      </c>
      <c r="S2485" t="str">
        <f t="shared" si="389"/>
        <v>3/2/2012</v>
      </c>
      <c r="T2485" t="str">
        <f t="shared" si="385"/>
        <v>2012</v>
      </c>
      <c r="U2485" t="str">
        <f t="shared" si="386"/>
        <v>March</v>
      </c>
      <c r="V2485" t="str">
        <f t="shared" si="380"/>
        <v>5/1/2012</v>
      </c>
      <c r="W2485" t="str">
        <f t="shared" si="387"/>
        <v>2012</v>
      </c>
      <c r="X2485" t="str">
        <f t="shared" si="388"/>
        <v>May</v>
      </c>
    </row>
    <row r="2486" spans="1:24" ht="43.2" x14ac:dyDescent="0.55000000000000004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381"/>
        <v>1.1931742857142855</v>
      </c>
      <c r="P2486" s="9">
        <f t="shared" si="382"/>
        <v>46.401222222222216</v>
      </c>
      <c r="Q2486" t="str">
        <f t="shared" si="383"/>
        <v>music</v>
      </c>
      <c r="R2486" t="str">
        <f t="shared" si="384"/>
        <v>indie rock</v>
      </c>
      <c r="S2486" t="str">
        <f t="shared" si="389"/>
        <v>8/16/2011</v>
      </c>
      <c r="T2486" t="str">
        <f t="shared" si="385"/>
        <v>2011</v>
      </c>
      <c r="U2486" t="str">
        <f t="shared" si="386"/>
        <v>August</v>
      </c>
      <c r="V2486" t="str">
        <f t="shared" si="380"/>
        <v>9/15/2011</v>
      </c>
      <c r="W2486" t="str">
        <f t="shared" si="387"/>
        <v>2011</v>
      </c>
      <c r="X2486" t="str">
        <f t="shared" si="388"/>
        <v>September</v>
      </c>
    </row>
    <row r="2487" spans="1:24" ht="43.2" x14ac:dyDescent="0.55000000000000004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381"/>
        <v>1.0325</v>
      </c>
      <c r="P2487" s="9">
        <f t="shared" si="382"/>
        <v>50.365853658536587</v>
      </c>
      <c r="Q2487" t="str">
        <f t="shared" si="383"/>
        <v>music</v>
      </c>
      <c r="R2487" t="str">
        <f t="shared" si="384"/>
        <v>indie rock</v>
      </c>
      <c r="S2487" t="str">
        <f t="shared" si="389"/>
        <v>9/7/2011</v>
      </c>
      <c r="T2487" t="str">
        <f t="shared" si="385"/>
        <v>2011</v>
      </c>
      <c r="U2487" t="str">
        <f t="shared" si="386"/>
        <v>September</v>
      </c>
      <c r="V2487" t="str">
        <f t="shared" si="380"/>
        <v>10/12/2011</v>
      </c>
      <c r="W2487" t="str">
        <f t="shared" si="387"/>
        <v>2011</v>
      </c>
      <c r="X2487" t="str">
        <f t="shared" si="388"/>
        <v>October</v>
      </c>
    </row>
    <row r="2488" spans="1:24" ht="43.2" x14ac:dyDescent="0.55000000000000004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381"/>
        <v>2.6566666666666667</v>
      </c>
      <c r="P2488" s="9">
        <f t="shared" si="382"/>
        <v>26.566666666666666</v>
      </c>
      <c r="Q2488" t="str">
        <f t="shared" si="383"/>
        <v>music</v>
      </c>
      <c r="R2488" t="str">
        <f t="shared" si="384"/>
        <v>indie rock</v>
      </c>
      <c r="S2488" t="str">
        <f t="shared" si="389"/>
        <v>3/23/2012</v>
      </c>
      <c r="T2488" t="str">
        <f t="shared" si="385"/>
        <v>2012</v>
      </c>
      <c r="U2488" t="str">
        <f t="shared" si="386"/>
        <v>March</v>
      </c>
      <c r="V2488" t="str">
        <f t="shared" si="380"/>
        <v>4/22/2012</v>
      </c>
      <c r="W2488" t="str">
        <f t="shared" si="387"/>
        <v>2012</v>
      </c>
      <c r="X2488" t="str">
        <f t="shared" si="388"/>
        <v>April</v>
      </c>
    </row>
    <row r="2489" spans="1:24" ht="43.2" x14ac:dyDescent="0.55000000000000004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381"/>
        <v>1.0005066666666667</v>
      </c>
      <c r="P2489" s="9">
        <f t="shared" si="382"/>
        <v>39.493684210526318</v>
      </c>
      <c r="Q2489" t="str">
        <f t="shared" si="383"/>
        <v>music</v>
      </c>
      <c r="R2489" t="str">
        <f t="shared" si="384"/>
        <v>indie rock</v>
      </c>
      <c r="S2489" t="str">
        <f t="shared" si="389"/>
        <v>4/26/2012</v>
      </c>
      <c r="T2489" t="str">
        <f t="shared" si="385"/>
        <v>2012</v>
      </c>
      <c r="U2489" t="str">
        <f t="shared" si="386"/>
        <v>April</v>
      </c>
      <c r="V2489" t="str">
        <f t="shared" si="380"/>
        <v>5/26/2012</v>
      </c>
      <c r="W2489" t="str">
        <f t="shared" si="387"/>
        <v>2012</v>
      </c>
      <c r="X2489" t="str">
        <f t="shared" si="388"/>
        <v>May</v>
      </c>
    </row>
    <row r="2490" spans="1:24" ht="43.2" x14ac:dyDescent="0.55000000000000004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381"/>
        <v>1.0669999999999999</v>
      </c>
      <c r="P2490" s="9">
        <f t="shared" si="382"/>
        <v>49.246153846153845</v>
      </c>
      <c r="Q2490" t="str">
        <f t="shared" si="383"/>
        <v>music</v>
      </c>
      <c r="R2490" t="str">
        <f t="shared" si="384"/>
        <v>indie rock</v>
      </c>
      <c r="S2490" t="str">
        <f t="shared" si="389"/>
        <v>10/17/2011</v>
      </c>
      <c r="T2490" t="str">
        <f t="shared" si="385"/>
        <v>2011</v>
      </c>
      <c r="U2490" t="str">
        <f t="shared" si="386"/>
        <v>October</v>
      </c>
      <c r="V2490" t="str">
        <f t="shared" si="380"/>
        <v>11/16/2011</v>
      </c>
      <c r="W2490" t="str">
        <f t="shared" si="387"/>
        <v>2011</v>
      </c>
      <c r="X2490" t="str">
        <f t="shared" si="388"/>
        <v>November</v>
      </c>
    </row>
    <row r="2491" spans="1:24" ht="43.2" x14ac:dyDescent="0.55000000000000004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381"/>
        <v>1.3367142857142857</v>
      </c>
      <c r="P2491" s="9">
        <f t="shared" si="382"/>
        <v>62.38</v>
      </c>
      <c r="Q2491" t="str">
        <f t="shared" si="383"/>
        <v>music</v>
      </c>
      <c r="R2491" t="str">
        <f t="shared" si="384"/>
        <v>indie rock</v>
      </c>
      <c r="S2491" t="str">
        <f t="shared" si="389"/>
        <v>4/9/2013</v>
      </c>
      <c r="T2491" t="str">
        <f t="shared" si="385"/>
        <v>2013</v>
      </c>
      <c r="U2491" t="str">
        <f t="shared" si="386"/>
        <v>April</v>
      </c>
      <c r="V2491" t="str">
        <f t="shared" si="380"/>
        <v>5/9/2013</v>
      </c>
      <c r="W2491" t="str">
        <f t="shared" si="387"/>
        <v>2013</v>
      </c>
      <c r="X2491" t="str">
        <f t="shared" si="388"/>
        <v>May</v>
      </c>
    </row>
    <row r="2492" spans="1:24" ht="43.2" x14ac:dyDescent="0.55000000000000004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381"/>
        <v>1.214</v>
      </c>
      <c r="P2492" s="9">
        <f t="shared" si="382"/>
        <v>37.9375</v>
      </c>
      <c r="Q2492" t="str">
        <f t="shared" si="383"/>
        <v>music</v>
      </c>
      <c r="R2492" t="str">
        <f t="shared" si="384"/>
        <v>indie rock</v>
      </c>
      <c r="S2492" t="str">
        <f t="shared" si="389"/>
        <v>4/24/2012</v>
      </c>
      <c r="T2492" t="str">
        <f t="shared" si="385"/>
        <v>2012</v>
      </c>
      <c r="U2492" t="str">
        <f t="shared" si="386"/>
        <v>April</v>
      </c>
      <c r="V2492" t="str">
        <f t="shared" si="380"/>
        <v>6/23/2012</v>
      </c>
      <c r="W2492" t="str">
        <f t="shared" si="387"/>
        <v>2012</v>
      </c>
      <c r="X2492" t="str">
        <f t="shared" si="388"/>
        <v>June</v>
      </c>
    </row>
    <row r="2493" spans="1:24" ht="43.2" x14ac:dyDescent="0.55000000000000004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381"/>
        <v>1.032</v>
      </c>
      <c r="P2493" s="9">
        <f t="shared" si="382"/>
        <v>51.6</v>
      </c>
      <c r="Q2493" t="str">
        <f t="shared" si="383"/>
        <v>music</v>
      </c>
      <c r="R2493" t="str">
        <f t="shared" si="384"/>
        <v>indie rock</v>
      </c>
      <c r="S2493" t="str">
        <f t="shared" si="389"/>
        <v>12/30/2010</v>
      </c>
      <c r="T2493" t="str">
        <f t="shared" si="385"/>
        <v>2010</v>
      </c>
      <c r="U2493" t="str">
        <f t="shared" si="386"/>
        <v>December</v>
      </c>
      <c r="V2493" t="str">
        <f t="shared" si="380"/>
        <v>1/15/2011</v>
      </c>
      <c r="W2493" t="str">
        <f t="shared" si="387"/>
        <v>2011</v>
      </c>
      <c r="X2493" t="str">
        <f t="shared" si="388"/>
        <v>January</v>
      </c>
    </row>
    <row r="2494" spans="1:24" ht="28.8" x14ac:dyDescent="0.55000000000000004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381"/>
        <v>1.25</v>
      </c>
      <c r="P2494" s="9">
        <f t="shared" si="382"/>
        <v>27.777777777777779</v>
      </c>
      <c r="Q2494" t="str">
        <f t="shared" si="383"/>
        <v>music</v>
      </c>
      <c r="R2494" t="str">
        <f t="shared" si="384"/>
        <v>indie rock</v>
      </c>
      <c r="S2494" t="str">
        <f t="shared" si="389"/>
        <v>4/25/2012</v>
      </c>
      <c r="T2494" t="str">
        <f t="shared" si="385"/>
        <v>2012</v>
      </c>
      <c r="U2494" t="str">
        <f t="shared" si="386"/>
        <v>April</v>
      </c>
      <c r="V2494" t="str">
        <f t="shared" si="380"/>
        <v>6/16/2012</v>
      </c>
      <c r="W2494" t="str">
        <f t="shared" si="387"/>
        <v>2012</v>
      </c>
      <c r="X2494" t="str">
        <f t="shared" si="388"/>
        <v>June</v>
      </c>
    </row>
    <row r="2495" spans="1:24" ht="43.2" x14ac:dyDescent="0.55000000000000004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381"/>
        <v>1.2869999999999999</v>
      </c>
      <c r="P2495" s="9">
        <f t="shared" si="382"/>
        <v>99.382239382239376</v>
      </c>
      <c r="Q2495" t="str">
        <f t="shared" si="383"/>
        <v>music</v>
      </c>
      <c r="R2495" t="str">
        <f t="shared" si="384"/>
        <v>indie rock</v>
      </c>
      <c r="S2495" t="str">
        <f t="shared" si="389"/>
        <v>3/14/2013</v>
      </c>
      <c r="T2495" t="str">
        <f t="shared" si="385"/>
        <v>2013</v>
      </c>
      <c r="U2495" t="str">
        <f t="shared" si="386"/>
        <v>March</v>
      </c>
      <c r="V2495" t="str">
        <f t="shared" si="380"/>
        <v>4/28/2013</v>
      </c>
      <c r="W2495" t="str">
        <f t="shared" si="387"/>
        <v>2013</v>
      </c>
      <c r="X2495" t="str">
        <f t="shared" si="388"/>
        <v>April</v>
      </c>
    </row>
    <row r="2496" spans="1:24" ht="43.2" x14ac:dyDescent="0.55000000000000004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381"/>
        <v>1.0100533333333332</v>
      </c>
      <c r="P2496" s="9">
        <f t="shared" si="382"/>
        <v>38.848205128205123</v>
      </c>
      <c r="Q2496" t="str">
        <f t="shared" si="383"/>
        <v>music</v>
      </c>
      <c r="R2496" t="str">
        <f t="shared" si="384"/>
        <v>indie rock</v>
      </c>
      <c r="S2496" t="str">
        <f t="shared" si="389"/>
        <v>4/23/2012</v>
      </c>
      <c r="T2496" t="str">
        <f t="shared" si="385"/>
        <v>2012</v>
      </c>
      <c r="U2496" t="str">
        <f t="shared" si="386"/>
        <v>April</v>
      </c>
      <c r="V2496" t="str">
        <f t="shared" si="380"/>
        <v>5/23/2012</v>
      </c>
      <c r="W2496" t="str">
        <f t="shared" si="387"/>
        <v>2012</v>
      </c>
      <c r="X2496" t="str">
        <f t="shared" si="388"/>
        <v>May</v>
      </c>
    </row>
    <row r="2497" spans="1:24" ht="43.2" x14ac:dyDescent="0.55000000000000004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381"/>
        <v>1.2753666666666665</v>
      </c>
      <c r="P2497" s="9">
        <f t="shared" si="382"/>
        <v>45.548809523809524</v>
      </c>
      <c r="Q2497" t="str">
        <f t="shared" si="383"/>
        <v>music</v>
      </c>
      <c r="R2497" t="str">
        <f t="shared" si="384"/>
        <v>indie rock</v>
      </c>
      <c r="S2497" t="str">
        <f t="shared" si="389"/>
        <v>5/7/2012</v>
      </c>
      <c r="T2497" t="str">
        <f t="shared" si="385"/>
        <v>2012</v>
      </c>
      <c r="U2497" t="str">
        <f t="shared" si="386"/>
        <v>May</v>
      </c>
      <c r="V2497" t="str">
        <f t="shared" si="380"/>
        <v>6/6/2012</v>
      </c>
      <c r="W2497" t="str">
        <f t="shared" si="387"/>
        <v>2012</v>
      </c>
      <c r="X2497" t="str">
        <f t="shared" si="388"/>
        <v>June</v>
      </c>
    </row>
    <row r="2498" spans="1:24" ht="28.8" x14ac:dyDescent="0.55000000000000004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si="381"/>
        <v>1</v>
      </c>
      <c r="P2498" s="9">
        <f t="shared" si="382"/>
        <v>600</v>
      </c>
      <c r="Q2498" t="str">
        <f t="shared" si="383"/>
        <v>music</v>
      </c>
      <c r="R2498" t="str">
        <f t="shared" si="384"/>
        <v>indie rock</v>
      </c>
      <c r="S2498" t="str">
        <f t="shared" si="389"/>
        <v>2/22/2013</v>
      </c>
      <c r="T2498" t="str">
        <f t="shared" si="385"/>
        <v>2013</v>
      </c>
      <c r="U2498" t="str">
        <f t="shared" si="386"/>
        <v>February</v>
      </c>
      <c r="V2498" t="str">
        <f t="shared" ref="V2498:V2561" si="390">TEXT((I2498/86400)+25569+(-5/24),"m/d/yyyy")</f>
        <v>3/29/2013</v>
      </c>
      <c r="W2498" t="str">
        <f t="shared" si="387"/>
        <v>2013</v>
      </c>
      <c r="X2498" t="str">
        <f t="shared" si="388"/>
        <v>March</v>
      </c>
    </row>
    <row r="2499" spans="1:24" ht="43.2" x14ac:dyDescent="0.55000000000000004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ref="O2499:O2562" si="391">E2499/D2499</f>
        <v>1.127715</v>
      </c>
      <c r="P2499" s="9">
        <f t="shared" ref="P2499:P2562" si="392">IF(L2499&lt;&gt;0, E2499/L2499, 0)</f>
        <v>80.551071428571419</v>
      </c>
      <c r="Q2499" t="str">
        <f t="shared" ref="Q2499:Q2562" si="393">LEFT(N2499, SEARCH("/",N2499,1)-1)</f>
        <v>music</v>
      </c>
      <c r="R2499" t="str">
        <f t="shared" ref="R2499:R2562" si="394">RIGHT(N2499,LEN(N2499)-FIND("/",N2499))</f>
        <v>indie rock</v>
      </c>
      <c r="S2499" t="str">
        <f t="shared" si="389"/>
        <v>7/6/2011</v>
      </c>
      <c r="T2499" t="str">
        <f t="shared" ref="T2499:T2562" si="395">TEXT((J2499/86400)+25569+(-5/24),"yyyy")</f>
        <v>2011</v>
      </c>
      <c r="U2499" t="str">
        <f t="shared" ref="U2499:U2562" si="396">TEXT((J2499/86400)+25569+(-5/24),"mmmm")</f>
        <v>July</v>
      </c>
      <c r="V2499" t="str">
        <f t="shared" si="390"/>
        <v>8/5/2011</v>
      </c>
      <c r="W2499" t="str">
        <f t="shared" ref="W2499:W2562" si="397">TEXT((I2499/86400)+25569+(-5/24),"yyyy")</f>
        <v>2011</v>
      </c>
      <c r="X2499" t="str">
        <f t="shared" ref="X2499:X2562" si="398">TEXT((I2499/86400)+25569+(-5/24),"mmmm")</f>
        <v>August</v>
      </c>
    </row>
    <row r="2500" spans="1:24" ht="43.2" x14ac:dyDescent="0.55000000000000004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si="391"/>
        <v>1.056</v>
      </c>
      <c r="P2500" s="9">
        <f t="shared" si="392"/>
        <v>52.8</v>
      </c>
      <c r="Q2500" t="str">
        <f t="shared" si="393"/>
        <v>music</v>
      </c>
      <c r="R2500" t="str">
        <f t="shared" si="394"/>
        <v>indie rock</v>
      </c>
      <c r="S2500" t="str">
        <f t="shared" ref="S2500:S2563" si="399">TEXT((J2500/86400)+25569+(-5/24),"m/d/yyyy")</f>
        <v>1/13/2015</v>
      </c>
      <c r="T2500" t="str">
        <f t="shared" si="395"/>
        <v>2015</v>
      </c>
      <c r="U2500" t="str">
        <f t="shared" si="396"/>
        <v>January</v>
      </c>
      <c r="V2500" t="str">
        <f t="shared" si="390"/>
        <v>1/27/2015</v>
      </c>
      <c r="W2500" t="str">
        <f t="shared" si="397"/>
        <v>2015</v>
      </c>
      <c r="X2500" t="str">
        <f t="shared" si="398"/>
        <v>January</v>
      </c>
    </row>
    <row r="2501" spans="1:24" ht="43.2" x14ac:dyDescent="0.55000000000000004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si="391"/>
        <v>2.0262500000000001</v>
      </c>
      <c r="P2501" s="9">
        <f t="shared" si="392"/>
        <v>47.676470588235297</v>
      </c>
      <c r="Q2501" t="str">
        <f t="shared" si="393"/>
        <v>music</v>
      </c>
      <c r="R2501" t="str">
        <f t="shared" si="394"/>
        <v>indie rock</v>
      </c>
      <c r="S2501" t="str">
        <f t="shared" si="399"/>
        <v>11/13/2012</v>
      </c>
      <c r="T2501" t="str">
        <f t="shared" si="395"/>
        <v>2012</v>
      </c>
      <c r="U2501" t="str">
        <f t="shared" si="396"/>
        <v>November</v>
      </c>
      <c r="V2501" t="str">
        <f t="shared" si="390"/>
        <v>12/31/2012</v>
      </c>
      <c r="W2501" t="str">
        <f t="shared" si="397"/>
        <v>2012</v>
      </c>
      <c r="X2501" t="str">
        <f t="shared" si="398"/>
        <v>December</v>
      </c>
    </row>
    <row r="2502" spans="1:24" ht="43.2" x14ac:dyDescent="0.55000000000000004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391"/>
        <v>1.1333333333333333</v>
      </c>
      <c r="P2502" s="9">
        <f t="shared" si="392"/>
        <v>23.448275862068964</v>
      </c>
      <c r="Q2502" t="str">
        <f t="shared" si="393"/>
        <v>music</v>
      </c>
      <c r="R2502" t="str">
        <f t="shared" si="394"/>
        <v>indie rock</v>
      </c>
      <c r="S2502" t="str">
        <f t="shared" si="399"/>
        <v>5/24/2012</v>
      </c>
      <c r="T2502" t="str">
        <f t="shared" si="395"/>
        <v>2012</v>
      </c>
      <c r="U2502" t="str">
        <f t="shared" si="396"/>
        <v>May</v>
      </c>
      <c r="V2502" t="str">
        <f t="shared" si="390"/>
        <v>6/23/2012</v>
      </c>
      <c r="W2502" t="str">
        <f t="shared" si="397"/>
        <v>2012</v>
      </c>
      <c r="X2502" t="str">
        <f t="shared" si="398"/>
        <v>June</v>
      </c>
    </row>
    <row r="2503" spans="1:24" ht="43.2" x14ac:dyDescent="0.55000000000000004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si="391"/>
        <v>2.5545454545454545E-2</v>
      </c>
      <c r="P2503" s="9">
        <f t="shared" si="392"/>
        <v>40.142857142857146</v>
      </c>
      <c r="Q2503" t="str">
        <f t="shared" si="393"/>
        <v>food</v>
      </c>
      <c r="R2503" t="str">
        <f t="shared" si="394"/>
        <v>restaurants</v>
      </c>
      <c r="S2503" t="str">
        <f t="shared" si="399"/>
        <v>8/28/2015</v>
      </c>
      <c r="T2503" t="str">
        <f t="shared" si="395"/>
        <v>2015</v>
      </c>
      <c r="U2503" t="str">
        <f t="shared" si="396"/>
        <v>August</v>
      </c>
      <c r="V2503" t="str">
        <f t="shared" si="390"/>
        <v>9/27/2015</v>
      </c>
      <c r="W2503" t="str">
        <f t="shared" si="397"/>
        <v>2015</v>
      </c>
      <c r="X2503" t="str">
        <f t="shared" si="398"/>
        <v>September</v>
      </c>
    </row>
    <row r="2504" spans="1:24" ht="43.2" x14ac:dyDescent="0.55000000000000004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391"/>
        <v>7.8181818181818181E-4</v>
      </c>
      <c r="P2504" s="9">
        <f t="shared" si="392"/>
        <v>17.2</v>
      </c>
      <c r="Q2504" t="str">
        <f t="shared" si="393"/>
        <v>food</v>
      </c>
      <c r="R2504" t="str">
        <f t="shared" si="394"/>
        <v>restaurants</v>
      </c>
      <c r="S2504" t="str">
        <f t="shared" si="399"/>
        <v>8/7/2014</v>
      </c>
      <c r="T2504" t="str">
        <f t="shared" si="395"/>
        <v>2014</v>
      </c>
      <c r="U2504" t="str">
        <f t="shared" si="396"/>
        <v>August</v>
      </c>
      <c r="V2504" t="str">
        <f t="shared" si="390"/>
        <v>9/21/2014</v>
      </c>
      <c r="W2504" t="str">
        <f t="shared" si="397"/>
        <v>2014</v>
      </c>
      <c r="X2504" t="str">
        <f t="shared" si="398"/>
        <v>September</v>
      </c>
    </row>
    <row r="2505" spans="1:24" ht="43.2" x14ac:dyDescent="0.55000000000000004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 t="shared" si="391"/>
        <v>0</v>
      </c>
      <c r="P2505" s="9">
        <f t="shared" si="392"/>
        <v>0</v>
      </c>
      <c r="Q2505" t="str">
        <f t="shared" si="393"/>
        <v>food</v>
      </c>
      <c r="R2505" t="str">
        <f t="shared" si="394"/>
        <v>restaurants</v>
      </c>
      <c r="S2505" t="str">
        <f t="shared" si="399"/>
        <v>5/8/2016</v>
      </c>
      <c r="T2505" t="str">
        <f t="shared" si="395"/>
        <v>2016</v>
      </c>
      <c r="U2505" t="str">
        <f t="shared" si="396"/>
        <v>May</v>
      </c>
      <c r="V2505" t="str">
        <f t="shared" si="390"/>
        <v>6/7/2016</v>
      </c>
      <c r="W2505" t="str">
        <f t="shared" si="397"/>
        <v>2016</v>
      </c>
      <c r="X2505" t="str">
        <f t="shared" si="398"/>
        <v>June</v>
      </c>
    </row>
    <row r="2506" spans="1:24" ht="28.8" x14ac:dyDescent="0.55000000000000004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 t="shared" si="391"/>
        <v>0</v>
      </c>
      <c r="P2506" s="9">
        <f t="shared" si="392"/>
        <v>0</v>
      </c>
      <c r="Q2506" t="str">
        <f t="shared" si="393"/>
        <v>food</v>
      </c>
      <c r="R2506" t="str">
        <f t="shared" si="394"/>
        <v>restaurants</v>
      </c>
      <c r="S2506" t="str">
        <f t="shared" si="399"/>
        <v>10/15/2014</v>
      </c>
      <c r="T2506" t="str">
        <f t="shared" si="395"/>
        <v>2014</v>
      </c>
      <c r="U2506" t="str">
        <f t="shared" si="396"/>
        <v>October</v>
      </c>
      <c r="V2506" t="str">
        <f t="shared" si="390"/>
        <v>11/14/2014</v>
      </c>
      <c r="W2506" t="str">
        <f t="shared" si="397"/>
        <v>2014</v>
      </c>
      <c r="X2506" t="str">
        <f t="shared" si="398"/>
        <v>November</v>
      </c>
    </row>
    <row r="2507" spans="1:24" ht="57.6" x14ac:dyDescent="0.55000000000000004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 t="shared" si="391"/>
        <v>0</v>
      </c>
      <c r="P2507" s="9">
        <f t="shared" si="392"/>
        <v>0</v>
      </c>
      <c r="Q2507" t="str">
        <f t="shared" si="393"/>
        <v>food</v>
      </c>
      <c r="R2507" t="str">
        <f t="shared" si="394"/>
        <v>restaurants</v>
      </c>
      <c r="S2507" t="str">
        <f t="shared" si="399"/>
        <v>2/11/2015</v>
      </c>
      <c r="T2507" t="str">
        <f t="shared" si="395"/>
        <v>2015</v>
      </c>
      <c r="U2507" t="str">
        <f t="shared" si="396"/>
        <v>February</v>
      </c>
      <c r="V2507" t="str">
        <f t="shared" si="390"/>
        <v>3/13/2015</v>
      </c>
      <c r="W2507" t="str">
        <f t="shared" si="397"/>
        <v>2015</v>
      </c>
      <c r="X2507" t="str">
        <f t="shared" si="398"/>
        <v>March</v>
      </c>
    </row>
    <row r="2508" spans="1:24" ht="43.2" x14ac:dyDescent="0.55000000000000004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 t="shared" si="391"/>
        <v>6.0000000000000001E-3</v>
      </c>
      <c r="P2508" s="9">
        <f t="shared" si="392"/>
        <v>15</v>
      </c>
      <c r="Q2508" t="str">
        <f t="shared" si="393"/>
        <v>food</v>
      </c>
      <c r="R2508" t="str">
        <f t="shared" si="394"/>
        <v>restaurants</v>
      </c>
      <c r="S2508" t="str">
        <f t="shared" si="399"/>
        <v>9/11/2015</v>
      </c>
      <c r="T2508" t="str">
        <f t="shared" si="395"/>
        <v>2015</v>
      </c>
      <c r="U2508" t="str">
        <f t="shared" si="396"/>
        <v>September</v>
      </c>
      <c r="V2508" t="str">
        <f t="shared" si="390"/>
        <v>10/3/2015</v>
      </c>
      <c r="W2508" t="str">
        <f t="shared" si="397"/>
        <v>2015</v>
      </c>
      <c r="X2508" t="str">
        <f t="shared" si="398"/>
        <v>October</v>
      </c>
    </row>
    <row r="2509" spans="1:24" x14ac:dyDescent="0.55000000000000004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 t="shared" si="391"/>
        <v>0</v>
      </c>
      <c r="P2509" s="9">
        <f t="shared" si="392"/>
        <v>0</v>
      </c>
      <c r="Q2509" t="str">
        <f t="shared" si="393"/>
        <v>food</v>
      </c>
      <c r="R2509" t="str">
        <f t="shared" si="394"/>
        <v>restaurants</v>
      </c>
      <c r="S2509" t="str">
        <f t="shared" si="399"/>
        <v>4/10/2015</v>
      </c>
      <c r="T2509" t="str">
        <f t="shared" si="395"/>
        <v>2015</v>
      </c>
      <c r="U2509" t="str">
        <f t="shared" si="396"/>
        <v>April</v>
      </c>
      <c r="V2509" t="str">
        <f t="shared" si="390"/>
        <v>5/10/2015</v>
      </c>
      <c r="W2509" t="str">
        <f t="shared" si="397"/>
        <v>2015</v>
      </c>
      <c r="X2509" t="str">
        <f t="shared" si="398"/>
        <v>May</v>
      </c>
    </row>
    <row r="2510" spans="1:24" ht="43.2" x14ac:dyDescent="0.55000000000000004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 t="shared" si="391"/>
        <v>0</v>
      </c>
      <c r="P2510" s="9">
        <f t="shared" si="392"/>
        <v>0</v>
      </c>
      <c r="Q2510" t="str">
        <f t="shared" si="393"/>
        <v>food</v>
      </c>
      <c r="R2510" t="str">
        <f t="shared" si="394"/>
        <v>restaurants</v>
      </c>
      <c r="S2510" t="str">
        <f t="shared" si="399"/>
        <v>7/15/2014</v>
      </c>
      <c r="T2510" t="str">
        <f t="shared" si="395"/>
        <v>2014</v>
      </c>
      <c r="U2510" t="str">
        <f t="shared" si="396"/>
        <v>July</v>
      </c>
      <c r="V2510" t="str">
        <f t="shared" si="390"/>
        <v>8/14/2014</v>
      </c>
      <c r="W2510" t="str">
        <f t="shared" si="397"/>
        <v>2014</v>
      </c>
      <c r="X2510" t="str">
        <f t="shared" si="398"/>
        <v>August</v>
      </c>
    </row>
    <row r="2511" spans="1:24" ht="43.2" x14ac:dyDescent="0.55000000000000004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si="391"/>
        <v>1.0526315789473684E-2</v>
      </c>
      <c r="P2511" s="9">
        <f t="shared" si="392"/>
        <v>35.714285714285715</v>
      </c>
      <c r="Q2511" t="str">
        <f t="shared" si="393"/>
        <v>food</v>
      </c>
      <c r="R2511" t="str">
        <f t="shared" si="394"/>
        <v>restaurants</v>
      </c>
      <c r="S2511" t="str">
        <f t="shared" si="399"/>
        <v>2/23/2015</v>
      </c>
      <c r="T2511" t="str">
        <f t="shared" si="395"/>
        <v>2015</v>
      </c>
      <c r="U2511" t="str">
        <f t="shared" si="396"/>
        <v>February</v>
      </c>
      <c r="V2511" t="str">
        <f t="shared" si="390"/>
        <v>4/20/2015</v>
      </c>
      <c r="W2511" t="str">
        <f t="shared" si="397"/>
        <v>2015</v>
      </c>
      <c r="X2511" t="str">
        <f t="shared" si="398"/>
        <v>April</v>
      </c>
    </row>
    <row r="2512" spans="1:24" ht="43.2" x14ac:dyDescent="0.55000000000000004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391"/>
        <v>1.5E-3</v>
      </c>
      <c r="P2512" s="9">
        <f t="shared" si="392"/>
        <v>37.5</v>
      </c>
      <c r="Q2512" t="str">
        <f t="shared" si="393"/>
        <v>food</v>
      </c>
      <c r="R2512" t="str">
        <f t="shared" si="394"/>
        <v>restaurants</v>
      </c>
      <c r="S2512" t="str">
        <f t="shared" si="399"/>
        <v>3/15/2015</v>
      </c>
      <c r="T2512" t="str">
        <f t="shared" si="395"/>
        <v>2015</v>
      </c>
      <c r="U2512" t="str">
        <f t="shared" si="396"/>
        <v>March</v>
      </c>
      <c r="V2512" t="str">
        <f t="shared" si="390"/>
        <v>5/14/2015</v>
      </c>
      <c r="W2512" t="str">
        <f t="shared" si="397"/>
        <v>2015</v>
      </c>
      <c r="X2512" t="str">
        <f t="shared" si="398"/>
        <v>May</v>
      </c>
    </row>
    <row r="2513" spans="1:24" ht="43.2" x14ac:dyDescent="0.55000000000000004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 t="shared" si="391"/>
        <v>0</v>
      </c>
      <c r="P2513" s="9">
        <f t="shared" si="392"/>
        <v>0</v>
      </c>
      <c r="Q2513" t="str">
        <f t="shared" si="393"/>
        <v>food</v>
      </c>
      <c r="R2513" t="str">
        <f t="shared" si="394"/>
        <v>restaurants</v>
      </c>
      <c r="S2513" t="str">
        <f t="shared" si="399"/>
        <v>1/2/2016</v>
      </c>
      <c r="T2513" t="str">
        <f t="shared" si="395"/>
        <v>2016</v>
      </c>
      <c r="U2513" t="str">
        <f t="shared" si="396"/>
        <v>January</v>
      </c>
      <c r="V2513" t="str">
        <f t="shared" si="390"/>
        <v>2/1/2016</v>
      </c>
      <c r="W2513" t="str">
        <f t="shared" si="397"/>
        <v>2016</v>
      </c>
      <c r="X2513" t="str">
        <f t="shared" si="398"/>
        <v>February</v>
      </c>
    </row>
    <row r="2514" spans="1:24" ht="43.2" x14ac:dyDescent="0.55000000000000004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 t="shared" si="391"/>
        <v>0</v>
      </c>
      <c r="P2514" s="9">
        <f t="shared" si="392"/>
        <v>0</v>
      </c>
      <c r="Q2514" t="str">
        <f t="shared" si="393"/>
        <v>food</v>
      </c>
      <c r="R2514" t="str">
        <f t="shared" si="394"/>
        <v>restaurants</v>
      </c>
      <c r="S2514" t="str">
        <f t="shared" si="399"/>
        <v>11/28/2014</v>
      </c>
      <c r="T2514" t="str">
        <f t="shared" si="395"/>
        <v>2014</v>
      </c>
      <c r="U2514" t="str">
        <f t="shared" si="396"/>
        <v>November</v>
      </c>
      <c r="V2514" t="str">
        <f t="shared" si="390"/>
        <v>12/13/2014</v>
      </c>
      <c r="W2514" t="str">
        <f t="shared" si="397"/>
        <v>2014</v>
      </c>
      <c r="X2514" t="str">
        <f t="shared" si="398"/>
        <v>December</v>
      </c>
    </row>
    <row r="2515" spans="1:24" ht="43.2" x14ac:dyDescent="0.55000000000000004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 t="shared" si="391"/>
        <v>0</v>
      </c>
      <c r="P2515" s="9">
        <f t="shared" si="392"/>
        <v>0</v>
      </c>
      <c r="Q2515" t="str">
        <f t="shared" si="393"/>
        <v>food</v>
      </c>
      <c r="R2515" t="str">
        <f t="shared" si="394"/>
        <v>restaurants</v>
      </c>
      <c r="S2515" t="str">
        <f t="shared" si="399"/>
        <v>12/27/2016</v>
      </c>
      <c r="T2515" t="str">
        <f t="shared" si="395"/>
        <v>2016</v>
      </c>
      <c r="U2515" t="str">
        <f t="shared" si="396"/>
        <v>December</v>
      </c>
      <c r="V2515" t="str">
        <f t="shared" si="390"/>
        <v>2/25/2017</v>
      </c>
      <c r="W2515" t="str">
        <f t="shared" si="397"/>
        <v>2017</v>
      </c>
      <c r="X2515" t="str">
        <f t="shared" si="398"/>
        <v>February</v>
      </c>
    </row>
    <row r="2516" spans="1:24" ht="43.2" x14ac:dyDescent="0.55000000000000004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si="391"/>
        <v>1.7500000000000002E-2</v>
      </c>
      <c r="P2516" s="9">
        <f t="shared" si="392"/>
        <v>52.5</v>
      </c>
      <c r="Q2516" t="str">
        <f t="shared" si="393"/>
        <v>food</v>
      </c>
      <c r="R2516" t="str">
        <f t="shared" si="394"/>
        <v>restaurants</v>
      </c>
      <c r="S2516" t="str">
        <f t="shared" si="399"/>
        <v>8/3/2014</v>
      </c>
      <c r="T2516" t="str">
        <f t="shared" si="395"/>
        <v>2014</v>
      </c>
      <c r="U2516" t="str">
        <f t="shared" si="396"/>
        <v>August</v>
      </c>
      <c r="V2516" t="str">
        <f t="shared" si="390"/>
        <v>8/20/2014</v>
      </c>
      <c r="W2516" t="str">
        <f t="shared" si="397"/>
        <v>2014</v>
      </c>
      <c r="X2516" t="str">
        <f t="shared" si="398"/>
        <v>August</v>
      </c>
    </row>
    <row r="2517" spans="1:24" ht="43.2" x14ac:dyDescent="0.55000000000000004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391"/>
        <v>0.186</v>
      </c>
      <c r="P2517" s="9">
        <f t="shared" si="392"/>
        <v>77.5</v>
      </c>
      <c r="Q2517" t="str">
        <f t="shared" si="393"/>
        <v>food</v>
      </c>
      <c r="R2517" t="str">
        <f t="shared" si="394"/>
        <v>restaurants</v>
      </c>
      <c r="S2517" t="str">
        <f t="shared" si="399"/>
        <v>1/23/2015</v>
      </c>
      <c r="T2517" t="str">
        <f t="shared" si="395"/>
        <v>2015</v>
      </c>
      <c r="U2517" t="str">
        <f t="shared" si="396"/>
        <v>January</v>
      </c>
      <c r="V2517" t="str">
        <f t="shared" si="390"/>
        <v>2/22/2015</v>
      </c>
      <c r="W2517" t="str">
        <f t="shared" si="397"/>
        <v>2015</v>
      </c>
      <c r="X2517" t="str">
        <f t="shared" si="398"/>
        <v>February</v>
      </c>
    </row>
    <row r="2518" spans="1:24" ht="43.2" x14ac:dyDescent="0.55000000000000004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 t="shared" si="391"/>
        <v>0</v>
      </c>
      <c r="P2518" s="9">
        <f t="shared" si="392"/>
        <v>0</v>
      </c>
      <c r="Q2518" t="str">
        <f t="shared" si="393"/>
        <v>food</v>
      </c>
      <c r="R2518" t="str">
        <f t="shared" si="394"/>
        <v>restaurants</v>
      </c>
      <c r="S2518" t="str">
        <f t="shared" si="399"/>
        <v>10/30/2014</v>
      </c>
      <c r="T2518" t="str">
        <f t="shared" si="395"/>
        <v>2014</v>
      </c>
      <c r="U2518" t="str">
        <f t="shared" si="396"/>
        <v>October</v>
      </c>
      <c r="V2518" t="str">
        <f t="shared" si="390"/>
        <v>11/29/2014</v>
      </c>
      <c r="W2518" t="str">
        <f t="shared" si="397"/>
        <v>2014</v>
      </c>
      <c r="X2518" t="str">
        <f t="shared" si="398"/>
        <v>November</v>
      </c>
    </row>
    <row r="2519" spans="1:24" ht="43.2" x14ac:dyDescent="0.55000000000000004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 t="shared" si="391"/>
        <v>9.8166666666666666E-2</v>
      </c>
      <c r="P2519" s="9">
        <f t="shared" si="392"/>
        <v>53.545454545454547</v>
      </c>
      <c r="Q2519" t="str">
        <f t="shared" si="393"/>
        <v>food</v>
      </c>
      <c r="R2519" t="str">
        <f t="shared" si="394"/>
        <v>restaurants</v>
      </c>
      <c r="S2519" t="str">
        <f t="shared" si="399"/>
        <v>2/17/2015</v>
      </c>
      <c r="T2519" t="str">
        <f t="shared" si="395"/>
        <v>2015</v>
      </c>
      <c r="U2519" t="str">
        <f t="shared" si="396"/>
        <v>February</v>
      </c>
      <c r="V2519" t="str">
        <f t="shared" si="390"/>
        <v>3/19/2015</v>
      </c>
      <c r="W2519" t="str">
        <f t="shared" si="397"/>
        <v>2015</v>
      </c>
      <c r="X2519" t="str">
        <f t="shared" si="398"/>
        <v>March</v>
      </c>
    </row>
    <row r="2520" spans="1:24" ht="43.2" x14ac:dyDescent="0.55000000000000004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 t="shared" si="391"/>
        <v>0</v>
      </c>
      <c r="P2520" s="9">
        <f t="shared" si="392"/>
        <v>0</v>
      </c>
      <c r="Q2520" t="str">
        <f t="shared" si="393"/>
        <v>food</v>
      </c>
      <c r="R2520" t="str">
        <f t="shared" si="394"/>
        <v>restaurants</v>
      </c>
      <c r="S2520" t="str">
        <f t="shared" si="399"/>
        <v>10/14/2014</v>
      </c>
      <c r="T2520" t="str">
        <f t="shared" si="395"/>
        <v>2014</v>
      </c>
      <c r="U2520" t="str">
        <f t="shared" si="396"/>
        <v>October</v>
      </c>
      <c r="V2520" t="str">
        <f t="shared" si="390"/>
        <v>11/13/2014</v>
      </c>
      <c r="W2520" t="str">
        <f t="shared" si="397"/>
        <v>2014</v>
      </c>
      <c r="X2520" t="str">
        <f t="shared" si="398"/>
        <v>November</v>
      </c>
    </row>
    <row r="2521" spans="1:24" ht="28.8" x14ac:dyDescent="0.55000000000000004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391"/>
        <v>4.3333333333333331E-4</v>
      </c>
      <c r="P2521" s="9">
        <f t="shared" si="392"/>
        <v>16.25</v>
      </c>
      <c r="Q2521" t="str">
        <f t="shared" si="393"/>
        <v>food</v>
      </c>
      <c r="R2521" t="str">
        <f t="shared" si="394"/>
        <v>restaurants</v>
      </c>
      <c r="S2521" t="str">
        <f t="shared" si="399"/>
        <v>6/18/2014</v>
      </c>
      <c r="T2521" t="str">
        <f t="shared" si="395"/>
        <v>2014</v>
      </c>
      <c r="U2521" t="str">
        <f t="shared" si="396"/>
        <v>June</v>
      </c>
      <c r="V2521" t="str">
        <f t="shared" si="390"/>
        <v>7/18/2014</v>
      </c>
      <c r="W2521" t="str">
        <f t="shared" si="397"/>
        <v>2014</v>
      </c>
      <c r="X2521" t="str">
        <f t="shared" si="398"/>
        <v>July</v>
      </c>
    </row>
    <row r="2522" spans="1:24" ht="43.2" x14ac:dyDescent="0.55000000000000004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 t="shared" si="391"/>
        <v>0</v>
      </c>
      <c r="P2522" s="9">
        <f t="shared" si="392"/>
        <v>0</v>
      </c>
      <c r="Q2522" t="str">
        <f t="shared" si="393"/>
        <v>food</v>
      </c>
      <c r="R2522" t="str">
        <f t="shared" si="394"/>
        <v>restaurants</v>
      </c>
      <c r="S2522" t="str">
        <f t="shared" si="399"/>
        <v>8/30/2016</v>
      </c>
      <c r="T2522" t="str">
        <f t="shared" si="395"/>
        <v>2016</v>
      </c>
      <c r="U2522" t="str">
        <f t="shared" si="396"/>
        <v>August</v>
      </c>
      <c r="V2522" t="str">
        <f t="shared" si="390"/>
        <v>10/15/2016</v>
      </c>
      <c r="W2522" t="str">
        <f t="shared" si="397"/>
        <v>2016</v>
      </c>
      <c r="X2522" t="str">
        <f t="shared" si="398"/>
        <v>October</v>
      </c>
    </row>
    <row r="2523" spans="1:24" ht="57.6" x14ac:dyDescent="0.55000000000000004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391"/>
        <v>1.0948792000000001</v>
      </c>
      <c r="P2523" s="9">
        <f t="shared" si="392"/>
        <v>103.68174242424243</v>
      </c>
      <c r="Q2523" t="str">
        <f t="shared" si="393"/>
        <v>music</v>
      </c>
      <c r="R2523" t="str">
        <f t="shared" si="394"/>
        <v>classical music</v>
      </c>
      <c r="S2523" t="str">
        <f t="shared" si="399"/>
        <v>9/22/2015</v>
      </c>
      <c r="T2523" t="str">
        <f t="shared" si="395"/>
        <v>2015</v>
      </c>
      <c r="U2523" t="str">
        <f t="shared" si="396"/>
        <v>September</v>
      </c>
      <c r="V2523" t="str">
        <f t="shared" si="390"/>
        <v>10/13/2015</v>
      </c>
      <c r="W2523" t="str">
        <f t="shared" si="397"/>
        <v>2015</v>
      </c>
      <c r="X2523" t="str">
        <f t="shared" si="398"/>
        <v>October</v>
      </c>
    </row>
    <row r="2524" spans="1:24" ht="43.2" x14ac:dyDescent="0.55000000000000004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391"/>
        <v>1</v>
      </c>
      <c r="P2524" s="9">
        <f t="shared" si="392"/>
        <v>185.18518518518519</v>
      </c>
      <c r="Q2524" t="str">
        <f t="shared" si="393"/>
        <v>music</v>
      </c>
      <c r="R2524" t="str">
        <f t="shared" si="394"/>
        <v>classical music</v>
      </c>
      <c r="S2524" t="str">
        <f t="shared" si="399"/>
        <v>3/31/2016</v>
      </c>
      <c r="T2524" t="str">
        <f t="shared" si="395"/>
        <v>2016</v>
      </c>
      <c r="U2524" t="str">
        <f t="shared" si="396"/>
        <v>March</v>
      </c>
      <c r="V2524" t="str">
        <f t="shared" si="390"/>
        <v>4/22/2016</v>
      </c>
      <c r="W2524" t="str">
        <f t="shared" si="397"/>
        <v>2016</v>
      </c>
      <c r="X2524" t="str">
        <f t="shared" si="398"/>
        <v>April</v>
      </c>
    </row>
    <row r="2525" spans="1:24" ht="43.2" x14ac:dyDescent="0.55000000000000004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391"/>
        <v>1.5644444444444445</v>
      </c>
      <c r="P2525" s="9">
        <f t="shared" si="392"/>
        <v>54.153846153846153</v>
      </c>
      <c r="Q2525" t="str">
        <f t="shared" si="393"/>
        <v>music</v>
      </c>
      <c r="R2525" t="str">
        <f t="shared" si="394"/>
        <v>classical music</v>
      </c>
      <c r="S2525" t="str">
        <f t="shared" si="399"/>
        <v>10/18/2014</v>
      </c>
      <c r="T2525" t="str">
        <f t="shared" si="395"/>
        <v>2014</v>
      </c>
      <c r="U2525" t="str">
        <f t="shared" si="396"/>
        <v>October</v>
      </c>
      <c r="V2525" t="str">
        <f t="shared" si="390"/>
        <v>11/17/2014</v>
      </c>
      <c r="W2525" t="str">
        <f t="shared" si="397"/>
        <v>2014</v>
      </c>
      <c r="X2525" t="str">
        <f t="shared" si="398"/>
        <v>November</v>
      </c>
    </row>
    <row r="2526" spans="1:24" ht="28.8" x14ac:dyDescent="0.55000000000000004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391"/>
        <v>1.016</v>
      </c>
      <c r="P2526" s="9">
        <f t="shared" si="392"/>
        <v>177.2093023255814</v>
      </c>
      <c r="Q2526" t="str">
        <f t="shared" si="393"/>
        <v>music</v>
      </c>
      <c r="R2526" t="str">
        <f t="shared" si="394"/>
        <v>classical music</v>
      </c>
      <c r="S2526" t="str">
        <f t="shared" si="399"/>
        <v>11/18/2014</v>
      </c>
      <c r="T2526" t="str">
        <f t="shared" si="395"/>
        <v>2014</v>
      </c>
      <c r="U2526" t="str">
        <f t="shared" si="396"/>
        <v>November</v>
      </c>
      <c r="V2526" t="str">
        <f t="shared" si="390"/>
        <v>12/20/2014</v>
      </c>
      <c r="W2526" t="str">
        <f t="shared" si="397"/>
        <v>2014</v>
      </c>
      <c r="X2526" t="str">
        <f t="shared" si="398"/>
        <v>December</v>
      </c>
    </row>
    <row r="2527" spans="1:24" ht="43.2" x14ac:dyDescent="0.55000000000000004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391"/>
        <v>1.00325</v>
      </c>
      <c r="P2527" s="9">
        <f t="shared" si="392"/>
        <v>100.325</v>
      </c>
      <c r="Q2527" t="str">
        <f t="shared" si="393"/>
        <v>music</v>
      </c>
      <c r="R2527" t="str">
        <f t="shared" si="394"/>
        <v>classical music</v>
      </c>
      <c r="S2527" t="str">
        <f t="shared" si="399"/>
        <v>5/29/2012</v>
      </c>
      <c r="T2527" t="str">
        <f t="shared" si="395"/>
        <v>2012</v>
      </c>
      <c r="U2527" t="str">
        <f t="shared" si="396"/>
        <v>May</v>
      </c>
      <c r="V2527" t="str">
        <f t="shared" si="390"/>
        <v>6/28/2012</v>
      </c>
      <c r="W2527" t="str">
        <f t="shared" si="397"/>
        <v>2012</v>
      </c>
      <c r="X2527" t="str">
        <f t="shared" si="398"/>
        <v>June</v>
      </c>
    </row>
    <row r="2528" spans="1:24" ht="43.2" x14ac:dyDescent="0.55000000000000004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391"/>
        <v>1.1294999999999999</v>
      </c>
      <c r="P2528" s="9">
        <f t="shared" si="392"/>
        <v>136.90909090909091</v>
      </c>
      <c r="Q2528" t="str">
        <f t="shared" si="393"/>
        <v>music</v>
      </c>
      <c r="R2528" t="str">
        <f t="shared" si="394"/>
        <v>classical music</v>
      </c>
      <c r="S2528" t="str">
        <f t="shared" si="399"/>
        <v>11/9/2014</v>
      </c>
      <c r="T2528" t="str">
        <f t="shared" si="395"/>
        <v>2014</v>
      </c>
      <c r="U2528" t="str">
        <f t="shared" si="396"/>
        <v>November</v>
      </c>
      <c r="V2528" t="str">
        <f t="shared" si="390"/>
        <v>12/7/2014</v>
      </c>
      <c r="W2528" t="str">
        <f t="shared" si="397"/>
        <v>2014</v>
      </c>
      <c r="X2528" t="str">
        <f t="shared" si="398"/>
        <v>December</v>
      </c>
    </row>
    <row r="2529" spans="1:24" ht="43.2" x14ac:dyDescent="0.55000000000000004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391"/>
        <v>1.02125</v>
      </c>
      <c r="P2529" s="9">
        <f t="shared" si="392"/>
        <v>57.535211267605632</v>
      </c>
      <c r="Q2529" t="str">
        <f t="shared" si="393"/>
        <v>music</v>
      </c>
      <c r="R2529" t="str">
        <f t="shared" si="394"/>
        <v>classical music</v>
      </c>
      <c r="S2529" t="str">
        <f t="shared" si="399"/>
        <v>9/29/2013</v>
      </c>
      <c r="T2529" t="str">
        <f t="shared" si="395"/>
        <v>2013</v>
      </c>
      <c r="U2529" t="str">
        <f t="shared" si="396"/>
        <v>September</v>
      </c>
      <c r="V2529" t="str">
        <f t="shared" si="390"/>
        <v>10/17/2013</v>
      </c>
      <c r="W2529" t="str">
        <f t="shared" si="397"/>
        <v>2013</v>
      </c>
      <c r="X2529" t="str">
        <f t="shared" si="398"/>
        <v>October</v>
      </c>
    </row>
    <row r="2530" spans="1:24" ht="43.2" x14ac:dyDescent="0.55000000000000004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391"/>
        <v>1.0724974999999999</v>
      </c>
      <c r="P2530" s="9">
        <f t="shared" si="392"/>
        <v>52.962839506172834</v>
      </c>
      <c r="Q2530" t="str">
        <f t="shared" si="393"/>
        <v>music</v>
      </c>
      <c r="R2530" t="str">
        <f t="shared" si="394"/>
        <v>classical music</v>
      </c>
      <c r="S2530" t="str">
        <f t="shared" si="399"/>
        <v>8/1/2015</v>
      </c>
      <c r="T2530" t="str">
        <f t="shared" si="395"/>
        <v>2015</v>
      </c>
      <c r="U2530" t="str">
        <f t="shared" si="396"/>
        <v>August</v>
      </c>
      <c r="V2530" t="str">
        <f t="shared" si="390"/>
        <v>8/20/2015</v>
      </c>
      <c r="W2530" t="str">
        <f t="shared" si="397"/>
        <v>2015</v>
      </c>
      <c r="X2530" t="str">
        <f t="shared" si="398"/>
        <v>August</v>
      </c>
    </row>
    <row r="2531" spans="1:24" ht="28.8" x14ac:dyDescent="0.55000000000000004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391"/>
        <v>1.0428333333333333</v>
      </c>
      <c r="P2531" s="9">
        <f t="shared" si="392"/>
        <v>82.328947368421055</v>
      </c>
      <c r="Q2531" t="str">
        <f t="shared" si="393"/>
        <v>music</v>
      </c>
      <c r="R2531" t="str">
        <f t="shared" si="394"/>
        <v>classical music</v>
      </c>
      <c r="S2531" t="str">
        <f t="shared" si="399"/>
        <v>2/8/2012</v>
      </c>
      <c r="T2531" t="str">
        <f t="shared" si="395"/>
        <v>2012</v>
      </c>
      <c r="U2531" t="str">
        <f t="shared" si="396"/>
        <v>February</v>
      </c>
      <c r="V2531" t="str">
        <f t="shared" si="390"/>
        <v>3/24/2012</v>
      </c>
      <c r="W2531" t="str">
        <f t="shared" si="397"/>
        <v>2012</v>
      </c>
      <c r="X2531" t="str">
        <f t="shared" si="398"/>
        <v>March</v>
      </c>
    </row>
    <row r="2532" spans="1:24" ht="43.2" x14ac:dyDescent="0.55000000000000004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391"/>
        <v>1</v>
      </c>
      <c r="P2532" s="9">
        <f t="shared" si="392"/>
        <v>135.41666666666666</v>
      </c>
      <c r="Q2532" t="str">
        <f t="shared" si="393"/>
        <v>music</v>
      </c>
      <c r="R2532" t="str">
        <f t="shared" si="394"/>
        <v>classical music</v>
      </c>
      <c r="S2532" t="str">
        <f t="shared" si="399"/>
        <v>3/18/2015</v>
      </c>
      <c r="T2532" t="str">
        <f t="shared" si="395"/>
        <v>2015</v>
      </c>
      <c r="U2532" t="str">
        <f t="shared" si="396"/>
        <v>March</v>
      </c>
      <c r="V2532" t="str">
        <f t="shared" si="390"/>
        <v>4/19/2015</v>
      </c>
      <c r="W2532" t="str">
        <f t="shared" si="397"/>
        <v>2015</v>
      </c>
      <c r="X2532" t="str">
        <f t="shared" si="398"/>
        <v>April</v>
      </c>
    </row>
    <row r="2533" spans="1:24" ht="43.2" x14ac:dyDescent="0.55000000000000004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391"/>
        <v>1.004</v>
      </c>
      <c r="P2533" s="9">
        <f t="shared" si="392"/>
        <v>74.06557377049181</v>
      </c>
      <c r="Q2533" t="str">
        <f t="shared" si="393"/>
        <v>music</v>
      </c>
      <c r="R2533" t="str">
        <f t="shared" si="394"/>
        <v>classical music</v>
      </c>
      <c r="S2533" t="str">
        <f t="shared" si="399"/>
        <v>7/23/2015</v>
      </c>
      <c r="T2533" t="str">
        <f t="shared" si="395"/>
        <v>2015</v>
      </c>
      <c r="U2533" t="str">
        <f t="shared" si="396"/>
        <v>July</v>
      </c>
      <c r="V2533" t="str">
        <f t="shared" si="390"/>
        <v>8/14/2015</v>
      </c>
      <c r="W2533" t="str">
        <f t="shared" si="397"/>
        <v>2015</v>
      </c>
      <c r="X2533" t="str">
        <f t="shared" si="398"/>
        <v>August</v>
      </c>
    </row>
    <row r="2534" spans="1:24" ht="43.2" x14ac:dyDescent="0.55000000000000004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391"/>
        <v>1.26125</v>
      </c>
      <c r="P2534" s="9">
        <f t="shared" si="392"/>
        <v>84.083333333333329</v>
      </c>
      <c r="Q2534" t="str">
        <f t="shared" si="393"/>
        <v>music</v>
      </c>
      <c r="R2534" t="str">
        <f t="shared" si="394"/>
        <v>classical music</v>
      </c>
      <c r="S2534" t="str">
        <f t="shared" si="399"/>
        <v>7/17/2012</v>
      </c>
      <c r="T2534" t="str">
        <f t="shared" si="395"/>
        <v>2012</v>
      </c>
      <c r="U2534" t="str">
        <f t="shared" si="396"/>
        <v>July</v>
      </c>
      <c r="V2534" t="str">
        <f t="shared" si="390"/>
        <v>8/16/2012</v>
      </c>
      <c r="W2534" t="str">
        <f t="shared" si="397"/>
        <v>2012</v>
      </c>
      <c r="X2534" t="str">
        <f t="shared" si="398"/>
        <v>August</v>
      </c>
    </row>
    <row r="2535" spans="1:24" ht="43.2" x14ac:dyDescent="0.55000000000000004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391"/>
        <v>1.1066666666666667</v>
      </c>
      <c r="P2535" s="9">
        <f t="shared" si="392"/>
        <v>61.029411764705884</v>
      </c>
      <c r="Q2535" t="str">
        <f t="shared" si="393"/>
        <v>music</v>
      </c>
      <c r="R2535" t="str">
        <f t="shared" si="394"/>
        <v>classical music</v>
      </c>
      <c r="S2535" t="str">
        <f t="shared" si="399"/>
        <v>1/30/2013</v>
      </c>
      <c r="T2535" t="str">
        <f t="shared" si="395"/>
        <v>2013</v>
      </c>
      <c r="U2535" t="str">
        <f t="shared" si="396"/>
        <v>January</v>
      </c>
      <c r="V2535" t="str">
        <f t="shared" si="390"/>
        <v>3/1/2013</v>
      </c>
      <c r="W2535" t="str">
        <f t="shared" si="397"/>
        <v>2013</v>
      </c>
      <c r="X2535" t="str">
        <f t="shared" si="398"/>
        <v>March</v>
      </c>
    </row>
    <row r="2536" spans="1:24" ht="57.6" x14ac:dyDescent="0.55000000000000004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391"/>
        <v>1.05</v>
      </c>
      <c r="P2536" s="9">
        <f t="shared" si="392"/>
        <v>150</v>
      </c>
      <c r="Q2536" t="str">
        <f t="shared" si="393"/>
        <v>music</v>
      </c>
      <c r="R2536" t="str">
        <f t="shared" si="394"/>
        <v>classical music</v>
      </c>
      <c r="S2536" t="str">
        <f t="shared" si="399"/>
        <v>11/10/2009</v>
      </c>
      <c r="T2536" t="str">
        <f t="shared" si="395"/>
        <v>2009</v>
      </c>
      <c r="U2536" t="str">
        <f t="shared" si="396"/>
        <v>November</v>
      </c>
      <c r="V2536" t="str">
        <f t="shared" si="390"/>
        <v>1/1/2010</v>
      </c>
      <c r="W2536" t="str">
        <f t="shared" si="397"/>
        <v>2010</v>
      </c>
      <c r="X2536" t="str">
        <f t="shared" si="398"/>
        <v>January</v>
      </c>
    </row>
    <row r="2537" spans="1:24" x14ac:dyDescent="0.55000000000000004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391"/>
        <v>1.03775</v>
      </c>
      <c r="P2537" s="9">
        <f t="shared" si="392"/>
        <v>266.08974358974359</v>
      </c>
      <c r="Q2537" t="str">
        <f t="shared" si="393"/>
        <v>music</v>
      </c>
      <c r="R2537" t="str">
        <f t="shared" si="394"/>
        <v>classical music</v>
      </c>
      <c r="S2537" t="str">
        <f t="shared" si="399"/>
        <v>10/31/2014</v>
      </c>
      <c r="T2537" t="str">
        <f t="shared" si="395"/>
        <v>2014</v>
      </c>
      <c r="U2537" t="str">
        <f t="shared" si="396"/>
        <v>October</v>
      </c>
      <c r="V2537" t="str">
        <f t="shared" si="390"/>
        <v>12/1/2014</v>
      </c>
      <c r="W2537" t="str">
        <f t="shared" si="397"/>
        <v>2014</v>
      </c>
      <c r="X2537" t="str">
        <f t="shared" si="398"/>
        <v>December</v>
      </c>
    </row>
    <row r="2538" spans="1:24" ht="43.2" x14ac:dyDescent="0.55000000000000004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391"/>
        <v>1.1599999999999999</v>
      </c>
      <c r="P2538" s="9">
        <f t="shared" si="392"/>
        <v>7.25</v>
      </c>
      <c r="Q2538" t="str">
        <f t="shared" si="393"/>
        <v>music</v>
      </c>
      <c r="R2538" t="str">
        <f t="shared" si="394"/>
        <v>classical music</v>
      </c>
      <c r="S2538" t="str">
        <f t="shared" si="399"/>
        <v>7/8/2013</v>
      </c>
      <c r="T2538" t="str">
        <f t="shared" si="395"/>
        <v>2013</v>
      </c>
      <c r="U2538" t="str">
        <f t="shared" si="396"/>
        <v>July</v>
      </c>
      <c r="V2538" t="str">
        <f t="shared" si="390"/>
        <v>7/29/2013</v>
      </c>
      <c r="W2538" t="str">
        <f t="shared" si="397"/>
        <v>2013</v>
      </c>
      <c r="X2538" t="str">
        <f t="shared" si="398"/>
        <v>July</v>
      </c>
    </row>
    <row r="2539" spans="1:24" ht="43.2" x14ac:dyDescent="0.55000000000000004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391"/>
        <v>1.1000000000000001</v>
      </c>
      <c r="P2539" s="9">
        <f t="shared" si="392"/>
        <v>100</v>
      </c>
      <c r="Q2539" t="str">
        <f t="shared" si="393"/>
        <v>music</v>
      </c>
      <c r="R2539" t="str">
        <f t="shared" si="394"/>
        <v>classical music</v>
      </c>
      <c r="S2539" t="str">
        <f t="shared" si="399"/>
        <v>6/2/2011</v>
      </c>
      <c r="T2539" t="str">
        <f t="shared" si="395"/>
        <v>2011</v>
      </c>
      <c r="U2539" t="str">
        <f t="shared" si="396"/>
        <v>June</v>
      </c>
      <c r="V2539" t="str">
        <f t="shared" si="390"/>
        <v>8/1/2011</v>
      </c>
      <c r="W2539" t="str">
        <f t="shared" si="397"/>
        <v>2011</v>
      </c>
      <c r="X2539" t="str">
        <f t="shared" si="398"/>
        <v>August</v>
      </c>
    </row>
    <row r="2540" spans="1:24" ht="28.8" x14ac:dyDescent="0.55000000000000004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391"/>
        <v>1.130176111111111</v>
      </c>
      <c r="P2540" s="9">
        <f t="shared" si="392"/>
        <v>109.96308108108107</v>
      </c>
      <c r="Q2540" t="str">
        <f t="shared" si="393"/>
        <v>music</v>
      </c>
      <c r="R2540" t="str">
        <f t="shared" si="394"/>
        <v>classical music</v>
      </c>
      <c r="S2540" t="str">
        <f t="shared" si="399"/>
        <v>1/24/2013</v>
      </c>
      <c r="T2540" t="str">
        <f t="shared" si="395"/>
        <v>2013</v>
      </c>
      <c r="U2540" t="str">
        <f t="shared" si="396"/>
        <v>January</v>
      </c>
      <c r="V2540" t="str">
        <f t="shared" si="390"/>
        <v>2/23/2013</v>
      </c>
      <c r="W2540" t="str">
        <f t="shared" si="397"/>
        <v>2013</v>
      </c>
      <c r="X2540" t="str">
        <f t="shared" si="398"/>
        <v>February</v>
      </c>
    </row>
    <row r="2541" spans="1:24" ht="43.2" x14ac:dyDescent="0.55000000000000004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391"/>
        <v>1.0024999999999999</v>
      </c>
      <c r="P2541" s="9">
        <f t="shared" si="392"/>
        <v>169.91525423728814</v>
      </c>
      <c r="Q2541" t="str">
        <f t="shared" si="393"/>
        <v>music</v>
      </c>
      <c r="R2541" t="str">
        <f t="shared" si="394"/>
        <v>classical music</v>
      </c>
      <c r="S2541" t="str">
        <f t="shared" si="399"/>
        <v>12/4/2014</v>
      </c>
      <c r="T2541" t="str">
        <f t="shared" si="395"/>
        <v>2014</v>
      </c>
      <c r="U2541" t="str">
        <f t="shared" si="396"/>
        <v>December</v>
      </c>
      <c r="V2541" t="str">
        <f t="shared" si="390"/>
        <v>2/2/2015</v>
      </c>
      <c r="W2541" t="str">
        <f t="shared" si="397"/>
        <v>2015</v>
      </c>
      <c r="X2541" t="str">
        <f t="shared" si="398"/>
        <v>February</v>
      </c>
    </row>
    <row r="2542" spans="1:24" ht="43.2" x14ac:dyDescent="0.55000000000000004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391"/>
        <v>1.034</v>
      </c>
      <c r="P2542" s="9">
        <f t="shared" si="392"/>
        <v>95.740740740740748</v>
      </c>
      <c r="Q2542" t="str">
        <f t="shared" si="393"/>
        <v>music</v>
      </c>
      <c r="R2542" t="str">
        <f t="shared" si="394"/>
        <v>classical music</v>
      </c>
      <c r="S2542" t="str">
        <f t="shared" si="399"/>
        <v>8/30/2011</v>
      </c>
      <c r="T2542" t="str">
        <f t="shared" si="395"/>
        <v>2011</v>
      </c>
      <c r="U2542" t="str">
        <f t="shared" si="396"/>
        <v>August</v>
      </c>
      <c r="V2542" t="str">
        <f t="shared" si="390"/>
        <v>10/29/2011</v>
      </c>
      <c r="W2542" t="str">
        <f t="shared" si="397"/>
        <v>2011</v>
      </c>
      <c r="X2542" t="str">
        <f t="shared" si="398"/>
        <v>October</v>
      </c>
    </row>
    <row r="2543" spans="1:24" ht="57.6" x14ac:dyDescent="0.55000000000000004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391"/>
        <v>1.0702857142857143</v>
      </c>
      <c r="P2543" s="9">
        <f t="shared" si="392"/>
        <v>59.460317460317462</v>
      </c>
      <c r="Q2543" t="str">
        <f t="shared" si="393"/>
        <v>music</v>
      </c>
      <c r="R2543" t="str">
        <f t="shared" si="394"/>
        <v>classical music</v>
      </c>
      <c r="S2543" t="str">
        <f t="shared" si="399"/>
        <v>7/28/2013</v>
      </c>
      <c r="T2543" t="str">
        <f t="shared" si="395"/>
        <v>2013</v>
      </c>
      <c r="U2543" t="str">
        <f t="shared" si="396"/>
        <v>July</v>
      </c>
      <c r="V2543" t="str">
        <f t="shared" si="390"/>
        <v>9/26/2013</v>
      </c>
      <c r="W2543" t="str">
        <f t="shared" si="397"/>
        <v>2013</v>
      </c>
      <c r="X2543" t="str">
        <f t="shared" si="398"/>
        <v>September</v>
      </c>
    </row>
    <row r="2544" spans="1:24" ht="43.2" x14ac:dyDescent="0.55000000000000004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391"/>
        <v>1.0357142857142858</v>
      </c>
      <c r="P2544" s="9">
        <f t="shared" si="392"/>
        <v>55.769230769230766</v>
      </c>
      <c r="Q2544" t="str">
        <f t="shared" si="393"/>
        <v>music</v>
      </c>
      <c r="R2544" t="str">
        <f t="shared" si="394"/>
        <v>classical music</v>
      </c>
      <c r="S2544" t="str">
        <f t="shared" si="399"/>
        <v>8/23/2013</v>
      </c>
      <c r="T2544" t="str">
        <f t="shared" si="395"/>
        <v>2013</v>
      </c>
      <c r="U2544" t="str">
        <f t="shared" si="396"/>
        <v>August</v>
      </c>
      <c r="V2544" t="str">
        <f t="shared" si="390"/>
        <v>9/30/2013</v>
      </c>
      <c r="W2544" t="str">
        <f t="shared" si="397"/>
        <v>2013</v>
      </c>
      <c r="X2544" t="str">
        <f t="shared" si="398"/>
        <v>September</v>
      </c>
    </row>
    <row r="2545" spans="1:24" ht="43.2" x14ac:dyDescent="0.55000000000000004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391"/>
        <v>1.5640000000000001</v>
      </c>
      <c r="P2545" s="9">
        <f t="shared" si="392"/>
        <v>30.076923076923077</v>
      </c>
      <c r="Q2545" t="str">
        <f t="shared" si="393"/>
        <v>music</v>
      </c>
      <c r="R2545" t="str">
        <f t="shared" si="394"/>
        <v>classical music</v>
      </c>
      <c r="S2545" t="str">
        <f t="shared" si="399"/>
        <v>12/1/2010</v>
      </c>
      <c r="T2545" t="str">
        <f t="shared" si="395"/>
        <v>2010</v>
      </c>
      <c r="U2545" t="str">
        <f t="shared" si="396"/>
        <v>December</v>
      </c>
      <c r="V2545" t="str">
        <f t="shared" si="390"/>
        <v>1/1/2011</v>
      </c>
      <c r="W2545" t="str">
        <f t="shared" si="397"/>
        <v>2011</v>
      </c>
      <c r="X2545" t="str">
        <f t="shared" si="398"/>
        <v>January</v>
      </c>
    </row>
    <row r="2546" spans="1:24" ht="43.2" x14ac:dyDescent="0.55000000000000004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391"/>
        <v>1.0082</v>
      </c>
      <c r="P2546" s="9">
        <f t="shared" si="392"/>
        <v>88.438596491228068</v>
      </c>
      <c r="Q2546" t="str">
        <f t="shared" si="393"/>
        <v>music</v>
      </c>
      <c r="R2546" t="str">
        <f t="shared" si="394"/>
        <v>classical music</v>
      </c>
      <c r="S2546" t="str">
        <f t="shared" si="399"/>
        <v>6/8/2012</v>
      </c>
      <c r="T2546" t="str">
        <f t="shared" si="395"/>
        <v>2012</v>
      </c>
      <c r="U2546" t="str">
        <f t="shared" si="396"/>
        <v>June</v>
      </c>
      <c r="V2546" t="str">
        <f t="shared" si="390"/>
        <v>7/8/2012</v>
      </c>
      <c r="W2546" t="str">
        <f t="shared" si="397"/>
        <v>2012</v>
      </c>
      <c r="X2546" t="str">
        <f t="shared" si="398"/>
        <v>July</v>
      </c>
    </row>
    <row r="2547" spans="1:24" ht="43.2" x14ac:dyDescent="0.55000000000000004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391"/>
        <v>1.9530000000000001</v>
      </c>
      <c r="P2547" s="9">
        <f t="shared" si="392"/>
        <v>64.032786885245898</v>
      </c>
      <c r="Q2547" t="str">
        <f t="shared" si="393"/>
        <v>music</v>
      </c>
      <c r="R2547" t="str">
        <f t="shared" si="394"/>
        <v>classical music</v>
      </c>
      <c r="S2547" t="str">
        <f t="shared" si="399"/>
        <v>1/22/2015</v>
      </c>
      <c r="T2547" t="str">
        <f t="shared" si="395"/>
        <v>2015</v>
      </c>
      <c r="U2547" t="str">
        <f t="shared" si="396"/>
        <v>January</v>
      </c>
      <c r="V2547" t="str">
        <f t="shared" si="390"/>
        <v>2/26/2015</v>
      </c>
      <c r="W2547" t="str">
        <f t="shared" si="397"/>
        <v>2015</v>
      </c>
      <c r="X2547" t="str">
        <f t="shared" si="398"/>
        <v>February</v>
      </c>
    </row>
    <row r="2548" spans="1:24" ht="43.2" x14ac:dyDescent="0.55000000000000004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391"/>
        <v>1.1171428571428572</v>
      </c>
      <c r="P2548" s="9">
        <f t="shared" si="392"/>
        <v>60.153846153846153</v>
      </c>
      <c r="Q2548" t="str">
        <f t="shared" si="393"/>
        <v>music</v>
      </c>
      <c r="R2548" t="str">
        <f t="shared" si="394"/>
        <v>classical music</v>
      </c>
      <c r="S2548" t="str">
        <f t="shared" si="399"/>
        <v>9/7/2013</v>
      </c>
      <c r="T2548" t="str">
        <f t="shared" si="395"/>
        <v>2013</v>
      </c>
      <c r="U2548" t="str">
        <f t="shared" si="396"/>
        <v>September</v>
      </c>
      <c r="V2548" t="str">
        <f t="shared" si="390"/>
        <v>10/5/2013</v>
      </c>
      <c r="W2548" t="str">
        <f t="shared" si="397"/>
        <v>2013</v>
      </c>
      <c r="X2548" t="str">
        <f t="shared" si="398"/>
        <v>October</v>
      </c>
    </row>
    <row r="2549" spans="1:24" ht="43.2" x14ac:dyDescent="0.55000000000000004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391"/>
        <v>1.1985454545454546</v>
      </c>
      <c r="P2549" s="9">
        <f t="shared" si="392"/>
        <v>49.194029850746269</v>
      </c>
      <c r="Q2549" t="str">
        <f t="shared" si="393"/>
        <v>music</v>
      </c>
      <c r="R2549" t="str">
        <f t="shared" si="394"/>
        <v>classical music</v>
      </c>
      <c r="S2549" t="str">
        <f t="shared" si="399"/>
        <v>3/5/2012</v>
      </c>
      <c r="T2549" t="str">
        <f t="shared" si="395"/>
        <v>2012</v>
      </c>
      <c r="U2549" t="str">
        <f t="shared" si="396"/>
        <v>March</v>
      </c>
      <c r="V2549" t="str">
        <f t="shared" si="390"/>
        <v>4/4/2012</v>
      </c>
      <c r="W2549" t="str">
        <f t="shared" si="397"/>
        <v>2012</v>
      </c>
      <c r="X2549" t="str">
        <f t="shared" si="398"/>
        <v>April</v>
      </c>
    </row>
    <row r="2550" spans="1:24" ht="43.2" x14ac:dyDescent="0.55000000000000004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391"/>
        <v>1.0185</v>
      </c>
      <c r="P2550" s="9">
        <f t="shared" si="392"/>
        <v>165.16216216216216</v>
      </c>
      <c r="Q2550" t="str">
        <f t="shared" si="393"/>
        <v>music</v>
      </c>
      <c r="R2550" t="str">
        <f t="shared" si="394"/>
        <v>classical music</v>
      </c>
      <c r="S2550" t="str">
        <f t="shared" si="399"/>
        <v>9/5/2016</v>
      </c>
      <c r="T2550" t="str">
        <f t="shared" si="395"/>
        <v>2016</v>
      </c>
      <c r="U2550" t="str">
        <f t="shared" si="396"/>
        <v>September</v>
      </c>
      <c r="V2550" t="str">
        <f t="shared" si="390"/>
        <v>9/29/2016</v>
      </c>
      <c r="W2550" t="str">
        <f t="shared" si="397"/>
        <v>2016</v>
      </c>
      <c r="X2550" t="str">
        <f t="shared" si="398"/>
        <v>September</v>
      </c>
    </row>
    <row r="2551" spans="1:24" ht="43.2" x14ac:dyDescent="0.55000000000000004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391"/>
        <v>1.0280254777070064</v>
      </c>
      <c r="P2551" s="9">
        <f t="shared" si="392"/>
        <v>43.621621621621621</v>
      </c>
      <c r="Q2551" t="str">
        <f t="shared" si="393"/>
        <v>music</v>
      </c>
      <c r="R2551" t="str">
        <f t="shared" si="394"/>
        <v>classical music</v>
      </c>
      <c r="S2551" t="str">
        <f t="shared" si="399"/>
        <v>4/26/2013</v>
      </c>
      <c r="T2551" t="str">
        <f t="shared" si="395"/>
        <v>2013</v>
      </c>
      <c r="U2551" t="str">
        <f t="shared" si="396"/>
        <v>April</v>
      </c>
      <c r="V2551" t="str">
        <f t="shared" si="390"/>
        <v>5/31/2013</v>
      </c>
      <c r="W2551" t="str">
        <f t="shared" si="397"/>
        <v>2013</v>
      </c>
      <c r="X2551" t="str">
        <f t="shared" si="398"/>
        <v>May</v>
      </c>
    </row>
    <row r="2552" spans="1:24" ht="43.2" x14ac:dyDescent="0.55000000000000004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391"/>
        <v>1.0084615384615385</v>
      </c>
      <c r="P2552" s="9">
        <f t="shared" si="392"/>
        <v>43.7</v>
      </c>
      <c r="Q2552" t="str">
        <f t="shared" si="393"/>
        <v>music</v>
      </c>
      <c r="R2552" t="str">
        <f t="shared" si="394"/>
        <v>classical music</v>
      </c>
      <c r="S2552" t="str">
        <f t="shared" si="399"/>
        <v>8/12/2015</v>
      </c>
      <c r="T2552" t="str">
        <f t="shared" si="395"/>
        <v>2015</v>
      </c>
      <c r="U2552" t="str">
        <f t="shared" si="396"/>
        <v>August</v>
      </c>
      <c r="V2552" t="str">
        <f t="shared" si="390"/>
        <v>10/7/2015</v>
      </c>
      <c r="W2552" t="str">
        <f t="shared" si="397"/>
        <v>2015</v>
      </c>
      <c r="X2552" t="str">
        <f t="shared" si="398"/>
        <v>October</v>
      </c>
    </row>
    <row r="2553" spans="1:24" ht="43.2" x14ac:dyDescent="0.55000000000000004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391"/>
        <v>1.0273469387755103</v>
      </c>
      <c r="P2553" s="9">
        <f t="shared" si="392"/>
        <v>67.419642857142861</v>
      </c>
      <c r="Q2553" t="str">
        <f t="shared" si="393"/>
        <v>music</v>
      </c>
      <c r="R2553" t="str">
        <f t="shared" si="394"/>
        <v>classical music</v>
      </c>
      <c r="S2553" t="str">
        <f t="shared" si="399"/>
        <v>2/22/2012</v>
      </c>
      <c r="T2553" t="str">
        <f t="shared" si="395"/>
        <v>2012</v>
      </c>
      <c r="U2553" t="str">
        <f t="shared" si="396"/>
        <v>February</v>
      </c>
      <c r="V2553" t="str">
        <f t="shared" si="390"/>
        <v>3/21/2012</v>
      </c>
      <c r="W2553" t="str">
        <f t="shared" si="397"/>
        <v>2012</v>
      </c>
      <c r="X2553" t="str">
        <f t="shared" si="398"/>
        <v>March</v>
      </c>
    </row>
    <row r="2554" spans="1:24" ht="43.2" x14ac:dyDescent="0.55000000000000004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391"/>
        <v>1.0649999999999999</v>
      </c>
      <c r="P2554" s="9">
        <f t="shared" si="392"/>
        <v>177.5</v>
      </c>
      <c r="Q2554" t="str">
        <f t="shared" si="393"/>
        <v>music</v>
      </c>
      <c r="R2554" t="str">
        <f t="shared" si="394"/>
        <v>classical music</v>
      </c>
      <c r="S2554" t="str">
        <f t="shared" si="399"/>
        <v>2/3/2017</v>
      </c>
      <c r="T2554" t="str">
        <f t="shared" si="395"/>
        <v>2017</v>
      </c>
      <c r="U2554" t="str">
        <f t="shared" si="396"/>
        <v>February</v>
      </c>
      <c r="V2554" t="str">
        <f t="shared" si="390"/>
        <v>3/5/2017</v>
      </c>
      <c r="W2554" t="str">
        <f t="shared" si="397"/>
        <v>2017</v>
      </c>
      <c r="X2554" t="str">
        <f t="shared" si="398"/>
        <v>March</v>
      </c>
    </row>
    <row r="2555" spans="1:24" ht="43.2" x14ac:dyDescent="0.55000000000000004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391"/>
        <v>1.5553333333333332</v>
      </c>
      <c r="P2555" s="9">
        <f t="shared" si="392"/>
        <v>38.883333333333333</v>
      </c>
      <c r="Q2555" t="str">
        <f t="shared" si="393"/>
        <v>music</v>
      </c>
      <c r="R2555" t="str">
        <f t="shared" si="394"/>
        <v>classical music</v>
      </c>
      <c r="S2555" t="str">
        <f t="shared" si="399"/>
        <v>7/22/2012</v>
      </c>
      <c r="T2555" t="str">
        <f t="shared" si="395"/>
        <v>2012</v>
      </c>
      <c r="U2555" t="str">
        <f t="shared" si="396"/>
        <v>July</v>
      </c>
      <c r="V2555" t="str">
        <f t="shared" si="390"/>
        <v>9/20/2012</v>
      </c>
      <c r="W2555" t="str">
        <f t="shared" si="397"/>
        <v>2012</v>
      </c>
      <c r="X2555" t="str">
        <f t="shared" si="398"/>
        <v>September</v>
      </c>
    </row>
    <row r="2556" spans="1:24" ht="43.2" x14ac:dyDescent="0.55000000000000004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391"/>
        <v>1.228</v>
      </c>
      <c r="P2556" s="9">
        <f t="shared" si="392"/>
        <v>54.985074626865675</v>
      </c>
      <c r="Q2556" t="str">
        <f t="shared" si="393"/>
        <v>music</v>
      </c>
      <c r="R2556" t="str">
        <f t="shared" si="394"/>
        <v>classical music</v>
      </c>
      <c r="S2556" t="str">
        <f t="shared" si="399"/>
        <v>4/30/2015</v>
      </c>
      <c r="T2556" t="str">
        <f t="shared" si="395"/>
        <v>2015</v>
      </c>
      <c r="U2556" t="str">
        <f t="shared" si="396"/>
        <v>April</v>
      </c>
      <c r="V2556" t="str">
        <f t="shared" si="390"/>
        <v>5/31/2015</v>
      </c>
      <c r="W2556" t="str">
        <f t="shared" si="397"/>
        <v>2015</v>
      </c>
      <c r="X2556" t="str">
        <f t="shared" si="398"/>
        <v>May</v>
      </c>
    </row>
    <row r="2557" spans="1:24" ht="43.2" x14ac:dyDescent="0.55000000000000004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391"/>
        <v>1.0734999999999999</v>
      </c>
      <c r="P2557" s="9">
        <f t="shared" si="392"/>
        <v>61.342857142857142</v>
      </c>
      <c r="Q2557" t="str">
        <f t="shared" si="393"/>
        <v>music</v>
      </c>
      <c r="R2557" t="str">
        <f t="shared" si="394"/>
        <v>classical music</v>
      </c>
      <c r="S2557" t="str">
        <f t="shared" si="399"/>
        <v>4/27/2012</v>
      </c>
      <c r="T2557" t="str">
        <f t="shared" si="395"/>
        <v>2012</v>
      </c>
      <c r="U2557" t="str">
        <f t="shared" si="396"/>
        <v>April</v>
      </c>
      <c r="V2557" t="str">
        <f t="shared" si="390"/>
        <v>5/28/2012</v>
      </c>
      <c r="W2557" t="str">
        <f t="shared" si="397"/>
        <v>2012</v>
      </c>
      <c r="X2557" t="str">
        <f t="shared" si="398"/>
        <v>May</v>
      </c>
    </row>
    <row r="2558" spans="1:24" ht="43.2" x14ac:dyDescent="0.55000000000000004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391"/>
        <v>1.0550335570469798</v>
      </c>
      <c r="P2558" s="9">
        <f t="shared" si="392"/>
        <v>23.117647058823529</v>
      </c>
      <c r="Q2558" t="str">
        <f t="shared" si="393"/>
        <v>music</v>
      </c>
      <c r="R2558" t="str">
        <f t="shared" si="394"/>
        <v>classical music</v>
      </c>
      <c r="S2558" t="str">
        <f t="shared" si="399"/>
        <v>11/9/2012</v>
      </c>
      <c r="T2558" t="str">
        <f t="shared" si="395"/>
        <v>2012</v>
      </c>
      <c r="U2558" t="str">
        <f t="shared" si="396"/>
        <v>November</v>
      </c>
      <c r="V2558" t="str">
        <f t="shared" si="390"/>
        <v>12/24/2012</v>
      </c>
      <c r="W2558" t="str">
        <f t="shared" si="397"/>
        <v>2012</v>
      </c>
      <c r="X2558" t="str">
        <f t="shared" si="398"/>
        <v>December</v>
      </c>
    </row>
    <row r="2559" spans="1:24" ht="28.8" x14ac:dyDescent="0.55000000000000004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391"/>
        <v>1.1844444444444444</v>
      </c>
      <c r="P2559" s="9">
        <f t="shared" si="392"/>
        <v>29.611111111111111</v>
      </c>
      <c r="Q2559" t="str">
        <f t="shared" si="393"/>
        <v>music</v>
      </c>
      <c r="R2559" t="str">
        <f t="shared" si="394"/>
        <v>classical music</v>
      </c>
      <c r="S2559" t="str">
        <f t="shared" si="399"/>
        <v>4/15/2014</v>
      </c>
      <c r="T2559" t="str">
        <f t="shared" si="395"/>
        <v>2014</v>
      </c>
      <c r="U2559" t="str">
        <f t="shared" si="396"/>
        <v>April</v>
      </c>
      <c r="V2559" t="str">
        <f t="shared" si="390"/>
        <v>5/15/2014</v>
      </c>
      <c r="W2559" t="str">
        <f t="shared" si="397"/>
        <v>2014</v>
      </c>
      <c r="X2559" t="str">
        <f t="shared" si="398"/>
        <v>May</v>
      </c>
    </row>
    <row r="2560" spans="1:24" ht="28.8" x14ac:dyDescent="0.55000000000000004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391"/>
        <v>1.0888</v>
      </c>
      <c r="P2560" s="9">
        <f t="shared" si="392"/>
        <v>75.611111111111114</v>
      </c>
      <c r="Q2560" t="str">
        <f t="shared" si="393"/>
        <v>music</v>
      </c>
      <c r="R2560" t="str">
        <f t="shared" si="394"/>
        <v>classical music</v>
      </c>
      <c r="S2560" t="str">
        <f t="shared" si="399"/>
        <v>3/30/2015</v>
      </c>
      <c r="T2560" t="str">
        <f t="shared" si="395"/>
        <v>2015</v>
      </c>
      <c r="U2560" t="str">
        <f t="shared" si="396"/>
        <v>March</v>
      </c>
      <c r="V2560" t="str">
        <f t="shared" si="390"/>
        <v>5/1/2015</v>
      </c>
      <c r="W2560" t="str">
        <f t="shared" si="397"/>
        <v>2015</v>
      </c>
      <c r="X2560" t="str">
        <f t="shared" si="398"/>
        <v>May</v>
      </c>
    </row>
    <row r="2561" spans="1:24" ht="43.2" x14ac:dyDescent="0.55000000000000004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391"/>
        <v>1.1125</v>
      </c>
      <c r="P2561" s="9">
        <f t="shared" si="392"/>
        <v>35.6</v>
      </c>
      <c r="Q2561" t="str">
        <f t="shared" si="393"/>
        <v>music</v>
      </c>
      <c r="R2561" t="str">
        <f t="shared" si="394"/>
        <v>classical music</v>
      </c>
      <c r="S2561" t="str">
        <f t="shared" si="399"/>
        <v>10/13/2011</v>
      </c>
      <c r="T2561" t="str">
        <f t="shared" si="395"/>
        <v>2011</v>
      </c>
      <c r="U2561" t="str">
        <f t="shared" si="396"/>
        <v>October</v>
      </c>
      <c r="V2561" t="str">
        <f t="shared" si="390"/>
        <v>11/15/2011</v>
      </c>
      <c r="W2561" t="str">
        <f t="shared" si="397"/>
        <v>2011</v>
      </c>
      <c r="X2561" t="str">
        <f t="shared" si="398"/>
        <v>November</v>
      </c>
    </row>
    <row r="2562" spans="1:24" ht="43.2" x14ac:dyDescent="0.55000000000000004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si="391"/>
        <v>1.0009999999999999</v>
      </c>
      <c r="P2562" s="9">
        <f t="shared" si="392"/>
        <v>143</v>
      </c>
      <c r="Q2562" t="str">
        <f t="shared" si="393"/>
        <v>music</v>
      </c>
      <c r="R2562" t="str">
        <f t="shared" si="394"/>
        <v>classical music</v>
      </c>
      <c r="S2562" t="str">
        <f t="shared" si="399"/>
        <v>2/4/2015</v>
      </c>
      <c r="T2562" t="str">
        <f t="shared" si="395"/>
        <v>2015</v>
      </c>
      <c r="U2562" t="str">
        <f t="shared" si="396"/>
        <v>February</v>
      </c>
      <c r="V2562" t="str">
        <f t="shared" ref="V2562:V2625" si="400">TEXT((I2562/86400)+25569+(-5/24),"m/d/yyyy")</f>
        <v>3/6/2015</v>
      </c>
      <c r="W2562" t="str">
        <f t="shared" si="397"/>
        <v>2015</v>
      </c>
      <c r="X2562" t="str">
        <f t="shared" si="398"/>
        <v>March</v>
      </c>
    </row>
    <row r="2563" spans="1:24" ht="43.2" x14ac:dyDescent="0.55000000000000004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 t="shared" ref="O2563:O2626" si="401">E2563/D2563</f>
        <v>0</v>
      </c>
      <c r="P2563" s="9">
        <f t="shared" ref="P2563:P2626" si="402">IF(L2563&lt;&gt;0, E2563/L2563, 0)</f>
        <v>0</v>
      </c>
      <c r="Q2563" t="str">
        <f t="shared" ref="Q2563:Q2626" si="403">LEFT(N2563, SEARCH("/",N2563,1)-1)</f>
        <v>food</v>
      </c>
      <c r="R2563" t="str">
        <f t="shared" ref="R2563:R2626" si="404">RIGHT(N2563,LEN(N2563)-FIND("/",N2563))</f>
        <v>food trucks</v>
      </c>
      <c r="S2563" t="str">
        <f t="shared" si="399"/>
        <v>9/13/2015</v>
      </c>
      <c r="T2563" t="str">
        <f t="shared" ref="T2563:T2626" si="405">TEXT((J2563/86400)+25569+(-5/24),"yyyy")</f>
        <v>2015</v>
      </c>
      <c r="U2563" t="str">
        <f t="shared" ref="U2563:U2626" si="406">TEXT((J2563/86400)+25569+(-5/24),"mmmm")</f>
        <v>September</v>
      </c>
      <c r="V2563" t="str">
        <f t="shared" si="400"/>
        <v>10/13/2015</v>
      </c>
      <c r="W2563" t="str">
        <f t="shared" ref="W2563:W2626" si="407">TEXT((I2563/86400)+25569+(-5/24),"yyyy")</f>
        <v>2015</v>
      </c>
      <c r="X2563" t="str">
        <f t="shared" ref="X2563:X2626" si="408">TEXT((I2563/86400)+25569+(-5/24),"mmmm")</f>
        <v>October</v>
      </c>
    </row>
    <row r="2564" spans="1:24" ht="57.6" x14ac:dyDescent="0.55000000000000004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 t="shared" si="401"/>
        <v>7.4999999999999997E-3</v>
      </c>
      <c r="P2564" s="9">
        <f t="shared" si="402"/>
        <v>25</v>
      </c>
      <c r="Q2564" t="str">
        <f t="shared" si="403"/>
        <v>food</v>
      </c>
      <c r="R2564" t="str">
        <f t="shared" si="404"/>
        <v>food trucks</v>
      </c>
      <c r="S2564" t="str">
        <f t="shared" ref="S2564:S2627" si="409">TEXT((J2564/86400)+25569+(-5/24),"m/d/yyyy")</f>
        <v>8/12/2016</v>
      </c>
      <c r="T2564" t="str">
        <f t="shared" si="405"/>
        <v>2016</v>
      </c>
      <c r="U2564" t="str">
        <f t="shared" si="406"/>
        <v>August</v>
      </c>
      <c r="V2564" t="str">
        <f t="shared" si="400"/>
        <v>10/11/2016</v>
      </c>
      <c r="W2564" t="str">
        <f t="shared" si="407"/>
        <v>2016</v>
      </c>
      <c r="X2564" t="str">
        <f t="shared" si="408"/>
        <v>October</v>
      </c>
    </row>
    <row r="2565" spans="1:24" ht="28.8" x14ac:dyDescent="0.55000000000000004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 t="shared" si="401"/>
        <v>0</v>
      </c>
      <c r="P2565" s="9">
        <f t="shared" si="402"/>
        <v>0</v>
      </c>
      <c r="Q2565" t="str">
        <f t="shared" si="403"/>
        <v>food</v>
      </c>
      <c r="R2565" t="str">
        <f t="shared" si="404"/>
        <v>food trucks</v>
      </c>
      <c r="S2565" t="str">
        <f t="shared" si="409"/>
        <v>5/30/2015</v>
      </c>
      <c r="T2565" t="str">
        <f t="shared" si="405"/>
        <v>2015</v>
      </c>
      <c r="U2565" t="str">
        <f t="shared" si="406"/>
        <v>May</v>
      </c>
      <c r="V2565" t="str">
        <f t="shared" si="400"/>
        <v>7/29/2015</v>
      </c>
      <c r="W2565" t="str">
        <f t="shared" si="407"/>
        <v>2015</v>
      </c>
      <c r="X2565" t="str">
        <f t="shared" si="408"/>
        <v>July</v>
      </c>
    </row>
    <row r="2566" spans="1:24" ht="43.2" x14ac:dyDescent="0.55000000000000004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 t="shared" si="401"/>
        <v>0</v>
      </c>
      <c r="P2566" s="9">
        <f t="shared" si="402"/>
        <v>0</v>
      </c>
      <c r="Q2566" t="str">
        <f t="shared" si="403"/>
        <v>food</v>
      </c>
      <c r="R2566" t="str">
        <f t="shared" si="404"/>
        <v>food trucks</v>
      </c>
      <c r="S2566" t="str">
        <f t="shared" si="409"/>
        <v>7/1/2014</v>
      </c>
      <c r="T2566" t="str">
        <f t="shared" si="405"/>
        <v>2014</v>
      </c>
      <c r="U2566" t="str">
        <f t="shared" si="406"/>
        <v>July</v>
      </c>
      <c r="V2566" t="str">
        <f t="shared" si="400"/>
        <v>7/31/2014</v>
      </c>
      <c r="W2566" t="str">
        <f t="shared" si="407"/>
        <v>2014</v>
      </c>
      <c r="X2566" t="str">
        <f t="shared" si="408"/>
        <v>July</v>
      </c>
    </row>
    <row r="2567" spans="1:24" ht="43.2" x14ac:dyDescent="0.55000000000000004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 t="shared" si="401"/>
        <v>0.01</v>
      </c>
      <c r="P2567" s="9">
        <f t="shared" si="402"/>
        <v>100</v>
      </c>
      <c r="Q2567" t="str">
        <f t="shared" si="403"/>
        <v>food</v>
      </c>
      <c r="R2567" t="str">
        <f t="shared" si="404"/>
        <v>food trucks</v>
      </c>
      <c r="S2567" t="str">
        <f t="shared" si="409"/>
        <v>3/11/2016</v>
      </c>
      <c r="T2567" t="str">
        <f t="shared" si="405"/>
        <v>2016</v>
      </c>
      <c r="U2567" t="str">
        <f t="shared" si="406"/>
        <v>March</v>
      </c>
      <c r="V2567" t="str">
        <f t="shared" si="400"/>
        <v>5/9/2016</v>
      </c>
      <c r="W2567" t="str">
        <f t="shared" si="407"/>
        <v>2016</v>
      </c>
      <c r="X2567" t="str">
        <f t="shared" si="408"/>
        <v>May</v>
      </c>
    </row>
    <row r="2568" spans="1:24" ht="43.2" x14ac:dyDescent="0.55000000000000004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 t="shared" si="401"/>
        <v>0</v>
      </c>
      <c r="P2568" s="9">
        <f t="shared" si="402"/>
        <v>0</v>
      </c>
      <c r="Q2568" t="str">
        <f t="shared" si="403"/>
        <v>food</v>
      </c>
      <c r="R2568" t="str">
        <f t="shared" si="404"/>
        <v>food trucks</v>
      </c>
      <c r="S2568" t="str">
        <f t="shared" si="409"/>
        <v>7/22/2014</v>
      </c>
      <c r="T2568" t="str">
        <f t="shared" si="405"/>
        <v>2014</v>
      </c>
      <c r="U2568" t="str">
        <f t="shared" si="406"/>
        <v>July</v>
      </c>
      <c r="V2568" t="str">
        <f t="shared" si="400"/>
        <v>8/21/2014</v>
      </c>
      <c r="W2568" t="str">
        <f t="shared" si="407"/>
        <v>2014</v>
      </c>
      <c r="X2568" t="str">
        <f t="shared" si="408"/>
        <v>August</v>
      </c>
    </row>
    <row r="2569" spans="1:24" ht="43.2" x14ac:dyDescent="0.55000000000000004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401"/>
        <v>2.6666666666666666E-3</v>
      </c>
      <c r="P2569" s="9">
        <f t="shared" si="402"/>
        <v>60</v>
      </c>
      <c r="Q2569" t="str">
        <f t="shared" si="403"/>
        <v>food</v>
      </c>
      <c r="R2569" t="str">
        <f t="shared" si="404"/>
        <v>food trucks</v>
      </c>
      <c r="S2569" t="str">
        <f t="shared" si="409"/>
        <v>3/24/2015</v>
      </c>
      <c r="T2569" t="str">
        <f t="shared" si="405"/>
        <v>2015</v>
      </c>
      <c r="U2569" t="str">
        <f t="shared" si="406"/>
        <v>March</v>
      </c>
      <c r="V2569" t="str">
        <f t="shared" si="400"/>
        <v>4/23/2015</v>
      </c>
      <c r="W2569" t="str">
        <f t="shared" si="407"/>
        <v>2015</v>
      </c>
      <c r="X2569" t="str">
        <f t="shared" si="408"/>
        <v>April</v>
      </c>
    </row>
    <row r="2570" spans="1:24" ht="43.2" x14ac:dyDescent="0.55000000000000004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si="401"/>
        <v>5.0000000000000001E-3</v>
      </c>
      <c r="P2570" s="9">
        <f t="shared" si="402"/>
        <v>50</v>
      </c>
      <c r="Q2570" t="str">
        <f t="shared" si="403"/>
        <v>food</v>
      </c>
      <c r="R2570" t="str">
        <f t="shared" si="404"/>
        <v>food trucks</v>
      </c>
      <c r="S2570" t="str">
        <f t="shared" si="409"/>
        <v>8/2/2016</v>
      </c>
      <c r="T2570" t="str">
        <f t="shared" si="405"/>
        <v>2016</v>
      </c>
      <c r="U2570" t="str">
        <f t="shared" si="406"/>
        <v>August</v>
      </c>
      <c r="V2570" t="str">
        <f t="shared" si="400"/>
        <v>9/1/2016</v>
      </c>
      <c r="W2570" t="str">
        <f t="shared" si="407"/>
        <v>2016</v>
      </c>
      <c r="X2570" t="str">
        <f t="shared" si="408"/>
        <v>September</v>
      </c>
    </row>
    <row r="2571" spans="1:24" ht="43.2" x14ac:dyDescent="0.55000000000000004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401"/>
        <v>2.2307692307692306E-2</v>
      </c>
      <c r="P2571" s="9">
        <f t="shared" si="402"/>
        <v>72.5</v>
      </c>
      <c r="Q2571" t="str">
        <f t="shared" si="403"/>
        <v>food</v>
      </c>
      <c r="R2571" t="str">
        <f t="shared" si="404"/>
        <v>food trucks</v>
      </c>
      <c r="S2571" t="str">
        <f t="shared" si="409"/>
        <v>8/17/2015</v>
      </c>
      <c r="T2571" t="str">
        <f t="shared" si="405"/>
        <v>2015</v>
      </c>
      <c r="U2571" t="str">
        <f t="shared" si="406"/>
        <v>August</v>
      </c>
      <c r="V2571" t="str">
        <f t="shared" si="400"/>
        <v>9/16/2015</v>
      </c>
      <c r="W2571" t="str">
        <f t="shared" si="407"/>
        <v>2015</v>
      </c>
      <c r="X2571" t="str">
        <f t="shared" si="408"/>
        <v>September</v>
      </c>
    </row>
    <row r="2572" spans="1:24" ht="43.2" x14ac:dyDescent="0.55000000000000004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401"/>
        <v>8.4285714285714294E-3</v>
      </c>
      <c r="P2572" s="9">
        <f t="shared" si="402"/>
        <v>29.5</v>
      </c>
      <c r="Q2572" t="str">
        <f t="shared" si="403"/>
        <v>food</v>
      </c>
      <c r="R2572" t="str">
        <f t="shared" si="404"/>
        <v>food trucks</v>
      </c>
      <c r="S2572" t="str">
        <f t="shared" si="409"/>
        <v>1/9/2017</v>
      </c>
      <c r="T2572" t="str">
        <f t="shared" si="405"/>
        <v>2017</v>
      </c>
      <c r="U2572" t="str">
        <f t="shared" si="406"/>
        <v>January</v>
      </c>
      <c r="V2572" t="str">
        <f t="shared" si="400"/>
        <v>2/8/2017</v>
      </c>
      <c r="W2572" t="str">
        <f t="shared" si="407"/>
        <v>2017</v>
      </c>
      <c r="X2572" t="str">
        <f t="shared" si="408"/>
        <v>February</v>
      </c>
    </row>
    <row r="2573" spans="1:24" ht="43.2" x14ac:dyDescent="0.55000000000000004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401"/>
        <v>2.5000000000000001E-3</v>
      </c>
      <c r="P2573" s="9">
        <f t="shared" si="402"/>
        <v>62.5</v>
      </c>
      <c r="Q2573" t="str">
        <f t="shared" si="403"/>
        <v>food</v>
      </c>
      <c r="R2573" t="str">
        <f t="shared" si="404"/>
        <v>food trucks</v>
      </c>
      <c r="S2573" t="str">
        <f t="shared" si="409"/>
        <v>3/20/2016</v>
      </c>
      <c r="T2573" t="str">
        <f t="shared" si="405"/>
        <v>2016</v>
      </c>
      <c r="U2573" t="str">
        <f t="shared" si="406"/>
        <v>March</v>
      </c>
      <c r="V2573" t="str">
        <f t="shared" si="400"/>
        <v>5/19/2016</v>
      </c>
      <c r="W2573" t="str">
        <f t="shared" si="407"/>
        <v>2016</v>
      </c>
      <c r="X2573" t="str">
        <f t="shared" si="408"/>
        <v>May</v>
      </c>
    </row>
    <row r="2574" spans="1:24" ht="43.2" x14ac:dyDescent="0.55000000000000004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 t="shared" si="401"/>
        <v>0</v>
      </c>
      <c r="P2574" s="9">
        <f t="shared" si="402"/>
        <v>0</v>
      </c>
      <c r="Q2574" t="str">
        <f t="shared" si="403"/>
        <v>food</v>
      </c>
      <c r="R2574" t="str">
        <f t="shared" si="404"/>
        <v>food trucks</v>
      </c>
      <c r="S2574" t="str">
        <f t="shared" si="409"/>
        <v>3/13/2015</v>
      </c>
      <c r="T2574" t="str">
        <f t="shared" si="405"/>
        <v>2015</v>
      </c>
      <c r="U2574" t="str">
        <f t="shared" si="406"/>
        <v>March</v>
      </c>
      <c r="V2574" t="str">
        <f t="shared" si="400"/>
        <v>4/12/2015</v>
      </c>
      <c r="W2574" t="str">
        <f t="shared" si="407"/>
        <v>2015</v>
      </c>
      <c r="X2574" t="str">
        <f t="shared" si="408"/>
        <v>April</v>
      </c>
    </row>
    <row r="2575" spans="1:24" ht="43.2" x14ac:dyDescent="0.55000000000000004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 t="shared" si="401"/>
        <v>0</v>
      </c>
      <c r="P2575" s="9">
        <f t="shared" si="402"/>
        <v>0</v>
      </c>
      <c r="Q2575" t="str">
        <f t="shared" si="403"/>
        <v>food</v>
      </c>
      <c r="R2575" t="str">
        <f t="shared" si="404"/>
        <v>food trucks</v>
      </c>
      <c r="S2575" t="str">
        <f t="shared" si="409"/>
        <v>7/9/2014</v>
      </c>
      <c r="T2575" t="str">
        <f t="shared" si="405"/>
        <v>2014</v>
      </c>
      <c r="U2575" t="str">
        <f t="shared" si="406"/>
        <v>July</v>
      </c>
      <c r="V2575" t="str">
        <f t="shared" si="400"/>
        <v>8/23/2014</v>
      </c>
      <c r="W2575" t="str">
        <f t="shared" si="407"/>
        <v>2014</v>
      </c>
      <c r="X2575" t="str">
        <f t="shared" si="408"/>
        <v>August</v>
      </c>
    </row>
    <row r="2576" spans="1:24" ht="43.2" x14ac:dyDescent="0.55000000000000004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 t="shared" si="401"/>
        <v>0</v>
      </c>
      <c r="P2576" s="9">
        <f t="shared" si="402"/>
        <v>0</v>
      </c>
      <c r="Q2576" t="str">
        <f t="shared" si="403"/>
        <v>food</v>
      </c>
      <c r="R2576" t="str">
        <f t="shared" si="404"/>
        <v>food trucks</v>
      </c>
      <c r="S2576" t="str">
        <f t="shared" si="409"/>
        <v>4/27/2016</v>
      </c>
      <c r="T2576" t="str">
        <f t="shared" si="405"/>
        <v>2016</v>
      </c>
      <c r="U2576" t="str">
        <f t="shared" si="406"/>
        <v>April</v>
      </c>
      <c r="V2576" t="str">
        <f t="shared" si="400"/>
        <v>5/18/2016</v>
      </c>
      <c r="W2576" t="str">
        <f t="shared" si="407"/>
        <v>2016</v>
      </c>
      <c r="X2576" t="str">
        <f t="shared" si="408"/>
        <v>May</v>
      </c>
    </row>
    <row r="2577" spans="1:24" ht="43.2" x14ac:dyDescent="0.55000000000000004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 t="shared" si="401"/>
        <v>0</v>
      </c>
      <c r="P2577" s="9">
        <f t="shared" si="402"/>
        <v>0</v>
      </c>
      <c r="Q2577" t="str">
        <f t="shared" si="403"/>
        <v>food</v>
      </c>
      <c r="R2577" t="str">
        <f t="shared" si="404"/>
        <v>food trucks</v>
      </c>
      <c r="S2577" t="str">
        <f t="shared" si="409"/>
        <v>12/12/2014</v>
      </c>
      <c r="T2577" t="str">
        <f t="shared" si="405"/>
        <v>2014</v>
      </c>
      <c r="U2577" t="str">
        <f t="shared" si="406"/>
        <v>December</v>
      </c>
      <c r="V2577" t="str">
        <f t="shared" si="400"/>
        <v>1/11/2015</v>
      </c>
      <c r="W2577" t="str">
        <f t="shared" si="407"/>
        <v>2015</v>
      </c>
      <c r="X2577" t="str">
        <f t="shared" si="408"/>
        <v>January</v>
      </c>
    </row>
    <row r="2578" spans="1:24" ht="28.8" x14ac:dyDescent="0.55000000000000004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 t="shared" si="401"/>
        <v>0</v>
      </c>
      <c r="P2578" s="9">
        <f t="shared" si="402"/>
        <v>0</v>
      </c>
      <c r="Q2578" t="str">
        <f t="shared" si="403"/>
        <v>food</v>
      </c>
      <c r="R2578" t="str">
        <f t="shared" si="404"/>
        <v>food trucks</v>
      </c>
      <c r="S2578" t="str">
        <f t="shared" si="409"/>
        <v>2/24/2015</v>
      </c>
      <c r="T2578" t="str">
        <f t="shared" si="405"/>
        <v>2015</v>
      </c>
      <c r="U2578" t="str">
        <f t="shared" si="406"/>
        <v>February</v>
      </c>
      <c r="V2578" t="str">
        <f t="shared" si="400"/>
        <v>4/10/2015</v>
      </c>
      <c r="W2578" t="str">
        <f t="shared" si="407"/>
        <v>2015</v>
      </c>
      <c r="X2578" t="str">
        <f t="shared" si="408"/>
        <v>April</v>
      </c>
    </row>
    <row r="2579" spans="1:24" ht="43.2" x14ac:dyDescent="0.55000000000000004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 t="shared" si="401"/>
        <v>0</v>
      </c>
      <c r="P2579" s="9">
        <f t="shared" si="402"/>
        <v>0</v>
      </c>
      <c r="Q2579" t="str">
        <f t="shared" si="403"/>
        <v>food</v>
      </c>
      <c r="R2579" t="str">
        <f t="shared" si="404"/>
        <v>food trucks</v>
      </c>
      <c r="S2579" t="str">
        <f t="shared" si="409"/>
        <v>7/10/2014</v>
      </c>
      <c r="T2579" t="str">
        <f t="shared" si="405"/>
        <v>2014</v>
      </c>
      <c r="U2579" t="str">
        <f t="shared" si="406"/>
        <v>July</v>
      </c>
      <c r="V2579" t="str">
        <f t="shared" si="400"/>
        <v>8/4/2014</v>
      </c>
      <c r="W2579" t="str">
        <f t="shared" si="407"/>
        <v>2014</v>
      </c>
      <c r="X2579" t="str">
        <f t="shared" si="408"/>
        <v>August</v>
      </c>
    </row>
    <row r="2580" spans="1:24" ht="43.2" x14ac:dyDescent="0.55000000000000004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 t="shared" si="401"/>
        <v>0</v>
      </c>
      <c r="P2580" s="9">
        <f t="shared" si="402"/>
        <v>0</v>
      </c>
      <c r="Q2580" t="str">
        <f t="shared" si="403"/>
        <v>food</v>
      </c>
      <c r="R2580" t="str">
        <f t="shared" si="404"/>
        <v>food trucks</v>
      </c>
      <c r="S2580" t="str">
        <f t="shared" si="409"/>
        <v>8/21/2015</v>
      </c>
      <c r="T2580" t="str">
        <f t="shared" si="405"/>
        <v>2015</v>
      </c>
      <c r="U2580" t="str">
        <f t="shared" si="406"/>
        <v>August</v>
      </c>
      <c r="V2580" t="str">
        <f t="shared" si="400"/>
        <v>10/9/2015</v>
      </c>
      <c r="W2580" t="str">
        <f t="shared" si="407"/>
        <v>2015</v>
      </c>
      <c r="X2580" t="str">
        <f t="shared" si="408"/>
        <v>October</v>
      </c>
    </row>
    <row r="2581" spans="1:24" ht="43.2" x14ac:dyDescent="0.55000000000000004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si="401"/>
        <v>1.3849999999999999E-3</v>
      </c>
      <c r="P2581" s="9">
        <f t="shared" si="402"/>
        <v>23.083333333333332</v>
      </c>
      <c r="Q2581" t="str">
        <f t="shared" si="403"/>
        <v>food</v>
      </c>
      <c r="R2581" t="str">
        <f t="shared" si="404"/>
        <v>food trucks</v>
      </c>
      <c r="S2581" t="str">
        <f t="shared" si="409"/>
        <v>7/17/2014</v>
      </c>
      <c r="T2581" t="str">
        <f t="shared" si="405"/>
        <v>2014</v>
      </c>
      <c r="U2581" t="str">
        <f t="shared" si="406"/>
        <v>July</v>
      </c>
      <c r="V2581" t="str">
        <f t="shared" si="400"/>
        <v>9/15/2014</v>
      </c>
      <c r="W2581" t="str">
        <f t="shared" si="407"/>
        <v>2014</v>
      </c>
      <c r="X2581" t="str">
        <f t="shared" si="408"/>
        <v>September</v>
      </c>
    </row>
    <row r="2582" spans="1:24" ht="43.2" x14ac:dyDescent="0.55000000000000004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401"/>
        <v>6.0000000000000001E-3</v>
      </c>
      <c r="P2582" s="9">
        <f t="shared" si="402"/>
        <v>25.5</v>
      </c>
      <c r="Q2582" t="str">
        <f t="shared" si="403"/>
        <v>food</v>
      </c>
      <c r="R2582" t="str">
        <f t="shared" si="404"/>
        <v>food trucks</v>
      </c>
      <c r="S2582" t="str">
        <f t="shared" si="409"/>
        <v>4/16/2015</v>
      </c>
      <c r="T2582" t="str">
        <f t="shared" si="405"/>
        <v>2015</v>
      </c>
      <c r="U2582" t="str">
        <f t="shared" si="406"/>
        <v>April</v>
      </c>
      <c r="V2582" t="str">
        <f t="shared" si="400"/>
        <v>5/15/2015</v>
      </c>
      <c r="W2582" t="str">
        <f t="shared" si="407"/>
        <v>2015</v>
      </c>
      <c r="X2582" t="str">
        <f t="shared" si="408"/>
        <v>May</v>
      </c>
    </row>
    <row r="2583" spans="1:24" ht="43.2" x14ac:dyDescent="0.55000000000000004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401"/>
        <v>0.106</v>
      </c>
      <c r="P2583" s="9">
        <f t="shared" si="402"/>
        <v>48.18181818181818</v>
      </c>
      <c r="Q2583" t="str">
        <f t="shared" si="403"/>
        <v>food</v>
      </c>
      <c r="R2583" t="str">
        <f t="shared" si="404"/>
        <v>food trucks</v>
      </c>
      <c r="S2583" t="str">
        <f t="shared" si="409"/>
        <v>10/17/2015</v>
      </c>
      <c r="T2583" t="str">
        <f t="shared" si="405"/>
        <v>2015</v>
      </c>
      <c r="U2583" t="str">
        <f t="shared" si="406"/>
        <v>October</v>
      </c>
      <c r="V2583" t="str">
        <f t="shared" si="400"/>
        <v>11/16/2015</v>
      </c>
      <c r="W2583" t="str">
        <f t="shared" si="407"/>
        <v>2015</v>
      </c>
      <c r="X2583" t="str">
        <f t="shared" si="408"/>
        <v>November</v>
      </c>
    </row>
    <row r="2584" spans="1:24" ht="28.8" x14ac:dyDescent="0.55000000000000004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401"/>
        <v>1.1111111111111112E-5</v>
      </c>
      <c r="P2584" s="9">
        <f t="shared" si="402"/>
        <v>1</v>
      </c>
      <c r="Q2584" t="str">
        <f t="shared" si="403"/>
        <v>food</v>
      </c>
      <c r="R2584" t="str">
        <f t="shared" si="404"/>
        <v>food trucks</v>
      </c>
      <c r="S2584" t="str">
        <f t="shared" si="409"/>
        <v>9/29/2016</v>
      </c>
      <c r="T2584" t="str">
        <f t="shared" si="405"/>
        <v>2016</v>
      </c>
      <c r="U2584" t="str">
        <f t="shared" si="406"/>
        <v>September</v>
      </c>
      <c r="V2584" t="str">
        <f t="shared" si="400"/>
        <v>10/29/2016</v>
      </c>
      <c r="W2584" t="str">
        <f t="shared" si="407"/>
        <v>2016</v>
      </c>
      <c r="X2584" t="str">
        <f t="shared" si="408"/>
        <v>October</v>
      </c>
    </row>
    <row r="2585" spans="1:24" ht="43.2" x14ac:dyDescent="0.55000000000000004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401"/>
        <v>5.0000000000000001E-3</v>
      </c>
      <c r="P2585" s="9">
        <f t="shared" si="402"/>
        <v>1</v>
      </c>
      <c r="Q2585" t="str">
        <f t="shared" si="403"/>
        <v>food</v>
      </c>
      <c r="R2585" t="str">
        <f t="shared" si="404"/>
        <v>food trucks</v>
      </c>
      <c r="S2585" t="str">
        <f t="shared" si="409"/>
        <v>1/15/2015</v>
      </c>
      <c r="T2585" t="str">
        <f t="shared" si="405"/>
        <v>2015</v>
      </c>
      <c r="U2585" t="str">
        <f t="shared" si="406"/>
        <v>January</v>
      </c>
      <c r="V2585" t="str">
        <f t="shared" si="400"/>
        <v>3/16/2015</v>
      </c>
      <c r="W2585" t="str">
        <f t="shared" si="407"/>
        <v>2015</v>
      </c>
      <c r="X2585" t="str">
        <f t="shared" si="408"/>
        <v>March</v>
      </c>
    </row>
    <row r="2586" spans="1:24" ht="28.8" x14ac:dyDescent="0.55000000000000004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 t="shared" si="401"/>
        <v>0</v>
      </c>
      <c r="P2586" s="9">
        <f t="shared" si="402"/>
        <v>0</v>
      </c>
      <c r="Q2586" t="str">
        <f t="shared" si="403"/>
        <v>food</v>
      </c>
      <c r="R2586" t="str">
        <f t="shared" si="404"/>
        <v>food trucks</v>
      </c>
      <c r="S2586" t="str">
        <f t="shared" si="409"/>
        <v>5/15/2015</v>
      </c>
      <c r="T2586" t="str">
        <f t="shared" si="405"/>
        <v>2015</v>
      </c>
      <c r="U2586" t="str">
        <f t="shared" si="406"/>
        <v>May</v>
      </c>
      <c r="V2586" t="str">
        <f t="shared" si="400"/>
        <v>6/14/2015</v>
      </c>
      <c r="W2586" t="str">
        <f t="shared" si="407"/>
        <v>2015</v>
      </c>
      <c r="X2586" t="str">
        <f t="shared" si="408"/>
        <v>June</v>
      </c>
    </row>
    <row r="2587" spans="1:24" ht="43.2" x14ac:dyDescent="0.55000000000000004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si="401"/>
        <v>1.6666666666666668E-3</v>
      </c>
      <c r="P2587" s="9">
        <f t="shared" si="402"/>
        <v>50</v>
      </c>
      <c r="Q2587" t="str">
        <f t="shared" si="403"/>
        <v>food</v>
      </c>
      <c r="R2587" t="str">
        <f t="shared" si="404"/>
        <v>food trucks</v>
      </c>
      <c r="S2587" t="str">
        <f t="shared" si="409"/>
        <v>6/5/2014</v>
      </c>
      <c r="T2587" t="str">
        <f t="shared" si="405"/>
        <v>2014</v>
      </c>
      <c r="U2587" t="str">
        <f t="shared" si="406"/>
        <v>June</v>
      </c>
      <c r="V2587" t="str">
        <f t="shared" si="400"/>
        <v>7/5/2014</v>
      </c>
      <c r="W2587" t="str">
        <f t="shared" si="407"/>
        <v>2014</v>
      </c>
      <c r="X2587" t="str">
        <f t="shared" si="408"/>
        <v>July</v>
      </c>
    </row>
    <row r="2588" spans="1:24" ht="28.8" x14ac:dyDescent="0.55000000000000004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401"/>
        <v>1.6666666666666668E-3</v>
      </c>
      <c r="P2588" s="9">
        <f t="shared" si="402"/>
        <v>5</v>
      </c>
      <c r="Q2588" t="str">
        <f t="shared" si="403"/>
        <v>food</v>
      </c>
      <c r="R2588" t="str">
        <f t="shared" si="404"/>
        <v>food trucks</v>
      </c>
      <c r="S2588" t="str">
        <f t="shared" si="409"/>
        <v>11/25/2015</v>
      </c>
      <c r="T2588" t="str">
        <f t="shared" si="405"/>
        <v>2015</v>
      </c>
      <c r="U2588" t="str">
        <f t="shared" si="406"/>
        <v>November</v>
      </c>
      <c r="V2588" t="str">
        <f t="shared" si="400"/>
        <v>12/25/2015</v>
      </c>
      <c r="W2588" t="str">
        <f t="shared" si="407"/>
        <v>2015</v>
      </c>
      <c r="X2588" t="str">
        <f t="shared" si="408"/>
        <v>December</v>
      </c>
    </row>
    <row r="2589" spans="1:24" ht="43.2" x14ac:dyDescent="0.55000000000000004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401"/>
        <v>2.4340000000000001E-2</v>
      </c>
      <c r="P2589" s="9">
        <f t="shared" si="402"/>
        <v>202.83333333333334</v>
      </c>
      <c r="Q2589" t="str">
        <f t="shared" si="403"/>
        <v>food</v>
      </c>
      <c r="R2589" t="str">
        <f t="shared" si="404"/>
        <v>food trucks</v>
      </c>
      <c r="S2589" t="str">
        <f t="shared" si="409"/>
        <v>11/30/2015</v>
      </c>
      <c r="T2589" t="str">
        <f t="shared" si="405"/>
        <v>2015</v>
      </c>
      <c r="U2589" t="str">
        <f t="shared" si="406"/>
        <v>November</v>
      </c>
      <c r="V2589" t="str">
        <f t="shared" si="400"/>
        <v>12/30/2015</v>
      </c>
      <c r="W2589" t="str">
        <f t="shared" si="407"/>
        <v>2015</v>
      </c>
      <c r="X2589" t="str">
        <f t="shared" si="408"/>
        <v>December</v>
      </c>
    </row>
    <row r="2590" spans="1:24" ht="43.2" x14ac:dyDescent="0.55000000000000004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401"/>
        <v>3.8833333333333331E-2</v>
      </c>
      <c r="P2590" s="9">
        <f t="shared" si="402"/>
        <v>29.125</v>
      </c>
      <c r="Q2590" t="str">
        <f t="shared" si="403"/>
        <v>food</v>
      </c>
      <c r="R2590" t="str">
        <f t="shared" si="404"/>
        <v>food trucks</v>
      </c>
      <c r="S2590" t="str">
        <f t="shared" si="409"/>
        <v>2/7/2015</v>
      </c>
      <c r="T2590" t="str">
        <f t="shared" si="405"/>
        <v>2015</v>
      </c>
      <c r="U2590" t="str">
        <f t="shared" si="406"/>
        <v>February</v>
      </c>
      <c r="V2590" t="str">
        <f t="shared" si="400"/>
        <v>3/31/2015</v>
      </c>
      <c r="W2590" t="str">
        <f t="shared" si="407"/>
        <v>2015</v>
      </c>
      <c r="X2590" t="str">
        <f t="shared" si="408"/>
        <v>March</v>
      </c>
    </row>
    <row r="2591" spans="1:24" ht="43.2" x14ac:dyDescent="0.55000000000000004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401"/>
        <v>1E-4</v>
      </c>
      <c r="P2591" s="9">
        <f t="shared" si="402"/>
        <v>5</v>
      </c>
      <c r="Q2591" t="str">
        <f t="shared" si="403"/>
        <v>food</v>
      </c>
      <c r="R2591" t="str">
        <f t="shared" si="404"/>
        <v>food trucks</v>
      </c>
      <c r="S2591" t="str">
        <f t="shared" si="409"/>
        <v>2/22/2016</v>
      </c>
      <c r="T2591" t="str">
        <f t="shared" si="405"/>
        <v>2016</v>
      </c>
      <c r="U2591" t="str">
        <f t="shared" si="406"/>
        <v>February</v>
      </c>
      <c r="V2591" t="str">
        <f t="shared" si="400"/>
        <v>3/23/2016</v>
      </c>
      <c r="W2591" t="str">
        <f t="shared" si="407"/>
        <v>2016</v>
      </c>
      <c r="X2591" t="str">
        <f t="shared" si="408"/>
        <v>March</v>
      </c>
    </row>
    <row r="2592" spans="1:24" ht="43.2" x14ac:dyDescent="0.55000000000000004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 t="shared" si="401"/>
        <v>0</v>
      </c>
      <c r="P2592" s="9">
        <f t="shared" si="402"/>
        <v>0</v>
      </c>
      <c r="Q2592" t="str">
        <f t="shared" si="403"/>
        <v>food</v>
      </c>
      <c r="R2592" t="str">
        <f t="shared" si="404"/>
        <v>food trucks</v>
      </c>
      <c r="S2592" t="str">
        <f t="shared" si="409"/>
        <v>1/19/2016</v>
      </c>
      <c r="T2592" t="str">
        <f t="shared" si="405"/>
        <v>2016</v>
      </c>
      <c r="U2592" t="str">
        <f t="shared" si="406"/>
        <v>January</v>
      </c>
      <c r="V2592" t="str">
        <f t="shared" si="400"/>
        <v>1/26/2016</v>
      </c>
      <c r="W2592" t="str">
        <f t="shared" si="407"/>
        <v>2016</v>
      </c>
      <c r="X2592" t="str">
        <f t="shared" si="408"/>
        <v>January</v>
      </c>
    </row>
    <row r="2593" spans="1:24" ht="43.2" x14ac:dyDescent="0.55000000000000004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si="401"/>
        <v>1.7333333333333333E-2</v>
      </c>
      <c r="P2593" s="9">
        <f t="shared" si="402"/>
        <v>13</v>
      </c>
      <c r="Q2593" t="str">
        <f t="shared" si="403"/>
        <v>food</v>
      </c>
      <c r="R2593" t="str">
        <f t="shared" si="404"/>
        <v>food trucks</v>
      </c>
      <c r="S2593" t="str">
        <f t="shared" si="409"/>
        <v>1/13/2016</v>
      </c>
      <c r="T2593" t="str">
        <f t="shared" si="405"/>
        <v>2016</v>
      </c>
      <c r="U2593" t="str">
        <f t="shared" si="406"/>
        <v>January</v>
      </c>
      <c r="V2593" t="str">
        <f t="shared" si="400"/>
        <v>3/13/2016</v>
      </c>
      <c r="W2593" t="str">
        <f t="shared" si="407"/>
        <v>2016</v>
      </c>
      <c r="X2593" t="str">
        <f t="shared" si="408"/>
        <v>March</v>
      </c>
    </row>
    <row r="2594" spans="1:24" ht="43.2" x14ac:dyDescent="0.55000000000000004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401"/>
        <v>1.6666666666666668E-3</v>
      </c>
      <c r="P2594" s="9">
        <f t="shared" si="402"/>
        <v>50</v>
      </c>
      <c r="Q2594" t="str">
        <f t="shared" si="403"/>
        <v>food</v>
      </c>
      <c r="R2594" t="str">
        <f t="shared" si="404"/>
        <v>food trucks</v>
      </c>
      <c r="S2594" t="str">
        <f t="shared" si="409"/>
        <v>9/5/2014</v>
      </c>
      <c r="T2594" t="str">
        <f t="shared" si="405"/>
        <v>2014</v>
      </c>
      <c r="U2594" t="str">
        <f t="shared" si="406"/>
        <v>September</v>
      </c>
      <c r="V2594" t="str">
        <f t="shared" si="400"/>
        <v>10/5/2014</v>
      </c>
      <c r="W2594" t="str">
        <f t="shared" si="407"/>
        <v>2014</v>
      </c>
      <c r="X2594" t="str">
        <f t="shared" si="408"/>
        <v>October</v>
      </c>
    </row>
    <row r="2595" spans="1:24" ht="43.2" x14ac:dyDescent="0.55000000000000004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 t="shared" si="401"/>
        <v>0</v>
      </c>
      <c r="P2595" s="9">
        <f t="shared" si="402"/>
        <v>0</v>
      </c>
      <c r="Q2595" t="str">
        <f t="shared" si="403"/>
        <v>food</v>
      </c>
      <c r="R2595" t="str">
        <f t="shared" si="404"/>
        <v>food trucks</v>
      </c>
      <c r="S2595" t="str">
        <f t="shared" si="409"/>
        <v>3/26/2015</v>
      </c>
      <c r="T2595" t="str">
        <f t="shared" si="405"/>
        <v>2015</v>
      </c>
      <c r="U2595" t="str">
        <f t="shared" si="406"/>
        <v>March</v>
      </c>
      <c r="V2595" t="str">
        <f t="shared" si="400"/>
        <v>4/25/2015</v>
      </c>
      <c r="W2595" t="str">
        <f t="shared" si="407"/>
        <v>2015</v>
      </c>
      <c r="X2595" t="str">
        <f t="shared" si="408"/>
        <v>April</v>
      </c>
    </row>
    <row r="2596" spans="1:24" ht="43.2" x14ac:dyDescent="0.55000000000000004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si="401"/>
        <v>1.2500000000000001E-5</v>
      </c>
      <c r="P2596" s="9">
        <f t="shared" si="402"/>
        <v>1</v>
      </c>
      <c r="Q2596" t="str">
        <f t="shared" si="403"/>
        <v>food</v>
      </c>
      <c r="R2596" t="str">
        <f t="shared" si="404"/>
        <v>food trucks</v>
      </c>
      <c r="S2596" t="str">
        <f t="shared" si="409"/>
        <v>7/8/2014</v>
      </c>
      <c r="T2596" t="str">
        <f t="shared" si="405"/>
        <v>2014</v>
      </c>
      <c r="U2596" t="str">
        <f t="shared" si="406"/>
        <v>July</v>
      </c>
      <c r="V2596" t="str">
        <f t="shared" si="400"/>
        <v>8/7/2014</v>
      </c>
      <c r="W2596" t="str">
        <f t="shared" si="407"/>
        <v>2014</v>
      </c>
      <c r="X2596" t="str">
        <f t="shared" si="408"/>
        <v>August</v>
      </c>
    </row>
    <row r="2597" spans="1:24" ht="28.8" x14ac:dyDescent="0.55000000000000004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401"/>
        <v>0.12166666666666667</v>
      </c>
      <c r="P2597" s="9">
        <f t="shared" si="402"/>
        <v>96.05263157894737</v>
      </c>
      <c r="Q2597" t="str">
        <f t="shared" si="403"/>
        <v>food</v>
      </c>
      <c r="R2597" t="str">
        <f t="shared" si="404"/>
        <v>food trucks</v>
      </c>
      <c r="S2597" t="str">
        <f t="shared" si="409"/>
        <v>1/25/2017</v>
      </c>
      <c r="T2597" t="str">
        <f t="shared" si="405"/>
        <v>2017</v>
      </c>
      <c r="U2597" t="str">
        <f t="shared" si="406"/>
        <v>January</v>
      </c>
      <c r="V2597" t="str">
        <f t="shared" si="400"/>
        <v>2/24/2017</v>
      </c>
      <c r="W2597" t="str">
        <f t="shared" si="407"/>
        <v>2017</v>
      </c>
      <c r="X2597" t="str">
        <f t="shared" si="408"/>
        <v>February</v>
      </c>
    </row>
    <row r="2598" spans="1:24" ht="43.2" x14ac:dyDescent="0.55000000000000004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401"/>
        <v>0.23588571428571428</v>
      </c>
      <c r="P2598" s="9">
        <f t="shared" si="402"/>
        <v>305.77777777777777</v>
      </c>
      <c r="Q2598" t="str">
        <f t="shared" si="403"/>
        <v>food</v>
      </c>
      <c r="R2598" t="str">
        <f t="shared" si="404"/>
        <v>food trucks</v>
      </c>
      <c r="S2598" t="str">
        <f t="shared" si="409"/>
        <v>7/8/2014</v>
      </c>
      <c r="T2598" t="str">
        <f t="shared" si="405"/>
        <v>2014</v>
      </c>
      <c r="U2598" t="str">
        <f t="shared" si="406"/>
        <v>July</v>
      </c>
      <c r="V2598" t="str">
        <f t="shared" si="400"/>
        <v>8/7/2014</v>
      </c>
      <c r="W2598" t="str">
        <f t="shared" si="407"/>
        <v>2014</v>
      </c>
      <c r="X2598" t="str">
        <f t="shared" si="408"/>
        <v>August</v>
      </c>
    </row>
    <row r="2599" spans="1:24" ht="43.2" x14ac:dyDescent="0.55000000000000004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401"/>
        <v>5.6666666666666664E-2</v>
      </c>
      <c r="P2599" s="9">
        <f t="shared" si="402"/>
        <v>12.142857142857142</v>
      </c>
      <c r="Q2599" t="str">
        <f t="shared" si="403"/>
        <v>food</v>
      </c>
      <c r="R2599" t="str">
        <f t="shared" si="404"/>
        <v>food trucks</v>
      </c>
      <c r="S2599" t="str">
        <f t="shared" si="409"/>
        <v>5/20/2016</v>
      </c>
      <c r="T2599" t="str">
        <f t="shared" si="405"/>
        <v>2016</v>
      </c>
      <c r="U2599" t="str">
        <f t="shared" si="406"/>
        <v>May</v>
      </c>
      <c r="V2599" t="str">
        <f t="shared" si="400"/>
        <v>6/19/2016</v>
      </c>
      <c r="W2599" t="str">
        <f t="shared" si="407"/>
        <v>2016</v>
      </c>
      <c r="X2599" t="str">
        <f t="shared" si="408"/>
        <v>June</v>
      </c>
    </row>
    <row r="2600" spans="1:24" ht="43.2" x14ac:dyDescent="0.55000000000000004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401"/>
        <v>0.39</v>
      </c>
      <c r="P2600" s="9">
        <f t="shared" si="402"/>
        <v>83.571428571428569</v>
      </c>
      <c r="Q2600" t="str">
        <f t="shared" si="403"/>
        <v>food</v>
      </c>
      <c r="R2600" t="str">
        <f t="shared" si="404"/>
        <v>food trucks</v>
      </c>
      <c r="S2600" t="str">
        <f t="shared" si="409"/>
        <v>8/24/2015</v>
      </c>
      <c r="T2600" t="str">
        <f t="shared" si="405"/>
        <v>2015</v>
      </c>
      <c r="U2600" t="str">
        <f t="shared" si="406"/>
        <v>August</v>
      </c>
      <c r="V2600" t="str">
        <f t="shared" si="400"/>
        <v>9/23/2015</v>
      </c>
      <c r="W2600" t="str">
        <f t="shared" si="407"/>
        <v>2015</v>
      </c>
      <c r="X2600" t="str">
        <f t="shared" si="408"/>
        <v>September</v>
      </c>
    </row>
    <row r="2601" spans="1:24" ht="28.8" x14ac:dyDescent="0.55000000000000004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401"/>
        <v>9.9546510341776348E-3</v>
      </c>
      <c r="P2601" s="9">
        <f t="shared" si="402"/>
        <v>18</v>
      </c>
      <c r="Q2601" t="str">
        <f t="shared" si="403"/>
        <v>food</v>
      </c>
      <c r="R2601" t="str">
        <f t="shared" si="404"/>
        <v>food trucks</v>
      </c>
      <c r="S2601" t="str">
        <f t="shared" si="409"/>
        <v>6/19/2014</v>
      </c>
      <c r="T2601" t="str">
        <f t="shared" si="405"/>
        <v>2014</v>
      </c>
      <c r="U2601" t="str">
        <f t="shared" si="406"/>
        <v>June</v>
      </c>
      <c r="V2601" t="str">
        <f t="shared" si="400"/>
        <v>8/3/2014</v>
      </c>
      <c r="W2601" t="str">
        <f t="shared" si="407"/>
        <v>2014</v>
      </c>
      <c r="X2601" t="str">
        <f t="shared" si="408"/>
        <v>August</v>
      </c>
    </row>
    <row r="2602" spans="1:24" ht="28.8" x14ac:dyDescent="0.55000000000000004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401"/>
        <v>6.9320000000000007E-2</v>
      </c>
      <c r="P2602" s="9">
        <f t="shared" si="402"/>
        <v>115.53333333333333</v>
      </c>
      <c r="Q2602" t="str">
        <f t="shared" si="403"/>
        <v>food</v>
      </c>
      <c r="R2602" t="str">
        <f t="shared" si="404"/>
        <v>food trucks</v>
      </c>
      <c r="S2602" t="str">
        <f t="shared" si="409"/>
        <v>1/25/2016</v>
      </c>
      <c r="T2602" t="str">
        <f t="shared" si="405"/>
        <v>2016</v>
      </c>
      <c r="U2602" t="str">
        <f t="shared" si="406"/>
        <v>January</v>
      </c>
      <c r="V2602" t="str">
        <f t="shared" si="400"/>
        <v>3/25/2016</v>
      </c>
      <c r="W2602" t="str">
        <f t="shared" si="407"/>
        <v>2016</v>
      </c>
      <c r="X2602" t="str">
        <f t="shared" si="408"/>
        <v>March</v>
      </c>
    </row>
    <row r="2603" spans="1:24" ht="43.2" x14ac:dyDescent="0.55000000000000004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401"/>
        <v>6.6139999999999999</v>
      </c>
      <c r="P2603" s="9">
        <f t="shared" si="402"/>
        <v>21.900662251655628</v>
      </c>
      <c r="Q2603" t="str">
        <f t="shared" si="403"/>
        <v>technology</v>
      </c>
      <c r="R2603" t="str">
        <f t="shared" si="404"/>
        <v>space exploration</v>
      </c>
      <c r="S2603" t="str">
        <f t="shared" si="409"/>
        <v>8/29/2012</v>
      </c>
      <c r="T2603" t="str">
        <f t="shared" si="405"/>
        <v>2012</v>
      </c>
      <c r="U2603" t="str">
        <f t="shared" si="406"/>
        <v>August</v>
      </c>
      <c r="V2603" t="str">
        <f t="shared" si="400"/>
        <v>9/12/2012</v>
      </c>
      <c r="W2603" t="str">
        <f t="shared" si="407"/>
        <v>2012</v>
      </c>
      <c r="X2603" t="str">
        <f t="shared" si="408"/>
        <v>September</v>
      </c>
    </row>
    <row r="2604" spans="1:24" ht="43.2" x14ac:dyDescent="0.55000000000000004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401"/>
        <v>3.2609166666666667</v>
      </c>
      <c r="P2604" s="9">
        <f t="shared" si="402"/>
        <v>80.022494887525568</v>
      </c>
      <c r="Q2604" t="str">
        <f t="shared" si="403"/>
        <v>technology</v>
      </c>
      <c r="R2604" t="str">
        <f t="shared" si="404"/>
        <v>space exploration</v>
      </c>
      <c r="S2604" t="str">
        <f t="shared" si="409"/>
        <v>10/3/2014</v>
      </c>
      <c r="T2604" t="str">
        <f t="shared" si="405"/>
        <v>2014</v>
      </c>
      <c r="U2604" t="str">
        <f t="shared" si="406"/>
        <v>October</v>
      </c>
      <c r="V2604" t="str">
        <f t="shared" si="400"/>
        <v>11/12/2014</v>
      </c>
      <c r="W2604" t="str">
        <f t="shared" si="407"/>
        <v>2014</v>
      </c>
      <c r="X2604" t="str">
        <f t="shared" si="408"/>
        <v>November</v>
      </c>
    </row>
    <row r="2605" spans="1:24" ht="28.8" x14ac:dyDescent="0.55000000000000004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401"/>
        <v>1.0148571428571429</v>
      </c>
      <c r="P2605" s="9">
        <f t="shared" si="402"/>
        <v>35.520000000000003</v>
      </c>
      <c r="Q2605" t="str">
        <f t="shared" si="403"/>
        <v>technology</v>
      </c>
      <c r="R2605" t="str">
        <f t="shared" si="404"/>
        <v>space exploration</v>
      </c>
      <c r="S2605" t="str">
        <f t="shared" si="409"/>
        <v>12/9/2013</v>
      </c>
      <c r="T2605" t="str">
        <f t="shared" si="405"/>
        <v>2013</v>
      </c>
      <c r="U2605" t="str">
        <f t="shared" si="406"/>
        <v>December</v>
      </c>
      <c r="V2605" t="str">
        <f t="shared" si="400"/>
        <v>12/23/2013</v>
      </c>
      <c r="W2605" t="str">
        <f t="shared" si="407"/>
        <v>2013</v>
      </c>
      <c r="X2605" t="str">
        <f t="shared" si="408"/>
        <v>December</v>
      </c>
    </row>
    <row r="2606" spans="1:24" ht="43.2" x14ac:dyDescent="0.55000000000000004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401"/>
        <v>1.0421799999999999</v>
      </c>
      <c r="P2606" s="9">
        <f t="shared" si="402"/>
        <v>64.933333333333323</v>
      </c>
      <c r="Q2606" t="str">
        <f t="shared" si="403"/>
        <v>technology</v>
      </c>
      <c r="R2606" t="str">
        <f t="shared" si="404"/>
        <v>space exploration</v>
      </c>
      <c r="S2606" t="str">
        <f t="shared" si="409"/>
        <v>3/29/2012</v>
      </c>
      <c r="T2606" t="str">
        <f t="shared" si="405"/>
        <v>2012</v>
      </c>
      <c r="U2606" t="str">
        <f t="shared" si="406"/>
        <v>March</v>
      </c>
      <c r="V2606" t="str">
        <f t="shared" si="400"/>
        <v>4/28/2012</v>
      </c>
      <c r="W2606" t="str">
        <f t="shared" si="407"/>
        <v>2012</v>
      </c>
      <c r="X2606" t="str">
        <f t="shared" si="408"/>
        <v>April</v>
      </c>
    </row>
    <row r="2607" spans="1:24" ht="43.2" x14ac:dyDescent="0.55000000000000004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401"/>
        <v>1.0742157000000001</v>
      </c>
      <c r="P2607" s="9">
        <f t="shared" si="402"/>
        <v>60.965703745743475</v>
      </c>
      <c r="Q2607" t="str">
        <f t="shared" si="403"/>
        <v>technology</v>
      </c>
      <c r="R2607" t="str">
        <f t="shared" si="404"/>
        <v>space exploration</v>
      </c>
      <c r="S2607" t="str">
        <f t="shared" si="409"/>
        <v>5/18/2016</v>
      </c>
      <c r="T2607" t="str">
        <f t="shared" si="405"/>
        <v>2016</v>
      </c>
      <c r="U2607" t="str">
        <f t="shared" si="406"/>
        <v>May</v>
      </c>
      <c r="V2607" t="str">
        <f t="shared" si="400"/>
        <v>6/17/2016</v>
      </c>
      <c r="W2607" t="str">
        <f t="shared" si="407"/>
        <v>2016</v>
      </c>
      <c r="X2607" t="str">
        <f t="shared" si="408"/>
        <v>June</v>
      </c>
    </row>
    <row r="2608" spans="1:24" ht="57.6" x14ac:dyDescent="0.55000000000000004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401"/>
        <v>1.1005454545454545</v>
      </c>
      <c r="P2608" s="9">
        <f t="shared" si="402"/>
        <v>31.444155844155844</v>
      </c>
      <c r="Q2608" t="str">
        <f t="shared" si="403"/>
        <v>technology</v>
      </c>
      <c r="R2608" t="str">
        <f t="shared" si="404"/>
        <v>space exploration</v>
      </c>
      <c r="S2608" t="str">
        <f t="shared" si="409"/>
        <v>3/28/2014</v>
      </c>
      <c r="T2608" t="str">
        <f t="shared" si="405"/>
        <v>2014</v>
      </c>
      <c r="U2608" t="str">
        <f t="shared" si="406"/>
        <v>March</v>
      </c>
      <c r="V2608" t="str">
        <f t="shared" si="400"/>
        <v>4/29/2014</v>
      </c>
      <c r="W2608" t="str">
        <f t="shared" si="407"/>
        <v>2014</v>
      </c>
      <c r="X2608" t="str">
        <f t="shared" si="408"/>
        <v>April</v>
      </c>
    </row>
    <row r="2609" spans="1:24" ht="43.2" x14ac:dyDescent="0.55000000000000004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401"/>
        <v>4.077</v>
      </c>
      <c r="P2609" s="9">
        <f t="shared" si="402"/>
        <v>81.949748743718587</v>
      </c>
      <c r="Q2609" t="str">
        <f t="shared" si="403"/>
        <v>technology</v>
      </c>
      <c r="R2609" t="str">
        <f t="shared" si="404"/>
        <v>space exploration</v>
      </c>
      <c r="S2609" t="str">
        <f t="shared" si="409"/>
        <v>6/29/2015</v>
      </c>
      <c r="T2609" t="str">
        <f t="shared" si="405"/>
        <v>2015</v>
      </c>
      <c r="U2609" t="str">
        <f t="shared" si="406"/>
        <v>June</v>
      </c>
      <c r="V2609" t="str">
        <f t="shared" si="400"/>
        <v>8/11/2015</v>
      </c>
      <c r="W2609" t="str">
        <f t="shared" si="407"/>
        <v>2015</v>
      </c>
      <c r="X2609" t="str">
        <f t="shared" si="408"/>
        <v>August</v>
      </c>
    </row>
    <row r="2610" spans="1:24" ht="43.2" x14ac:dyDescent="0.55000000000000004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401"/>
        <v>2.2392500000000002</v>
      </c>
      <c r="P2610" s="9">
        <f t="shared" si="402"/>
        <v>58.92763157894737</v>
      </c>
      <c r="Q2610" t="str">
        <f t="shared" si="403"/>
        <v>technology</v>
      </c>
      <c r="R2610" t="str">
        <f t="shared" si="404"/>
        <v>space exploration</v>
      </c>
      <c r="S2610" t="str">
        <f t="shared" si="409"/>
        <v>2/1/2017</v>
      </c>
      <c r="T2610" t="str">
        <f t="shared" si="405"/>
        <v>2017</v>
      </c>
      <c r="U2610" t="str">
        <f t="shared" si="406"/>
        <v>February</v>
      </c>
      <c r="V2610" t="str">
        <f t="shared" si="400"/>
        <v>3/14/2017</v>
      </c>
      <c r="W2610" t="str">
        <f t="shared" si="407"/>
        <v>2017</v>
      </c>
      <c r="X2610" t="str">
        <f t="shared" si="408"/>
        <v>March</v>
      </c>
    </row>
    <row r="2611" spans="1:24" ht="43.2" x14ac:dyDescent="0.55000000000000004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401"/>
        <v>3.038011142857143</v>
      </c>
      <c r="P2611" s="9">
        <f t="shared" si="402"/>
        <v>157.29347633136095</v>
      </c>
      <c r="Q2611" t="str">
        <f t="shared" si="403"/>
        <v>technology</v>
      </c>
      <c r="R2611" t="str">
        <f t="shared" si="404"/>
        <v>space exploration</v>
      </c>
      <c r="S2611" t="str">
        <f t="shared" si="409"/>
        <v>6/15/2012</v>
      </c>
      <c r="T2611" t="str">
        <f t="shared" si="405"/>
        <v>2012</v>
      </c>
      <c r="U2611" t="str">
        <f t="shared" si="406"/>
        <v>June</v>
      </c>
      <c r="V2611" t="str">
        <f t="shared" si="400"/>
        <v>7/15/2012</v>
      </c>
      <c r="W2611" t="str">
        <f t="shared" si="407"/>
        <v>2012</v>
      </c>
      <c r="X2611" t="str">
        <f t="shared" si="408"/>
        <v>July</v>
      </c>
    </row>
    <row r="2612" spans="1:24" ht="28.8" x14ac:dyDescent="0.55000000000000004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401"/>
        <v>1.4132510432681749</v>
      </c>
      <c r="P2612" s="9">
        <f t="shared" si="402"/>
        <v>55.758509532062391</v>
      </c>
      <c r="Q2612" t="str">
        <f t="shared" si="403"/>
        <v>technology</v>
      </c>
      <c r="R2612" t="str">
        <f t="shared" si="404"/>
        <v>space exploration</v>
      </c>
      <c r="S2612" t="str">
        <f t="shared" si="409"/>
        <v>7/13/2016</v>
      </c>
      <c r="T2612" t="str">
        <f t="shared" si="405"/>
        <v>2016</v>
      </c>
      <c r="U2612" t="str">
        <f t="shared" si="406"/>
        <v>July</v>
      </c>
      <c r="V2612" t="str">
        <f t="shared" si="400"/>
        <v>8/22/2016</v>
      </c>
      <c r="W2612" t="str">
        <f t="shared" si="407"/>
        <v>2016</v>
      </c>
      <c r="X2612" t="str">
        <f t="shared" si="408"/>
        <v>August</v>
      </c>
    </row>
    <row r="2613" spans="1:24" ht="43.2" x14ac:dyDescent="0.55000000000000004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401"/>
        <v>27.906363636363636</v>
      </c>
      <c r="P2613" s="9">
        <f t="shared" si="402"/>
        <v>83.802893802893806</v>
      </c>
      <c r="Q2613" t="str">
        <f t="shared" si="403"/>
        <v>technology</v>
      </c>
      <c r="R2613" t="str">
        <f t="shared" si="404"/>
        <v>space exploration</v>
      </c>
      <c r="S2613" t="str">
        <f t="shared" si="409"/>
        <v>11/30/2016</v>
      </c>
      <c r="T2613" t="str">
        <f t="shared" si="405"/>
        <v>2016</v>
      </c>
      <c r="U2613" t="str">
        <f t="shared" si="406"/>
        <v>November</v>
      </c>
      <c r="V2613" t="str">
        <f t="shared" si="400"/>
        <v>1/2/2017</v>
      </c>
      <c r="W2613" t="str">
        <f t="shared" si="407"/>
        <v>2017</v>
      </c>
      <c r="X2613" t="str">
        <f t="shared" si="408"/>
        <v>January</v>
      </c>
    </row>
    <row r="2614" spans="1:24" ht="43.2" x14ac:dyDescent="0.55000000000000004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401"/>
        <v>1.7176130000000001</v>
      </c>
      <c r="P2614" s="9">
        <f t="shared" si="402"/>
        <v>58.422210884353746</v>
      </c>
      <c r="Q2614" t="str">
        <f t="shared" si="403"/>
        <v>technology</v>
      </c>
      <c r="R2614" t="str">
        <f t="shared" si="404"/>
        <v>space exploration</v>
      </c>
      <c r="S2614" t="str">
        <f t="shared" si="409"/>
        <v>12/8/2014</v>
      </c>
      <c r="T2614" t="str">
        <f t="shared" si="405"/>
        <v>2014</v>
      </c>
      <c r="U2614" t="str">
        <f t="shared" si="406"/>
        <v>December</v>
      </c>
      <c r="V2614" t="str">
        <f t="shared" si="400"/>
        <v>1/8/2015</v>
      </c>
      <c r="W2614" t="str">
        <f t="shared" si="407"/>
        <v>2015</v>
      </c>
      <c r="X2614" t="str">
        <f t="shared" si="408"/>
        <v>January</v>
      </c>
    </row>
    <row r="2615" spans="1:24" ht="43.2" x14ac:dyDescent="0.55000000000000004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401"/>
        <v>1.0101333333333333</v>
      </c>
      <c r="P2615" s="9">
        <f t="shared" si="402"/>
        <v>270.57142857142856</v>
      </c>
      <c r="Q2615" t="str">
        <f t="shared" si="403"/>
        <v>technology</v>
      </c>
      <c r="R2615" t="str">
        <f t="shared" si="404"/>
        <v>space exploration</v>
      </c>
      <c r="S2615" t="str">
        <f t="shared" si="409"/>
        <v>8/22/2012</v>
      </c>
      <c r="T2615" t="str">
        <f t="shared" si="405"/>
        <v>2012</v>
      </c>
      <c r="U2615" t="str">
        <f t="shared" si="406"/>
        <v>August</v>
      </c>
      <c r="V2615" t="str">
        <f t="shared" si="400"/>
        <v>9/21/2012</v>
      </c>
      <c r="W2615" t="str">
        <f t="shared" si="407"/>
        <v>2012</v>
      </c>
      <c r="X2615" t="str">
        <f t="shared" si="408"/>
        <v>September</v>
      </c>
    </row>
    <row r="2616" spans="1:24" ht="43.2" x14ac:dyDescent="0.55000000000000004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401"/>
        <v>1.02</v>
      </c>
      <c r="P2616" s="9">
        <f t="shared" si="402"/>
        <v>107.1</v>
      </c>
      <c r="Q2616" t="str">
        <f t="shared" si="403"/>
        <v>technology</v>
      </c>
      <c r="R2616" t="str">
        <f t="shared" si="404"/>
        <v>space exploration</v>
      </c>
      <c r="S2616" t="str">
        <f t="shared" si="409"/>
        <v>4/1/2014</v>
      </c>
      <c r="T2616" t="str">
        <f t="shared" si="405"/>
        <v>2014</v>
      </c>
      <c r="U2616" t="str">
        <f t="shared" si="406"/>
        <v>April</v>
      </c>
      <c r="V2616" t="str">
        <f t="shared" si="400"/>
        <v>4/30/2014</v>
      </c>
      <c r="W2616" t="str">
        <f t="shared" si="407"/>
        <v>2014</v>
      </c>
      <c r="X2616" t="str">
        <f t="shared" si="408"/>
        <v>April</v>
      </c>
    </row>
    <row r="2617" spans="1:24" ht="43.2" x14ac:dyDescent="0.55000000000000004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401"/>
        <v>1.6976511744127936</v>
      </c>
      <c r="P2617" s="9">
        <f t="shared" si="402"/>
        <v>47.180555555555557</v>
      </c>
      <c r="Q2617" t="str">
        <f t="shared" si="403"/>
        <v>technology</v>
      </c>
      <c r="R2617" t="str">
        <f t="shared" si="404"/>
        <v>space exploration</v>
      </c>
      <c r="S2617" t="str">
        <f t="shared" si="409"/>
        <v>3/24/2016</v>
      </c>
      <c r="T2617" t="str">
        <f t="shared" si="405"/>
        <v>2016</v>
      </c>
      <c r="U2617" t="str">
        <f t="shared" si="406"/>
        <v>March</v>
      </c>
      <c r="V2617" t="str">
        <f t="shared" si="400"/>
        <v>4/30/2016</v>
      </c>
      <c r="W2617" t="str">
        <f t="shared" si="407"/>
        <v>2016</v>
      </c>
      <c r="X2617" t="str">
        <f t="shared" si="408"/>
        <v>April</v>
      </c>
    </row>
    <row r="2618" spans="1:24" ht="43.2" x14ac:dyDescent="0.55000000000000004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401"/>
        <v>1.14534</v>
      </c>
      <c r="P2618" s="9">
        <f t="shared" si="402"/>
        <v>120.30882352941177</v>
      </c>
      <c r="Q2618" t="str">
        <f t="shared" si="403"/>
        <v>technology</v>
      </c>
      <c r="R2618" t="str">
        <f t="shared" si="404"/>
        <v>space exploration</v>
      </c>
      <c r="S2618" t="str">
        <f t="shared" si="409"/>
        <v>7/26/2015</v>
      </c>
      <c r="T2618" t="str">
        <f t="shared" si="405"/>
        <v>2015</v>
      </c>
      <c r="U2618" t="str">
        <f t="shared" si="406"/>
        <v>July</v>
      </c>
      <c r="V2618" t="str">
        <f t="shared" si="400"/>
        <v>8/25/2015</v>
      </c>
      <c r="W2618" t="str">
        <f t="shared" si="407"/>
        <v>2015</v>
      </c>
      <c r="X2618" t="str">
        <f t="shared" si="408"/>
        <v>August</v>
      </c>
    </row>
    <row r="2619" spans="1:24" ht="43.2" x14ac:dyDescent="0.55000000000000004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401"/>
        <v>8.7759999999999998</v>
      </c>
      <c r="P2619" s="9">
        <f t="shared" si="402"/>
        <v>27.59748427672956</v>
      </c>
      <c r="Q2619" t="str">
        <f t="shared" si="403"/>
        <v>technology</v>
      </c>
      <c r="R2619" t="str">
        <f t="shared" si="404"/>
        <v>space exploration</v>
      </c>
      <c r="S2619" t="str">
        <f t="shared" si="409"/>
        <v>9/20/2014</v>
      </c>
      <c r="T2619" t="str">
        <f t="shared" si="405"/>
        <v>2014</v>
      </c>
      <c r="U2619" t="str">
        <f t="shared" si="406"/>
        <v>September</v>
      </c>
      <c r="V2619" t="str">
        <f t="shared" si="400"/>
        <v>10/20/2014</v>
      </c>
      <c r="W2619" t="str">
        <f t="shared" si="407"/>
        <v>2014</v>
      </c>
      <c r="X2619" t="str">
        <f t="shared" si="408"/>
        <v>October</v>
      </c>
    </row>
    <row r="2620" spans="1:24" ht="28.8" x14ac:dyDescent="0.55000000000000004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401"/>
        <v>1.0538666666666667</v>
      </c>
      <c r="P2620" s="9">
        <f t="shared" si="402"/>
        <v>205.2987012987013</v>
      </c>
      <c r="Q2620" t="str">
        <f t="shared" si="403"/>
        <v>technology</v>
      </c>
      <c r="R2620" t="str">
        <f t="shared" si="404"/>
        <v>space exploration</v>
      </c>
      <c r="S2620" t="str">
        <f t="shared" si="409"/>
        <v>10/2/2015</v>
      </c>
      <c r="T2620" t="str">
        <f t="shared" si="405"/>
        <v>2015</v>
      </c>
      <c r="U2620" t="str">
        <f t="shared" si="406"/>
        <v>October</v>
      </c>
      <c r="V2620" t="str">
        <f t="shared" si="400"/>
        <v>12/1/2015</v>
      </c>
      <c r="W2620" t="str">
        <f t="shared" si="407"/>
        <v>2015</v>
      </c>
      <c r="X2620" t="str">
        <f t="shared" si="408"/>
        <v>December</v>
      </c>
    </row>
    <row r="2621" spans="1:24" ht="43.2" x14ac:dyDescent="0.55000000000000004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401"/>
        <v>1.8839999999999999</v>
      </c>
      <c r="P2621" s="9">
        <f t="shared" si="402"/>
        <v>35.547169811320757</v>
      </c>
      <c r="Q2621" t="str">
        <f t="shared" si="403"/>
        <v>technology</v>
      </c>
      <c r="R2621" t="str">
        <f t="shared" si="404"/>
        <v>space exploration</v>
      </c>
      <c r="S2621" t="str">
        <f t="shared" si="409"/>
        <v>9/26/2015</v>
      </c>
      <c r="T2621" t="str">
        <f t="shared" si="405"/>
        <v>2015</v>
      </c>
      <c r="U2621" t="str">
        <f t="shared" si="406"/>
        <v>September</v>
      </c>
      <c r="V2621" t="str">
        <f t="shared" si="400"/>
        <v>10/23/2015</v>
      </c>
      <c r="W2621" t="str">
        <f t="shared" si="407"/>
        <v>2015</v>
      </c>
      <c r="X2621" t="str">
        <f t="shared" si="408"/>
        <v>October</v>
      </c>
    </row>
    <row r="2622" spans="1:24" ht="43.2" x14ac:dyDescent="0.55000000000000004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401"/>
        <v>1.436523076923077</v>
      </c>
      <c r="P2622" s="9">
        <f t="shared" si="402"/>
        <v>74.639488409272587</v>
      </c>
      <c r="Q2622" t="str">
        <f t="shared" si="403"/>
        <v>technology</v>
      </c>
      <c r="R2622" t="str">
        <f t="shared" si="404"/>
        <v>space exploration</v>
      </c>
      <c r="S2622" t="str">
        <f t="shared" si="409"/>
        <v>9/3/2015</v>
      </c>
      <c r="T2622" t="str">
        <f t="shared" si="405"/>
        <v>2015</v>
      </c>
      <c r="U2622" t="str">
        <f t="shared" si="406"/>
        <v>September</v>
      </c>
      <c r="V2622" t="str">
        <f t="shared" si="400"/>
        <v>10/10/2015</v>
      </c>
      <c r="W2622" t="str">
        <f t="shared" si="407"/>
        <v>2015</v>
      </c>
      <c r="X2622" t="str">
        <f t="shared" si="408"/>
        <v>October</v>
      </c>
    </row>
    <row r="2623" spans="1:24" ht="43.2" x14ac:dyDescent="0.55000000000000004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401"/>
        <v>1.4588000000000001</v>
      </c>
      <c r="P2623" s="9">
        <f t="shared" si="402"/>
        <v>47.058064516129029</v>
      </c>
      <c r="Q2623" t="str">
        <f t="shared" si="403"/>
        <v>technology</v>
      </c>
      <c r="R2623" t="str">
        <f t="shared" si="404"/>
        <v>space exploration</v>
      </c>
      <c r="S2623" t="str">
        <f t="shared" si="409"/>
        <v>4/21/2015</v>
      </c>
      <c r="T2623" t="str">
        <f t="shared" si="405"/>
        <v>2015</v>
      </c>
      <c r="U2623" t="str">
        <f t="shared" si="406"/>
        <v>April</v>
      </c>
      <c r="V2623" t="str">
        <f t="shared" si="400"/>
        <v>5/21/2015</v>
      </c>
      <c r="W2623" t="str">
        <f t="shared" si="407"/>
        <v>2015</v>
      </c>
      <c r="X2623" t="str">
        <f t="shared" si="408"/>
        <v>May</v>
      </c>
    </row>
    <row r="2624" spans="1:24" ht="43.2" x14ac:dyDescent="0.55000000000000004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401"/>
        <v>1.3118399999999999</v>
      </c>
      <c r="P2624" s="9">
        <f t="shared" si="402"/>
        <v>26.591351351351353</v>
      </c>
      <c r="Q2624" t="str">
        <f t="shared" si="403"/>
        <v>technology</v>
      </c>
      <c r="R2624" t="str">
        <f t="shared" si="404"/>
        <v>space exploration</v>
      </c>
      <c r="S2624" t="str">
        <f t="shared" si="409"/>
        <v>11/15/2016</v>
      </c>
      <c r="T2624" t="str">
        <f t="shared" si="405"/>
        <v>2016</v>
      </c>
      <c r="U2624" t="str">
        <f t="shared" si="406"/>
        <v>November</v>
      </c>
      <c r="V2624" t="str">
        <f t="shared" si="400"/>
        <v>12/30/2016</v>
      </c>
      <c r="W2624" t="str">
        <f t="shared" si="407"/>
        <v>2016</v>
      </c>
      <c r="X2624" t="str">
        <f t="shared" si="408"/>
        <v>December</v>
      </c>
    </row>
    <row r="2625" spans="1:24" ht="43.2" x14ac:dyDescent="0.55000000000000004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401"/>
        <v>1.1399999999999999</v>
      </c>
      <c r="P2625" s="9">
        <f t="shared" si="402"/>
        <v>36.774193548387096</v>
      </c>
      <c r="Q2625" t="str">
        <f t="shared" si="403"/>
        <v>technology</v>
      </c>
      <c r="R2625" t="str">
        <f t="shared" si="404"/>
        <v>space exploration</v>
      </c>
      <c r="S2625" t="str">
        <f t="shared" si="409"/>
        <v>11/18/2016</v>
      </c>
      <c r="T2625" t="str">
        <f t="shared" si="405"/>
        <v>2016</v>
      </c>
      <c r="U2625" t="str">
        <f t="shared" si="406"/>
        <v>November</v>
      </c>
      <c r="V2625" t="str">
        <f t="shared" si="400"/>
        <v>12/2/2016</v>
      </c>
      <c r="W2625" t="str">
        <f t="shared" si="407"/>
        <v>2016</v>
      </c>
      <c r="X2625" t="str">
        <f t="shared" si="408"/>
        <v>December</v>
      </c>
    </row>
    <row r="2626" spans="1:24" ht="43.2" x14ac:dyDescent="0.55000000000000004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si="401"/>
        <v>13.794206249999998</v>
      </c>
      <c r="P2626" s="9">
        <f t="shared" si="402"/>
        <v>31.820544982698959</v>
      </c>
      <c r="Q2626" t="str">
        <f t="shared" si="403"/>
        <v>technology</v>
      </c>
      <c r="R2626" t="str">
        <f t="shared" si="404"/>
        <v>space exploration</v>
      </c>
      <c r="S2626" t="str">
        <f t="shared" si="409"/>
        <v>8/23/2012</v>
      </c>
      <c r="T2626" t="str">
        <f t="shared" si="405"/>
        <v>2012</v>
      </c>
      <c r="U2626" t="str">
        <f t="shared" si="406"/>
        <v>August</v>
      </c>
      <c r="V2626" t="str">
        <f t="shared" ref="V2626:V2689" si="410">TEXT((I2626/86400)+25569+(-5/24),"m/d/yyyy")</f>
        <v>9/13/2012</v>
      </c>
      <c r="W2626" t="str">
        <f t="shared" si="407"/>
        <v>2012</v>
      </c>
      <c r="X2626" t="str">
        <f t="shared" si="408"/>
        <v>September</v>
      </c>
    </row>
    <row r="2627" spans="1:24" ht="43.2" x14ac:dyDescent="0.55000000000000004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ref="O2627:O2690" si="411">E2627/D2627</f>
        <v>9.56</v>
      </c>
      <c r="P2627" s="9">
        <f t="shared" ref="P2627:P2690" si="412">IF(L2627&lt;&gt;0, E2627/L2627, 0)</f>
        <v>27.576923076923077</v>
      </c>
      <c r="Q2627" t="str">
        <f t="shared" ref="Q2627:Q2690" si="413">LEFT(N2627, SEARCH("/",N2627,1)-1)</f>
        <v>technology</v>
      </c>
      <c r="R2627" t="str">
        <f t="shared" ref="R2627:R2690" si="414">RIGHT(N2627,LEN(N2627)-FIND("/",N2627))</f>
        <v>space exploration</v>
      </c>
      <c r="S2627" t="str">
        <f t="shared" si="409"/>
        <v>10/15/2016</v>
      </c>
      <c r="T2627" t="str">
        <f t="shared" ref="T2627:T2690" si="415">TEXT((J2627/86400)+25569+(-5/24),"yyyy")</f>
        <v>2016</v>
      </c>
      <c r="U2627" t="str">
        <f t="shared" ref="U2627:U2690" si="416">TEXT((J2627/86400)+25569+(-5/24),"mmmm")</f>
        <v>October</v>
      </c>
      <c r="V2627" t="str">
        <f t="shared" si="410"/>
        <v>11/9/2016</v>
      </c>
      <c r="W2627" t="str">
        <f t="shared" ref="W2627:W2690" si="417">TEXT((I2627/86400)+25569+(-5/24),"yyyy")</f>
        <v>2016</v>
      </c>
      <c r="X2627" t="str">
        <f t="shared" ref="X2627:X2690" si="418">TEXT((I2627/86400)+25569+(-5/24),"mmmm")</f>
        <v>November</v>
      </c>
    </row>
    <row r="2628" spans="1:24" ht="43.2" x14ac:dyDescent="0.55000000000000004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si="411"/>
        <v>1.1200000000000001</v>
      </c>
      <c r="P2628" s="9">
        <f t="shared" si="412"/>
        <v>56</v>
      </c>
      <c r="Q2628" t="str">
        <f t="shared" si="413"/>
        <v>technology</v>
      </c>
      <c r="R2628" t="str">
        <f t="shared" si="414"/>
        <v>space exploration</v>
      </c>
      <c r="S2628" t="str">
        <f t="shared" ref="S2628:S2691" si="419">TEXT((J2628/86400)+25569+(-5/24),"m/d/yyyy")</f>
        <v>5/4/2015</v>
      </c>
      <c r="T2628" t="str">
        <f t="shared" si="415"/>
        <v>2015</v>
      </c>
      <c r="U2628" t="str">
        <f t="shared" si="416"/>
        <v>May</v>
      </c>
      <c r="V2628" t="str">
        <f t="shared" si="410"/>
        <v>6/3/2015</v>
      </c>
      <c r="W2628" t="str">
        <f t="shared" si="417"/>
        <v>2015</v>
      </c>
      <c r="X2628" t="str">
        <f t="shared" si="418"/>
        <v>June</v>
      </c>
    </row>
    <row r="2629" spans="1:24" ht="43.2" x14ac:dyDescent="0.55000000000000004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si="411"/>
        <v>6.4666666666666668</v>
      </c>
      <c r="P2629" s="9">
        <f t="shared" si="412"/>
        <v>21.555555555555557</v>
      </c>
      <c r="Q2629" t="str">
        <f t="shared" si="413"/>
        <v>technology</v>
      </c>
      <c r="R2629" t="str">
        <f t="shared" si="414"/>
        <v>space exploration</v>
      </c>
      <c r="S2629" t="str">
        <f t="shared" si="419"/>
        <v>10/27/2015</v>
      </c>
      <c r="T2629" t="str">
        <f t="shared" si="415"/>
        <v>2015</v>
      </c>
      <c r="U2629" t="str">
        <f t="shared" si="416"/>
        <v>October</v>
      </c>
      <c r="V2629" t="str">
        <f t="shared" si="410"/>
        <v>11/26/2015</v>
      </c>
      <c r="W2629" t="str">
        <f t="shared" si="417"/>
        <v>2015</v>
      </c>
      <c r="X2629" t="str">
        <f t="shared" si="418"/>
        <v>November</v>
      </c>
    </row>
    <row r="2630" spans="1:24" ht="28.8" x14ac:dyDescent="0.55000000000000004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411"/>
        <v>1.1036948748510131</v>
      </c>
      <c r="P2630" s="9">
        <f t="shared" si="412"/>
        <v>44.095238095238095</v>
      </c>
      <c r="Q2630" t="str">
        <f t="shared" si="413"/>
        <v>technology</v>
      </c>
      <c r="R2630" t="str">
        <f t="shared" si="414"/>
        <v>space exploration</v>
      </c>
      <c r="S2630" t="str">
        <f t="shared" si="419"/>
        <v>11/10/2014</v>
      </c>
      <c r="T2630" t="str">
        <f t="shared" si="415"/>
        <v>2014</v>
      </c>
      <c r="U2630" t="str">
        <f t="shared" si="416"/>
        <v>November</v>
      </c>
      <c r="V2630" t="str">
        <f t="shared" si="410"/>
        <v>11/30/2014</v>
      </c>
      <c r="W2630" t="str">
        <f t="shared" si="417"/>
        <v>2014</v>
      </c>
      <c r="X2630" t="str">
        <f t="shared" si="418"/>
        <v>November</v>
      </c>
    </row>
    <row r="2631" spans="1:24" ht="28.8" x14ac:dyDescent="0.55000000000000004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411"/>
        <v>1.2774000000000001</v>
      </c>
      <c r="P2631" s="9">
        <f t="shared" si="412"/>
        <v>63.87</v>
      </c>
      <c r="Q2631" t="str">
        <f t="shared" si="413"/>
        <v>technology</v>
      </c>
      <c r="R2631" t="str">
        <f t="shared" si="414"/>
        <v>space exploration</v>
      </c>
      <c r="S2631" t="str">
        <f t="shared" si="419"/>
        <v>4/14/2015</v>
      </c>
      <c r="T2631" t="str">
        <f t="shared" si="415"/>
        <v>2015</v>
      </c>
      <c r="U2631" t="str">
        <f t="shared" si="416"/>
        <v>April</v>
      </c>
      <c r="V2631" t="str">
        <f t="shared" si="410"/>
        <v>5/14/2015</v>
      </c>
      <c r="W2631" t="str">
        <f t="shared" si="417"/>
        <v>2015</v>
      </c>
      <c r="X2631" t="str">
        <f t="shared" si="418"/>
        <v>May</v>
      </c>
    </row>
    <row r="2632" spans="1:24" ht="43.2" x14ac:dyDescent="0.55000000000000004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411"/>
        <v>1.579</v>
      </c>
      <c r="P2632" s="9">
        <f t="shared" si="412"/>
        <v>38.987654320987652</v>
      </c>
      <c r="Q2632" t="str">
        <f t="shared" si="413"/>
        <v>technology</v>
      </c>
      <c r="R2632" t="str">
        <f t="shared" si="414"/>
        <v>space exploration</v>
      </c>
      <c r="S2632" t="str">
        <f t="shared" si="419"/>
        <v>6/2/2016</v>
      </c>
      <c r="T2632" t="str">
        <f t="shared" si="415"/>
        <v>2016</v>
      </c>
      <c r="U2632" t="str">
        <f t="shared" si="416"/>
        <v>June</v>
      </c>
      <c r="V2632" t="str">
        <f t="shared" si="410"/>
        <v>6/30/2016</v>
      </c>
      <c r="W2632" t="str">
        <f t="shared" si="417"/>
        <v>2016</v>
      </c>
      <c r="X2632" t="str">
        <f t="shared" si="418"/>
        <v>June</v>
      </c>
    </row>
    <row r="2633" spans="1:24" ht="43.2" x14ac:dyDescent="0.55000000000000004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411"/>
        <v>1.1466525000000001</v>
      </c>
      <c r="P2633" s="9">
        <f t="shared" si="412"/>
        <v>80.185489510489504</v>
      </c>
      <c r="Q2633" t="str">
        <f t="shared" si="413"/>
        <v>technology</v>
      </c>
      <c r="R2633" t="str">
        <f t="shared" si="414"/>
        <v>space exploration</v>
      </c>
      <c r="S2633" t="str">
        <f t="shared" si="419"/>
        <v>8/1/2015</v>
      </c>
      <c r="T2633" t="str">
        <f t="shared" si="415"/>
        <v>2015</v>
      </c>
      <c r="U2633" t="str">
        <f t="shared" si="416"/>
        <v>August</v>
      </c>
      <c r="V2633" t="str">
        <f t="shared" si="410"/>
        <v>8/29/2015</v>
      </c>
      <c r="W2633" t="str">
        <f t="shared" si="417"/>
        <v>2015</v>
      </c>
      <c r="X2633" t="str">
        <f t="shared" si="418"/>
        <v>August</v>
      </c>
    </row>
    <row r="2634" spans="1:24" ht="43.2" x14ac:dyDescent="0.55000000000000004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411"/>
        <v>1.3700934579439252</v>
      </c>
      <c r="P2634" s="9">
        <f t="shared" si="412"/>
        <v>34.904761904761905</v>
      </c>
      <c r="Q2634" t="str">
        <f t="shared" si="413"/>
        <v>technology</v>
      </c>
      <c r="R2634" t="str">
        <f t="shared" si="414"/>
        <v>space exploration</v>
      </c>
      <c r="S2634" t="str">
        <f t="shared" si="419"/>
        <v>5/3/2016</v>
      </c>
      <c r="T2634" t="str">
        <f t="shared" si="415"/>
        <v>2016</v>
      </c>
      <c r="U2634" t="str">
        <f t="shared" si="416"/>
        <v>May</v>
      </c>
      <c r="V2634" t="str">
        <f t="shared" si="410"/>
        <v>5/28/2016</v>
      </c>
      <c r="W2634" t="str">
        <f t="shared" si="417"/>
        <v>2016</v>
      </c>
      <c r="X2634" t="str">
        <f t="shared" si="418"/>
        <v>May</v>
      </c>
    </row>
    <row r="2635" spans="1:24" ht="43.2" x14ac:dyDescent="0.55000000000000004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411"/>
        <v>3.5461999999999998</v>
      </c>
      <c r="P2635" s="9">
        <f t="shared" si="412"/>
        <v>89.100502512562812</v>
      </c>
      <c r="Q2635" t="str">
        <f t="shared" si="413"/>
        <v>technology</v>
      </c>
      <c r="R2635" t="str">
        <f t="shared" si="414"/>
        <v>space exploration</v>
      </c>
      <c r="S2635" t="str">
        <f t="shared" si="419"/>
        <v>1/28/2014</v>
      </c>
      <c r="T2635" t="str">
        <f t="shared" si="415"/>
        <v>2014</v>
      </c>
      <c r="U2635" t="str">
        <f t="shared" si="416"/>
        <v>January</v>
      </c>
      <c r="V2635" t="str">
        <f t="shared" si="410"/>
        <v>2/27/2014</v>
      </c>
      <c r="W2635" t="str">
        <f t="shared" si="417"/>
        <v>2014</v>
      </c>
      <c r="X2635" t="str">
        <f t="shared" si="418"/>
        <v>February</v>
      </c>
    </row>
    <row r="2636" spans="1:24" ht="43.2" x14ac:dyDescent="0.55000000000000004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411"/>
        <v>1.0602150537634409</v>
      </c>
      <c r="P2636" s="9">
        <f t="shared" si="412"/>
        <v>39.44</v>
      </c>
      <c r="Q2636" t="str">
        <f t="shared" si="413"/>
        <v>technology</v>
      </c>
      <c r="R2636" t="str">
        <f t="shared" si="414"/>
        <v>space exploration</v>
      </c>
      <c r="S2636" t="str">
        <f t="shared" si="419"/>
        <v>8/30/2016</v>
      </c>
      <c r="T2636" t="str">
        <f t="shared" si="415"/>
        <v>2016</v>
      </c>
      <c r="U2636" t="str">
        <f t="shared" si="416"/>
        <v>August</v>
      </c>
      <c r="V2636" t="str">
        <f t="shared" si="410"/>
        <v>9/29/2016</v>
      </c>
      <c r="W2636" t="str">
        <f t="shared" si="417"/>
        <v>2016</v>
      </c>
      <c r="X2636" t="str">
        <f t="shared" si="418"/>
        <v>September</v>
      </c>
    </row>
    <row r="2637" spans="1:24" ht="43.2" x14ac:dyDescent="0.55000000000000004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411"/>
        <v>1</v>
      </c>
      <c r="P2637" s="9">
        <f t="shared" si="412"/>
        <v>136.9047619047619</v>
      </c>
      <c r="Q2637" t="str">
        <f t="shared" si="413"/>
        <v>technology</v>
      </c>
      <c r="R2637" t="str">
        <f t="shared" si="414"/>
        <v>space exploration</v>
      </c>
      <c r="S2637" t="str">
        <f t="shared" si="419"/>
        <v>2/2/2015</v>
      </c>
      <c r="T2637" t="str">
        <f t="shared" si="415"/>
        <v>2015</v>
      </c>
      <c r="U2637" t="str">
        <f t="shared" si="416"/>
        <v>February</v>
      </c>
      <c r="V2637" t="str">
        <f t="shared" si="410"/>
        <v>3/9/2015</v>
      </c>
      <c r="W2637" t="str">
        <f t="shared" si="417"/>
        <v>2015</v>
      </c>
      <c r="X2637" t="str">
        <f t="shared" si="418"/>
        <v>March</v>
      </c>
    </row>
    <row r="2638" spans="1:24" ht="43.2" x14ac:dyDescent="0.55000000000000004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411"/>
        <v>1.873</v>
      </c>
      <c r="P2638" s="9">
        <f t="shared" si="412"/>
        <v>37.46</v>
      </c>
      <c r="Q2638" t="str">
        <f t="shared" si="413"/>
        <v>technology</v>
      </c>
      <c r="R2638" t="str">
        <f t="shared" si="414"/>
        <v>space exploration</v>
      </c>
      <c r="S2638" t="str">
        <f t="shared" si="419"/>
        <v>9/23/2016</v>
      </c>
      <c r="T2638" t="str">
        <f t="shared" si="415"/>
        <v>2016</v>
      </c>
      <c r="U2638" t="str">
        <f t="shared" si="416"/>
        <v>September</v>
      </c>
      <c r="V2638" t="str">
        <f t="shared" si="410"/>
        <v>10/15/2016</v>
      </c>
      <c r="W2638" t="str">
        <f t="shared" si="417"/>
        <v>2016</v>
      </c>
      <c r="X2638" t="str">
        <f t="shared" si="418"/>
        <v>October</v>
      </c>
    </row>
    <row r="2639" spans="1:24" ht="28.8" x14ac:dyDescent="0.55000000000000004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411"/>
        <v>1.6619999999999999</v>
      </c>
      <c r="P2639" s="9">
        <f t="shared" si="412"/>
        <v>31.96153846153846</v>
      </c>
      <c r="Q2639" t="str">
        <f t="shared" si="413"/>
        <v>technology</v>
      </c>
      <c r="R2639" t="str">
        <f t="shared" si="414"/>
        <v>space exploration</v>
      </c>
      <c r="S2639" t="str">
        <f t="shared" si="419"/>
        <v>9/26/2016</v>
      </c>
      <c r="T2639" t="str">
        <f t="shared" si="415"/>
        <v>2016</v>
      </c>
      <c r="U2639" t="str">
        <f t="shared" si="416"/>
        <v>September</v>
      </c>
      <c r="V2639" t="str">
        <f t="shared" si="410"/>
        <v>10/12/2016</v>
      </c>
      <c r="W2639" t="str">
        <f t="shared" si="417"/>
        <v>2016</v>
      </c>
      <c r="X2639" t="str">
        <f t="shared" si="418"/>
        <v>October</v>
      </c>
    </row>
    <row r="2640" spans="1:24" ht="43.2" x14ac:dyDescent="0.55000000000000004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411"/>
        <v>1.0172910662824208</v>
      </c>
      <c r="P2640" s="9">
        <f t="shared" si="412"/>
        <v>25.214285714285715</v>
      </c>
      <c r="Q2640" t="str">
        <f t="shared" si="413"/>
        <v>technology</v>
      </c>
      <c r="R2640" t="str">
        <f t="shared" si="414"/>
        <v>space exploration</v>
      </c>
      <c r="S2640" t="str">
        <f t="shared" si="419"/>
        <v>12/16/2014</v>
      </c>
      <c r="T2640" t="str">
        <f t="shared" si="415"/>
        <v>2014</v>
      </c>
      <c r="U2640" t="str">
        <f t="shared" si="416"/>
        <v>December</v>
      </c>
      <c r="V2640" t="str">
        <f t="shared" si="410"/>
        <v>1/15/2015</v>
      </c>
      <c r="W2640" t="str">
        <f t="shared" si="417"/>
        <v>2015</v>
      </c>
      <c r="X2640" t="str">
        <f t="shared" si="418"/>
        <v>January</v>
      </c>
    </row>
    <row r="2641" spans="1:24" ht="43.2" x14ac:dyDescent="0.55000000000000004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411"/>
        <v>1.64</v>
      </c>
      <c r="P2641" s="9">
        <f t="shared" si="412"/>
        <v>10.040816326530612</v>
      </c>
      <c r="Q2641" t="str">
        <f t="shared" si="413"/>
        <v>technology</v>
      </c>
      <c r="R2641" t="str">
        <f t="shared" si="414"/>
        <v>space exploration</v>
      </c>
      <c r="S2641" t="str">
        <f t="shared" si="419"/>
        <v>1/20/2015</v>
      </c>
      <c r="T2641" t="str">
        <f t="shared" si="415"/>
        <v>2015</v>
      </c>
      <c r="U2641" t="str">
        <f t="shared" si="416"/>
        <v>January</v>
      </c>
      <c r="V2641" t="str">
        <f t="shared" si="410"/>
        <v>2/19/2015</v>
      </c>
      <c r="W2641" t="str">
        <f t="shared" si="417"/>
        <v>2015</v>
      </c>
      <c r="X2641" t="str">
        <f t="shared" si="418"/>
        <v>February</v>
      </c>
    </row>
    <row r="2642" spans="1:24" ht="57.6" x14ac:dyDescent="0.55000000000000004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411"/>
        <v>1.0566666666666666</v>
      </c>
      <c r="P2642" s="9">
        <f t="shared" si="412"/>
        <v>45.94202898550725</v>
      </c>
      <c r="Q2642" t="str">
        <f t="shared" si="413"/>
        <v>technology</v>
      </c>
      <c r="R2642" t="str">
        <f t="shared" si="414"/>
        <v>space exploration</v>
      </c>
      <c r="S2642" t="str">
        <f t="shared" si="419"/>
        <v>4/8/2015</v>
      </c>
      <c r="T2642" t="str">
        <f t="shared" si="415"/>
        <v>2015</v>
      </c>
      <c r="U2642" t="str">
        <f t="shared" si="416"/>
        <v>April</v>
      </c>
      <c r="V2642" t="str">
        <f t="shared" si="410"/>
        <v>6/7/2015</v>
      </c>
      <c r="W2642" t="str">
        <f t="shared" si="417"/>
        <v>2015</v>
      </c>
      <c r="X2642" t="str">
        <f t="shared" si="418"/>
        <v>June</v>
      </c>
    </row>
    <row r="2643" spans="1:24" ht="28.8" x14ac:dyDescent="0.55000000000000004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 t="shared" si="411"/>
        <v>0.01</v>
      </c>
      <c r="P2643" s="9">
        <f t="shared" si="412"/>
        <v>15</v>
      </c>
      <c r="Q2643" t="str">
        <f t="shared" si="413"/>
        <v>technology</v>
      </c>
      <c r="R2643" t="str">
        <f t="shared" si="414"/>
        <v>space exploration</v>
      </c>
      <c r="S2643" t="str">
        <f t="shared" si="419"/>
        <v>8/29/2014</v>
      </c>
      <c r="T2643" t="str">
        <f t="shared" si="415"/>
        <v>2014</v>
      </c>
      <c r="U2643" t="str">
        <f t="shared" si="416"/>
        <v>August</v>
      </c>
      <c r="V2643" t="str">
        <f t="shared" si="410"/>
        <v>9/15/2014</v>
      </c>
      <c r="W2643" t="str">
        <f t="shared" si="417"/>
        <v>2014</v>
      </c>
      <c r="X2643" t="str">
        <f t="shared" si="418"/>
        <v>September</v>
      </c>
    </row>
    <row r="2644" spans="1:24" ht="57.6" x14ac:dyDescent="0.55000000000000004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 t="shared" si="411"/>
        <v>0</v>
      </c>
      <c r="P2644" s="9">
        <f t="shared" si="412"/>
        <v>0</v>
      </c>
      <c r="Q2644" t="str">
        <f t="shared" si="413"/>
        <v>technology</v>
      </c>
      <c r="R2644" t="str">
        <f t="shared" si="414"/>
        <v>space exploration</v>
      </c>
      <c r="S2644" t="str">
        <f t="shared" si="419"/>
        <v>6/15/2016</v>
      </c>
      <c r="T2644" t="str">
        <f t="shared" si="415"/>
        <v>2016</v>
      </c>
      <c r="U2644" t="str">
        <f t="shared" si="416"/>
        <v>June</v>
      </c>
      <c r="V2644" t="str">
        <f t="shared" si="410"/>
        <v>7/15/2016</v>
      </c>
      <c r="W2644" t="str">
        <f t="shared" si="417"/>
        <v>2016</v>
      </c>
      <c r="X2644" t="str">
        <f t="shared" si="418"/>
        <v>July</v>
      </c>
    </row>
    <row r="2645" spans="1:24" ht="43.2" x14ac:dyDescent="0.55000000000000004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si="411"/>
        <v>0.33559730999999998</v>
      </c>
      <c r="P2645" s="9">
        <f t="shared" si="412"/>
        <v>223.58248500999335</v>
      </c>
      <c r="Q2645" t="str">
        <f t="shared" si="413"/>
        <v>technology</v>
      </c>
      <c r="R2645" t="str">
        <f t="shared" si="414"/>
        <v>space exploration</v>
      </c>
      <c r="S2645" t="str">
        <f t="shared" si="419"/>
        <v>11/15/2016</v>
      </c>
      <c r="T2645" t="str">
        <f t="shared" si="415"/>
        <v>2016</v>
      </c>
      <c r="U2645" t="str">
        <f t="shared" si="416"/>
        <v>November</v>
      </c>
      <c r="V2645" t="str">
        <f t="shared" si="410"/>
        <v>12/21/2016</v>
      </c>
      <c r="W2645" t="str">
        <f t="shared" si="417"/>
        <v>2016</v>
      </c>
      <c r="X2645" t="str">
        <f t="shared" si="418"/>
        <v>December</v>
      </c>
    </row>
    <row r="2646" spans="1:24" ht="43.2" x14ac:dyDescent="0.55000000000000004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411"/>
        <v>2.053E-2</v>
      </c>
      <c r="P2646" s="9">
        <f t="shared" si="412"/>
        <v>39.480769230769234</v>
      </c>
      <c r="Q2646" t="str">
        <f t="shared" si="413"/>
        <v>technology</v>
      </c>
      <c r="R2646" t="str">
        <f t="shared" si="414"/>
        <v>space exploration</v>
      </c>
      <c r="S2646" t="str">
        <f t="shared" si="419"/>
        <v>2/8/2017</v>
      </c>
      <c r="T2646" t="str">
        <f t="shared" si="415"/>
        <v>2017</v>
      </c>
      <c r="U2646" t="str">
        <f t="shared" si="416"/>
        <v>February</v>
      </c>
      <c r="V2646" t="str">
        <f t="shared" si="410"/>
        <v>3/10/2017</v>
      </c>
      <c r="W2646" t="str">
        <f t="shared" si="417"/>
        <v>2017</v>
      </c>
      <c r="X2646" t="str">
        <f t="shared" si="418"/>
        <v>March</v>
      </c>
    </row>
    <row r="2647" spans="1:24" ht="43.2" x14ac:dyDescent="0.55000000000000004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411"/>
        <v>0.105</v>
      </c>
      <c r="P2647" s="9">
        <f t="shared" si="412"/>
        <v>91.304347826086953</v>
      </c>
      <c r="Q2647" t="str">
        <f t="shared" si="413"/>
        <v>technology</v>
      </c>
      <c r="R2647" t="str">
        <f t="shared" si="414"/>
        <v>space exploration</v>
      </c>
      <c r="S2647" t="str">
        <f t="shared" si="419"/>
        <v>10/9/2014</v>
      </c>
      <c r="T2647" t="str">
        <f t="shared" si="415"/>
        <v>2014</v>
      </c>
      <c r="U2647" t="str">
        <f t="shared" si="416"/>
        <v>October</v>
      </c>
      <c r="V2647" t="str">
        <f t="shared" si="410"/>
        <v>11/8/2014</v>
      </c>
      <c r="W2647" t="str">
        <f t="shared" si="417"/>
        <v>2014</v>
      </c>
      <c r="X2647" t="str">
        <f t="shared" si="418"/>
        <v>November</v>
      </c>
    </row>
    <row r="2648" spans="1:24" ht="43.2" x14ac:dyDescent="0.55000000000000004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411"/>
        <v>8.4172839999999999E-2</v>
      </c>
      <c r="P2648" s="9">
        <f t="shared" si="412"/>
        <v>78.666205607476627</v>
      </c>
      <c r="Q2648" t="str">
        <f t="shared" si="413"/>
        <v>technology</v>
      </c>
      <c r="R2648" t="str">
        <f t="shared" si="414"/>
        <v>space exploration</v>
      </c>
      <c r="S2648" t="str">
        <f t="shared" si="419"/>
        <v>8/10/2015</v>
      </c>
      <c r="T2648" t="str">
        <f t="shared" si="415"/>
        <v>2015</v>
      </c>
      <c r="U2648" t="str">
        <f t="shared" si="416"/>
        <v>August</v>
      </c>
      <c r="V2648" t="str">
        <f t="shared" si="410"/>
        <v>9/9/2015</v>
      </c>
      <c r="W2648" t="str">
        <f t="shared" si="417"/>
        <v>2015</v>
      </c>
      <c r="X2648" t="str">
        <f t="shared" si="418"/>
        <v>September</v>
      </c>
    </row>
    <row r="2649" spans="1:24" ht="43.2" x14ac:dyDescent="0.55000000000000004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411"/>
        <v>1.44E-2</v>
      </c>
      <c r="P2649" s="9">
        <f t="shared" si="412"/>
        <v>12</v>
      </c>
      <c r="Q2649" t="str">
        <f t="shared" si="413"/>
        <v>technology</v>
      </c>
      <c r="R2649" t="str">
        <f t="shared" si="414"/>
        <v>space exploration</v>
      </c>
      <c r="S2649" t="str">
        <f t="shared" si="419"/>
        <v>7/15/2015</v>
      </c>
      <c r="T2649" t="str">
        <f t="shared" si="415"/>
        <v>2015</v>
      </c>
      <c r="U2649" t="str">
        <f t="shared" si="416"/>
        <v>July</v>
      </c>
      <c r="V2649" t="str">
        <f t="shared" si="410"/>
        <v>8/14/2015</v>
      </c>
      <c r="W2649" t="str">
        <f t="shared" si="417"/>
        <v>2015</v>
      </c>
      <c r="X2649" t="str">
        <f t="shared" si="418"/>
        <v>August</v>
      </c>
    </row>
    <row r="2650" spans="1:24" ht="43.2" x14ac:dyDescent="0.55000000000000004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411"/>
        <v>8.8333333333333337E-3</v>
      </c>
      <c r="P2650" s="9">
        <f t="shared" si="412"/>
        <v>17.666666666666668</v>
      </c>
      <c r="Q2650" t="str">
        <f t="shared" si="413"/>
        <v>technology</v>
      </c>
      <c r="R2650" t="str">
        <f t="shared" si="414"/>
        <v>space exploration</v>
      </c>
      <c r="S2650" t="str">
        <f t="shared" si="419"/>
        <v>2/8/2016</v>
      </c>
      <c r="T2650" t="str">
        <f t="shared" si="415"/>
        <v>2016</v>
      </c>
      <c r="U2650" t="str">
        <f t="shared" si="416"/>
        <v>February</v>
      </c>
      <c r="V2650" t="str">
        <f t="shared" si="410"/>
        <v>3/9/2016</v>
      </c>
      <c r="W2650" t="str">
        <f t="shared" si="417"/>
        <v>2016</v>
      </c>
      <c r="X2650" t="str">
        <f t="shared" si="418"/>
        <v>March</v>
      </c>
    </row>
    <row r="2651" spans="1:24" ht="28.8" x14ac:dyDescent="0.55000000000000004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411"/>
        <v>9.9200000000000004E-4</v>
      </c>
      <c r="P2651" s="9">
        <f t="shared" si="412"/>
        <v>41.333333333333336</v>
      </c>
      <c r="Q2651" t="str">
        <f t="shared" si="413"/>
        <v>technology</v>
      </c>
      <c r="R2651" t="str">
        <f t="shared" si="414"/>
        <v>space exploration</v>
      </c>
      <c r="S2651" t="str">
        <f t="shared" si="419"/>
        <v>12/3/2015</v>
      </c>
      <c r="T2651" t="str">
        <f t="shared" si="415"/>
        <v>2015</v>
      </c>
      <c r="U2651" t="str">
        <f t="shared" si="416"/>
        <v>December</v>
      </c>
      <c r="V2651" t="str">
        <f t="shared" si="410"/>
        <v>2/1/2016</v>
      </c>
      <c r="W2651" t="str">
        <f t="shared" si="417"/>
        <v>2016</v>
      </c>
      <c r="X2651" t="str">
        <f t="shared" si="418"/>
        <v>February</v>
      </c>
    </row>
    <row r="2652" spans="1:24" ht="43.2" x14ac:dyDescent="0.55000000000000004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411"/>
        <v>5.966666666666667E-3</v>
      </c>
      <c r="P2652" s="9">
        <f t="shared" si="412"/>
        <v>71.599999999999994</v>
      </c>
      <c r="Q2652" t="str">
        <f t="shared" si="413"/>
        <v>technology</v>
      </c>
      <c r="R2652" t="str">
        <f t="shared" si="414"/>
        <v>space exploration</v>
      </c>
      <c r="S2652" t="str">
        <f t="shared" si="419"/>
        <v>11/21/2016</v>
      </c>
      <c r="T2652" t="str">
        <f t="shared" si="415"/>
        <v>2016</v>
      </c>
      <c r="U2652" t="str">
        <f t="shared" si="416"/>
        <v>November</v>
      </c>
      <c r="V2652" t="str">
        <f t="shared" si="410"/>
        <v>12/21/2016</v>
      </c>
      <c r="W2652" t="str">
        <f t="shared" si="417"/>
        <v>2016</v>
      </c>
      <c r="X2652" t="str">
        <f t="shared" si="418"/>
        <v>December</v>
      </c>
    </row>
    <row r="2653" spans="1:24" ht="43.2" x14ac:dyDescent="0.55000000000000004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411"/>
        <v>1.8689285714285714E-2</v>
      </c>
      <c r="P2653" s="9">
        <f t="shared" si="412"/>
        <v>307.8235294117647</v>
      </c>
      <c r="Q2653" t="str">
        <f t="shared" si="413"/>
        <v>technology</v>
      </c>
      <c r="R2653" t="str">
        <f t="shared" si="414"/>
        <v>space exploration</v>
      </c>
      <c r="S2653" t="str">
        <f t="shared" si="419"/>
        <v>11/19/2015</v>
      </c>
      <c r="T2653" t="str">
        <f t="shared" si="415"/>
        <v>2015</v>
      </c>
      <c r="U2653" t="str">
        <f t="shared" si="416"/>
        <v>November</v>
      </c>
      <c r="V2653" t="str">
        <f t="shared" si="410"/>
        <v>12/17/2015</v>
      </c>
      <c r="W2653" t="str">
        <f t="shared" si="417"/>
        <v>2015</v>
      </c>
      <c r="X2653" t="str">
        <f t="shared" si="418"/>
        <v>December</v>
      </c>
    </row>
    <row r="2654" spans="1:24" ht="43.2" x14ac:dyDescent="0.55000000000000004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411"/>
        <v>8.8500000000000002E-3</v>
      </c>
      <c r="P2654" s="9">
        <f t="shared" si="412"/>
        <v>80.454545454545453</v>
      </c>
      <c r="Q2654" t="str">
        <f t="shared" si="413"/>
        <v>technology</v>
      </c>
      <c r="R2654" t="str">
        <f t="shared" si="414"/>
        <v>space exploration</v>
      </c>
      <c r="S2654" t="str">
        <f t="shared" si="419"/>
        <v>11/9/2014</v>
      </c>
      <c r="T2654" t="str">
        <f t="shared" si="415"/>
        <v>2014</v>
      </c>
      <c r="U2654" t="str">
        <f t="shared" si="416"/>
        <v>November</v>
      </c>
      <c r="V2654" t="str">
        <f t="shared" si="410"/>
        <v>12/9/2014</v>
      </c>
      <c r="W2654" t="str">
        <f t="shared" si="417"/>
        <v>2014</v>
      </c>
      <c r="X2654" t="str">
        <f t="shared" si="418"/>
        <v>December</v>
      </c>
    </row>
    <row r="2655" spans="1:24" ht="43.2" x14ac:dyDescent="0.55000000000000004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411"/>
        <v>0.1152156862745098</v>
      </c>
      <c r="P2655" s="9">
        <f t="shared" si="412"/>
        <v>83.942857142857136</v>
      </c>
      <c r="Q2655" t="str">
        <f t="shared" si="413"/>
        <v>technology</v>
      </c>
      <c r="R2655" t="str">
        <f t="shared" si="414"/>
        <v>space exploration</v>
      </c>
      <c r="S2655" t="str">
        <f t="shared" si="419"/>
        <v>5/12/2014</v>
      </c>
      <c r="T2655" t="str">
        <f t="shared" si="415"/>
        <v>2014</v>
      </c>
      <c r="U2655" t="str">
        <f t="shared" si="416"/>
        <v>May</v>
      </c>
      <c r="V2655" t="str">
        <f t="shared" si="410"/>
        <v>6/12/2014</v>
      </c>
      <c r="W2655" t="str">
        <f t="shared" si="417"/>
        <v>2014</v>
      </c>
      <c r="X2655" t="str">
        <f t="shared" si="418"/>
        <v>June</v>
      </c>
    </row>
    <row r="2656" spans="1:24" ht="43.2" x14ac:dyDescent="0.55000000000000004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411"/>
        <v>5.1000000000000004E-4</v>
      </c>
      <c r="P2656" s="9">
        <f t="shared" si="412"/>
        <v>8.5</v>
      </c>
      <c r="Q2656" t="str">
        <f t="shared" si="413"/>
        <v>technology</v>
      </c>
      <c r="R2656" t="str">
        <f t="shared" si="414"/>
        <v>space exploration</v>
      </c>
      <c r="S2656" t="str">
        <f t="shared" si="419"/>
        <v>2/20/2015</v>
      </c>
      <c r="T2656" t="str">
        <f t="shared" si="415"/>
        <v>2015</v>
      </c>
      <c r="U2656" t="str">
        <f t="shared" si="416"/>
        <v>February</v>
      </c>
      <c r="V2656" t="str">
        <f t="shared" si="410"/>
        <v>4/21/2015</v>
      </c>
      <c r="W2656" t="str">
        <f t="shared" si="417"/>
        <v>2015</v>
      </c>
      <c r="X2656" t="str">
        <f t="shared" si="418"/>
        <v>April</v>
      </c>
    </row>
    <row r="2657" spans="1:24" x14ac:dyDescent="0.55000000000000004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411"/>
        <v>0.21033333333333334</v>
      </c>
      <c r="P2657" s="9">
        <f t="shared" si="412"/>
        <v>73.372093023255815</v>
      </c>
      <c r="Q2657" t="str">
        <f t="shared" si="413"/>
        <v>technology</v>
      </c>
      <c r="R2657" t="str">
        <f t="shared" si="414"/>
        <v>space exploration</v>
      </c>
      <c r="S2657" t="str">
        <f t="shared" si="419"/>
        <v>1/12/2016</v>
      </c>
      <c r="T2657" t="str">
        <f t="shared" si="415"/>
        <v>2016</v>
      </c>
      <c r="U2657" t="str">
        <f t="shared" si="416"/>
        <v>January</v>
      </c>
      <c r="V2657" t="str">
        <f t="shared" si="410"/>
        <v>2/9/2016</v>
      </c>
      <c r="W2657" t="str">
        <f t="shared" si="417"/>
        <v>2016</v>
      </c>
      <c r="X2657" t="str">
        <f t="shared" si="418"/>
        <v>February</v>
      </c>
    </row>
    <row r="2658" spans="1:24" ht="28.8" x14ac:dyDescent="0.55000000000000004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411"/>
        <v>0.11436666666666667</v>
      </c>
      <c r="P2658" s="9">
        <f t="shared" si="412"/>
        <v>112.86184210526316</v>
      </c>
      <c r="Q2658" t="str">
        <f t="shared" si="413"/>
        <v>technology</v>
      </c>
      <c r="R2658" t="str">
        <f t="shared" si="414"/>
        <v>space exploration</v>
      </c>
      <c r="S2658" t="str">
        <f t="shared" si="419"/>
        <v>2/1/2017</v>
      </c>
      <c r="T2658" t="str">
        <f t="shared" si="415"/>
        <v>2017</v>
      </c>
      <c r="U2658" t="str">
        <f t="shared" si="416"/>
        <v>February</v>
      </c>
      <c r="V2658" t="str">
        <f t="shared" si="410"/>
        <v>3/12/2017</v>
      </c>
      <c r="W2658" t="str">
        <f t="shared" si="417"/>
        <v>2017</v>
      </c>
      <c r="X2658" t="str">
        <f t="shared" si="418"/>
        <v>March</v>
      </c>
    </row>
    <row r="2659" spans="1:24" ht="43.2" x14ac:dyDescent="0.55000000000000004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411"/>
        <v>0.18737933333333334</v>
      </c>
      <c r="P2659" s="9">
        <f t="shared" si="412"/>
        <v>95.277627118644077</v>
      </c>
      <c r="Q2659" t="str">
        <f t="shared" si="413"/>
        <v>technology</v>
      </c>
      <c r="R2659" t="str">
        <f t="shared" si="414"/>
        <v>space exploration</v>
      </c>
      <c r="S2659" t="str">
        <f t="shared" si="419"/>
        <v>6/30/2016</v>
      </c>
      <c r="T2659" t="str">
        <f t="shared" si="415"/>
        <v>2016</v>
      </c>
      <c r="U2659" t="str">
        <f t="shared" si="416"/>
        <v>June</v>
      </c>
      <c r="V2659" t="str">
        <f t="shared" si="410"/>
        <v>8/2/2016</v>
      </c>
      <c r="W2659" t="str">
        <f t="shared" si="417"/>
        <v>2016</v>
      </c>
      <c r="X2659" t="str">
        <f t="shared" si="418"/>
        <v>August</v>
      </c>
    </row>
    <row r="2660" spans="1:24" ht="43.2" x14ac:dyDescent="0.55000000000000004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411"/>
        <v>9.2857142857142856E-4</v>
      </c>
      <c r="P2660" s="9">
        <f t="shared" si="412"/>
        <v>22.75</v>
      </c>
      <c r="Q2660" t="str">
        <f t="shared" si="413"/>
        <v>technology</v>
      </c>
      <c r="R2660" t="str">
        <f t="shared" si="414"/>
        <v>space exploration</v>
      </c>
      <c r="S2660" t="str">
        <f t="shared" si="419"/>
        <v>6/30/2016</v>
      </c>
      <c r="T2660" t="str">
        <f t="shared" si="415"/>
        <v>2016</v>
      </c>
      <c r="U2660" t="str">
        <f t="shared" si="416"/>
        <v>June</v>
      </c>
      <c r="V2660" t="str">
        <f t="shared" si="410"/>
        <v>7/30/2016</v>
      </c>
      <c r="W2660" t="str">
        <f t="shared" si="417"/>
        <v>2016</v>
      </c>
      <c r="X2660" t="str">
        <f t="shared" si="418"/>
        <v>July</v>
      </c>
    </row>
    <row r="2661" spans="1:24" x14ac:dyDescent="0.55000000000000004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411"/>
        <v>2.720408163265306E-2</v>
      </c>
      <c r="P2661" s="9">
        <f t="shared" si="412"/>
        <v>133.30000000000001</v>
      </c>
      <c r="Q2661" t="str">
        <f t="shared" si="413"/>
        <v>technology</v>
      </c>
      <c r="R2661" t="str">
        <f t="shared" si="414"/>
        <v>space exploration</v>
      </c>
      <c r="S2661" t="str">
        <f t="shared" si="419"/>
        <v>3/18/2015</v>
      </c>
      <c r="T2661" t="str">
        <f t="shared" si="415"/>
        <v>2015</v>
      </c>
      <c r="U2661" t="str">
        <f t="shared" si="416"/>
        <v>March</v>
      </c>
      <c r="V2661" t="str">
        <f t="shared" si="410"/>
        <v>4/17/2015</v>
      </c>
      <c r="W2661" t="str">
        <f t="shared" si="417"/>
        <v>2015</v>
      </c>
      <c r="X2661" t="str">
        <f t="shared" si="418"/>
        <v>April</v>
      </c>
    </row>
    <row r="2662" spans="1:24" ht="43.2" x14ac:dyDescent="0.55000000000000004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411"/>
        <v>9.5E-4</v>
      </c>
      <c r="P2662" s="9">
        <f t="shared" si="412"/>
        <v>3.8</v>
      </c>
      <c r="Q2662" t="str">
        <f t="shared" si="413"/>
        <v>technology</v>
      </c>
      <c r="R2662" t="str">
        <f t="shared" si="414"/>
        <v>space exploration</v>
      </c>
      <c r="S2662" t="str">
        <f t="shared" si="419"/>
        <v>9/25/2015</v>
      </c>
      <c r="T2662" t="str">
        <f t="shared" si="415"/>
        <v>2015</v>
      </c>
      <c r="U2662" t="str">
        <f t="shared" si="416"/>
        <v>September</v>
      </c>
      <c r="V2662" t="str">
        <f t="shared" si="410"/>
        <v>11/24/2015</v>
      </c>
      <c r="W2662" t="str">
        <f t="shared" si="417"/>
        <v>2015</v>
      </c>
      <c r="X2662" t="str">
        <f t="shared" si="418"/>
        <v>November</v>
      </c>
    </row>
    <row r="2663" spans="1:24" ht="43.2" x14ac:dyDescent="0.55000000000000004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411"/>
        <v>1.0289999999999999</v>
      </c>
      <c r="P2663" s="9">
        <f t="shared" si="412"/>
        <v>85.75</v>
      </c>
      <c r="Q2663" t="str">
        <f t="shared" si="413"/>
        <v>technology</v>
      </c>
      <c r="R2663" t="str">
        <f t="shared" si="414"/>
        <v>makerspaces</v>
      </c>
      <c r="S2663" t="str">
        <f t="shared" si="419"/>
        <v>9/25/2013</v>
      </c>
      <c r="T2663" t="str">
        <f t="shared" si="415"/>
        <v>2013</v>
      </c>
      <c r="U2663" t="str">
        <f t="shared" si="416"/>
        <v>September</v>
      </c>
      <c r="V2663" t="str">
        <f t="shared" si="410"/>
        <v>10/25/2013</v>
      </c>
      <c r="W2663" t="str">
        <f t="shared" si="417"/>
        <v>2013</v>
      </c>
      <c r="X2663" t="str">
        <f t="shared" si="418"/>
        <v>October</v>
      </c>
    </row>
    <row r="2664" spans="1:24" ht="43.2" x14ac:dyDescent="0.55000000000000004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411"/>
        <v>1.0680000000000001</v>
      </c>
      <c r="P2664" s="9">
        <f t="shared" si="412"/>
        <v>267</v>
      </c>
      <c r="Q2664" t="str">
        <f t="shared" si="413"/>
        <v>technology</v>
      </c>
      <c r="R2664" t="str">
        <f t="shared" si="414"/>
        <v>makerspaces</v>
      </c>
      <c r="S2664" t="str">
        <f t="shared" si="419"/>
        <v>7/22/2015</v>
      </c>
      <c r="T2664" t="str">
        <f t="shared" si="415"/>
        <v>2015</v>
      </c>
      <c r="U2664" t="str">
        <f t="shared" si="416"/>
        <v>July</v>
      </c>
      <c r="V2664" t="str">
        <f t="shared" si="410"/>
        <v>8/21/2015</v>
      </c>
      <c r="W2664" t="str">
        <f t="shared" si="417"/>
        <v>2015</v>
      </c>
      <c r="X2664" t="str">
        <f t="shared" si="418"/>
        <v>August</v>
      </c>
    </row>
    <row r="2665" spans="1:24" ht="43.2" x14ac:dyDescent="0.55000000000000004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411"/>
        <v>1.0459624999999999</v>
      </c>
      <c r="P2665" s="9">
        <f t="shared" si="412"/>
        <v>373.55803571428572</v>
      </c>
      <c r="Q2665" t="str">
        <f t="shared" si="413"/>
        <v>technology</v>
      </c>
      <c r="R2665" t="str">
        <f t="shared" si="414"/>
        <v>makerspaces</v>
      </c>
      <c r="S2665" t="str">
        <f t="shared" si="419"/>
        <v>8/6/2015</v>
      </c>
      <c r="T2665" t="str">
        <f t="shared" si="415"/>
        <v>2015</v>
      </c>
      <c r="U2665" t="str">
        <f t="shared" si="416"/>
        <v>August</v>
      </c>
      <c r="V2665" t="str">
        <f t="shared" si="410"/>
        <v>9/4/2015</v>
      </c>
      <c r="W2665" t="str">
        <f t="shared" si="417"/>
        <v>2015</v>
      </c>
      <c r="X2665" t="str">
        <f t="shared" si="418"/>
        <v>September</v>
      </c>
    </row>
    <row r="2666" spans="1:24" ht="43.2" x14ac:dyDescent="0.55000000000000004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411"/>
        <v>1.0342857142857143</v>
      </c>
      <c r="P2666" s="9">
        <f t="shared" si="412"/>
        <v>174.03846153846155</v>
      </c>
      <c r="Q2666" t="str">
        <f t="shared" si="413"/>
        <v>technology</v>
      </c>
      <c r="R2666" t="str">
        <f t="shared" si="414"/>
        <v>makerspaces</v>
      </c>
      <c r="S2666" t="str">
        <f t="shared" si="419"/>
        <v>11/4/2015</v>
      </c>
      <c r="T2666" t="str">
        <f t="shared" si="415"/>
        <v>2015</v>
      </c>
      <c r="U2666" t="str">
        <f t="shared" si="416"/>
        <v>November</v>
      </c>
      <c r="V2666" t="str">
        <f t="shared" si="410"/>
        <v>12/9/2015</v>
      </c>
      <c r="W2666" t="str">
        <f t="shared" si="417"/>
        <v>2015</v>
      </c>
      <c r="X2666" t="str">
        <f t="shared" si="418"/>
        <v>December</v>
      </c>
    </row>
    <row r="2667" spans="1:24" ht="43.2" x14ac:dyDescent="0.55000000000000004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411"/>
        <v>1.2314285714285715</v>
      </c>
      <c r="P2667" s="9">
        <f t="shared" si="412"/>
        <v>93.695652173913047</v>
      </c>
      <c r="Q2667" t="str">
        <f t="shared" si="413"/>
        <v>technology</v>
      </c>
      <c r="R2667" t="str">
        <f t="shared" si="414"/>
        <v>makerspaces</v>
      </c>
      <c r="S2667" t="str">
        <f t="shared" si="419"/>
        <v>3/20/2015</v>
      </c>
      <c r="T2667" t="str">
        <f t="shared" si="415"/>
        <v>2015</v>
      </c>
      <c r="U2667" t="str">
        <f t="shared" si="416"/>
        <v>March</v>
      </c>
      <c r="V2667" t="str">
        <f t="shared" si="410"/>
        <v>5/4/2015</v>
      </c>
      <c r="W2667" t="str">
        <f t="shared" si="417"/>
        <v>2015</v>
      </c>
      <c r="X2667" t="str">
        <f t="shared" si="418"/>
        <v>May</v>
      </c>
    </row>
    <row r="2668" spans="1:24" ht="43.2" x14ac:dyDescent="0.55000000000000004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411"/>
        <v>1.592951</v>
      </c>
      <c r="P2668" s="9">
        <f t="shared" si="412"/>
        <v>77.327718446601949</v>
      </c>
      <c r="Q2668" t="str">
        <f t="shared" si="413"/>
        <v>technology</v>
      </c>
      <c r="R2668" t="str">
        <f t="shared" si="414"/>
        <v>makerspaces</v>
      </c>
      <c r="S2668" t="str">
        <f t="shared" si="419"/>
        <v>8/19/2015</v>
      </c>
      <c r="T2668" t="str">
        <f t="shared" si="415"/>
        <v>2015</v>
      </c>
      <c r="U2668" t="str">
        <f t="shared" si="416"/>
        <v>August</v>
      </c>
      <c r="V2668" t="str">
        <f t="shared" si="410"/>
        <v>9/25/2015</v>
      </c>
      <c r="W2668" t="str">
        <f t="shared" si="417"/>
        <v>2015</v>
      </c>
      <c r="X2668" t="str">
        <f t="shared" si="418"/>
        <v>September</v>
      </c>
    </row>
    <row r="2669" spans="1:24" ht="43.2" x14ac:dyDescent="0.55000000000000004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411"/>
        <v>1.1066666666666667</v>
      </c>
      <c r="P2669" s="9">
        <f t="shared" si="412"/>
        <v>92.222222222222229</v>
      </c>
      <c r="Q2669" t="str">
        <f t="shared" si="413"/>
        <v>technology</v>
      </c>
      <c r="R2669" t="str">
        <f t="shared" si="414"/>
        <v>makerspaces</v>
      </c>
      <c r="S2669" t="str">
        <f t="shared" si="419"/>
        <v>1/11/2016</v>
      </c>
      <c r="T2669" t="str">
        <f t="shared" si="415"/>
        <v>2016</v>
      </c>
      <c r="U2669" t="str">
        <f t="shared" si="416"/>
        <v>January</v>
      </c>
      <c r="V2669" t="str">
        <f t="shared" si="410"/>
        <v>2/10/2016</v>
      </c>
      <c r="W2669" t="str">
        <f t="shared" si="417"/>
        <v>2016</v>
      </c>
      <c r="X2669" t="str">
        <f t="shared" si="418"/>
        <v>February</v>
      </c>
    </row>
    <row r="2670" spans="1:24" ht="28.8" x14ac:dyDescent="0.55000000000000004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411"/>
        <v>1.7070000000000001</v>
      </c>
      <c r="P2670" s="9">
        <f t="shared" si="412"/>
        <v>60.964285714285715</v>
      </c>
      <c r="Q2670" t="str">
        <f t="shared" si="413"/>
        <v>technology</v>
      </c>
      <c r="R2670" t="str">
        <f t="shared" si="414"/>
        <v>makerspaces</v>
      </c>
      <c r="S2670" t="str">
        <f t="shared" si="419"/>
        <v>9/28/2015</v>
      </c>
      <c r="T2670" t="str">
        <f t="shared" si="415"/>
        <v>2015</v>
      </c>
      <c r="U2670" t="str">
        <f t="shared" si="416"/>
        <v>September</v>
      </c>
      <c r="V2670" t="str">
        <f t="shared" si="410"/>
        <v>11/9/2015</v>
      </c>
      <c r="W2670" t="str">
        <f t="shared" si="417"/>
        <v>2015</v>
      </c>
      <c r="X2670" t="str">
        <f t="shared" si="418"/>
        <v>November</v>
      </c>
    </row>
    <row r="2671" spans="1:24" ht="43.2" x14ac:dyDescent="0.55000000000000004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411"/>
        <v>1.25125</v>
      </c>
      <c r="P2671" s="9">
        <f t="shared" si="412"/>
        <v>91</v>
      </c>
      <c r="Q2671" t="str">
        <f t="shared" si="413"/>
        <v>technology</v>
      </c>
      <c r="R2671" t="str">
        <f t="shared" si="414"/>
        <v>makerspaces</v>
      </c>
      <c r="S2671" t="str">
        <f t="shared" si="419"/>
        <v>11/10/2015</v>
      </c>
      <c r="T2671" t="str">
        <f t="shared" si="415"/>
        <v>2015</v>
      </c>
      <c r="U2671" t="str">
        <f t="shared" si="416"/>
        <v>November</v>
      </c>
      <c r="V2671" t="str">
        <f t="shared" si="410"/>
        <v>1/9/2016</v>
      </c>
      <c r="W2671" t="str">
        <f t="shared" si="417"/>
        <v>2016</v>
      </c>
      <c r="X2671" t="str">
        <f t="shared" si="418"/>
        <v>January</v>
      </c>
    </row>
    <row r="2672" spans="1:24" ht="43.2" x14ac:dyDescent="0.55000000000000004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si="411"/>
        <v>6.4158609339642042E-2</v>
      </c>
      <c r="P2672" s="9">
        <f t="shared" si="412"/>
        <v>41.583333333333336</v>
      </c>
      <c r="Q2672" t="str">
        <f t="shared" si="413"/>
        <v>technology</v>
      </c>
      <c r="R2672" t="str">
        <f t="shared" si="414"/>
        <v>makerspaces</v>
      </c>
      <c r="S2672" t="str">
        <f t="shared" si="419"/>
        <v>6/30/2014</v>
      </c>
      <c r="T2672" t="str">
        <f t="shared" si="415"/>
        <v>2014</v>
      </c>
      <c r="U2672" t="str">
        <f t="shared" si="416"/>
        <v>June</v>
      </c>
      <c r="V2672" t="str">
        <f t="shared" si="410"/>
        <v>7/28/2014</v>
      </c>
      <c r="W2672" t="str">
        <f t="shared" si="417"/>
        <v>2014</v>
      </c>
      <c r="X2672" t="str">
        <f t="shared" si="418"/>
        <v>July</v>
      </c>
    </row>
    <row r="2673" spans="1:24" ht="43.2" x14ac:dyDescent="0.55000000000000004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411"/>
        <v>0.11344</v>
      </c>
      <c r="P2673" s="9">
        <f t="shared" si="412"/>
        <v>33.761904761904759</v>
      </c>
      <c r="Q2673" t="str">
        <f t="shared" si="413"/>
        <v>technology</v>
      </c>
      <c r="R2673" t="str">
        <f t="shared" si="414"/>
        <v>makerspaces</v>
      </c>
      <c r="S2673" t="str">
        <f t="shared" si="419"/>
        <v>11/19/2014</v>
      </c>
      <c r="T2673" t="str">
        <f t="shared" si="415"/>
        <v>2014</v>
      </c>
      <c r="U2673" t="str">
        <f t="shared" si="416"/>
        <v>November</v>
      </c>
      <c r="V2673" t="str">
        <f t="shared" si="410"/>
        <v>12/19/2014</v>
      </c>
      <c r="W2673" t="str">
        <f t="shared" si="417"/>
        <v>2014</v>
      </c>
      <c r="X2673" t="str">
        <f t="shared" si="418"/>
        <v>December</v>
      </c>
    </row>
    <row r="2674" spans="1:24" ht="43.2" x14ac:dyDescent="0.55000000000000004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411"/>
        <v>0.33189999999999997</v>
      </c>
      <c r="P2674" s="9">
        <f t="shared" si="412"/>
        <v>70.61702127659575</v>
      </c>
      <c r="Q2674" t="str">
        <f t="shared" si="413"/>
        <v>technology</v>
      </c>
      <c r="R2674" t="str">
        <f t="shared" si="414"/>
        <v>makerspaces</v>
      </c>
      <c r="S2674" t="str">
        <f t="shared" si="419"/>
        <v>12/6/2015</v>
      </c>
      <c r="T2674" t="str">
        <f t="shared" si="415"/>
        <v>2015</v>
      </c>
      <c r="U2674" t="str">
        <f t="shared" si="416"/>
        <v>December</v>
      </c>
      <c r="V2674" t="str">
        <f t="shared" si="410"/>
        <v>12/28/2015</v>
      </c>
      <c r="W2674" t="str">
        <f t="shared" si="417"/>
        <v>2015</v>
      </c>
      <c r="X2674" t="str">
        <f t="shared" si="418"/>
        <v>December</v>
      </c>
    </row>
    <row r="2675" spans="1:24" ht="43.2" x14ac:dyDescent="0.55000000000000004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411"/>
        <v>0.27579999999999999</v>
      </c>
      <c r="P2675" s="9">
        <f t="shared" si="412"/>
        <v>167.15151515151516</v>
      </c>
      <c r="Q2675" t="str">
        <f t="shared" si="413"/>
        <v>technology</v>
      </c>
      <c r="R2675" t="str">
        <f t="shared" si="414"/>
        <v>makerspaces</v>
      </c>
      <c r="S2675" t="str">
        <f t="shared" si="419"/>
        <v>9/30/2014</v>
      </c>
      <c r="T2675" t="str">
        <f t="shared" si="415"/>
        <v>2014</v>
      </c>
      <c r="U2675" t="str">
        <f t="shared" si="416"/>
        <v>September</v>
      </c>
      <c r="V2675" t="str">
        <f t="shared" si="410"/>
        <v>10/29/2014</v>
      </c>
      <c r="W2675" t="str">
        <f t="shared" si="417"/>
        <v>2014</v>
      </c>
      <c r="X2675" t="str">
        <f t="shared" si="418"/>
        <v>October</v>
      </c>
    </row>
    <row r="2676" spans="1:24" ht="57.6" x14ac:dyDescent="0.55000000000000004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411"/>
        <v>0.62839999999999996</v>
      </c>
      <c r="P2676" s="9">
        <f t="shared" si="412"/>
        <v>128.61988304093566</v>
      </c>
      <c r="Q2676" t="str">
        <f t="shared" si="413"/>
        <v>technology</v>
      </c>
      <c r="R2676" t="str">
        <f t="shared" si="414"/>
        <v>makerspaces</v>
      </c>
      <c r="S2676" t="str">
        <f t="shared" si="419"/>
        <v>6/8/2016</v>
      </c>
      <c r="T2676" t="str">
        <f t="shared" si="415"/>
        <v>2016</v>
      </c>
      <c r="U2676" t="str">
        <f t="shared" si="416"/>
        <v>June</v>
      </c>
      <c r="V2676" t="str">
        <f t="shared" si="410"/>
        <v>7/4/2016</v>
      </c>
      <c r="W2676" t="str">
        <f t="shared" si="417"/>
        <v>2016</v>
      </c>
      <c r="X2676" t="str">
        <f t="shared" si="418"/>
        <v>July</v>
      </c>
    </row>
    <row r="2677" spans="1:24" ht="43.2" x14ac:dyDescent="0.55000000000000004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411"/>
        <v>7.5880000000000003E-2</v>
      </c>
      <c r="P2677" s="9">
        <f t="shared" si="412"/>
        <v>65.41379310344827</v>
      </c>
      <c r="Q2677" t="str">
        <f t="shared" si="413"/>
        <v>technology</v>
      </c>
      <c r="R2677" t="str">
        <f t="shared" si="414"/>
        <v>makerspaces</v>
      </c>
      <c r="S2677" t="str">
        <f t="shared" si="419"/>
        <v>10/11/2014</v>
      </c>
      <c r="T2677" t="str">
        <f t="shared" si="415"/>
        <v>2014</v>
      </c>
      <c r="U2677" t="str">
        <f t="shared" si="416"/>
        <v>October</v>
      </c>
      <c r="V2677" t="str">
        <f t="shared" si="410"/>
        <v>11/10/2014</v>
      </c>
      <c r="W2677" t="str">
        <f t="shared" si="417"/>
        <v>2014</v>
      </c>
      <c r="X2677" t="str">
        <f t="shared" si="418"/>
        <v>November</v>
      </c>
    </row>
    <row r="2678" spans="1:24" ht="43.2" x14ac:dyDescent="0.55000000000000004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411"/>
        <v>0.50380952380952382</v>
      </c>
      <c r="P2678" s="9">
        <f t="shared" si="412"/>
        <v>117.55555555555556</v>
      </c>
      <c r="Q2678" t="str">
        <f t="shared" si="413"/>
        <v>technology</v>
      </c>
      <c r="R2678" t="str">
        <f t="shared" si="414"/>
        <v>makerspaces</v>
      </c>
      <c r="S2678" t="str">
        <f t="shared" si="419"/>
        <v>4/22/2016</v>
      </c>
      <c r="T2678" t="str">
        <f t="shared" si="415"/>
        <v>2016</v>
      </c>
      <c r="U2678" t="str">
        <f t="shared" si="416"/>
        <v>April</v>
      </c>
      <c r="V2678" t="str">
        <f t="shared" si="410"/>
        <v>5/22/2016</v>
      </c>
      <c r="W2678" t="str">
        <f t="shared" si="417"/>
        <v>2016</v>
      </c>
      <c r="X2678" t="str">
        <f t="shared" si="418"/>
        <v>May</v>
      </c>
    </row>
    <row r="2679" spans="1:24" ht="43.2" x14ac:dyDescent="0.55000000000000004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411"/>
        <v>0.17512820512820512</v>
      </c>
      <c r="P2679" s="9">
        <f t="shared" si="412"/>
        <v>126.48148148148148</v>
      </c>
      <c r="Q2679" t="str">
        <f t="shared" si="413"/>
        <v>technology</v>
      </c>
      <c r="R2679" t="str">
        <f t="shared" si="414"/>
        <v>makerspaces</v>
      </c>
      <c r="S2679" t="str">
        <f t="shared" si="419"/>
        <v>6/2/2014</v>
      </c>
      <c r="T2679" t="str">
        <f t="shared" si="415"/>
        <v>2014</v>
      </c>
      <c r="U2679" t="str">
        <f t="shared" si="416"/>
        <v>June</v>
      </c>
      <c r="V2679" t="str">
        <f t="shared" si="410"/>
        <v>7/2/2014</v>
      </c>
      <c r="W2679" t="str">
        <f t="shared" si="417"/>
        <v>2014</v>
      </c>
      <c r="X2679" t="str">
        <f t="shared" si="418"/>
        <v>July</v>
      </c>
    </row>
    <row r="2680" spans="1:24" ht="43.2" x14ac:dyDescent="0.55000000000000004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411"/>
        <v>1.3750000000000001E-4</v>
      </c>
      <c r="P2680" s="9">
        <f t="shared" si="412"/>
        <v>550</v>
      </c>
      <c r="Q2680" t="str">
        <f t="shared" si="413"/>
        <v>technology</v>
      </c>
      <c r="R2680" t="str">
        <f t="shared" si="414"/>
        <v>makerspaces</v>
      </c>
      <c r="S2680" t="str">
        <f t="shared" si="419"/>
        <v>8/25/2015</v>
      </c>
      <c r="T2680" t="str">
        <f t="shared" si="415"/>
        <v>2015</v>
      </c>
      <c r="U2680" t="str">
        <f t="shared" si="416"/>
        <v>August</v>
      </c>
      <c r="V2680" t="str">
        <f t="shared" si="410"/>
        <v>9/24/2015</v>
      </c>
      <c r="W2680" t="str">
        <f t="shared" si="417"/>
        <v>2015</v>
      </c>
      <c r="X2680" t="str">
        <f t="shared" si="418"/>
        <v>September</v>
      </c>
    </row>
    <row r="2681" spans="1:24" ht="43.2" x14ac:dyDescent="0.55000000000000004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411"/>
        <v>3.3E-3</v>
      </c>
      <c r="P2681" s="9">
        <f t="shared" si="412"/>
        <v>44</v>
      </c>
      <c r="Q2681" t="str">
        <f t="shared" si="413"/>
        <v>technology</v>
      </c>
      <c r="R2681" t="str">
        <f t="shared" si="414"/>
        <v>makerspaces</v>
      </c>
      <c r="S2681" t="str">
        <f t="shared" si="419"/>
        <v>1/28/2015</v>
      </c>
      <c r="T2681" t="str">
        <f t="shared" si="415"/>
        <v>2015</v>
      </c>
      <c r="U2681" t="str">
        <f t="shared" si="416"/>
        <v>January</v>
      </c>
      <c r="V2681" t="str">
        <f t="shared" si="410"/>
        <v>2/27/2015</v>
      </c>
      <c r="W2681" t="str">
        <f t="shared" si="417"/>
        <v>2015</v>
      </c>
      <c r="X2681" t="str">
        <f t="shared" si="418"/>
        <v>February</v>
      </c>
    </row>
    <row r="2682" spans="1:24" x14ac:dyDescent="0.55000000000000004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411"/>
        <v>8.6250000000000007E-3</v>
      </c>
      <c r="P2682" s="9">
        <f t="shared" si="412"/>
        <v>69</v>
      </c>
      <c r="Q2682" t="str">
        <f t="shared" si="413"/>
        <v>technology</v>
      </c>
      <c r="R2682" t="str">
        <f t="shared" si="414"/>
        <v>makerspaces</v>
      </c>
      <c r="S2682" t="str">
        <f t="shared" si="419"/>
        <v>3/7/2016</v>
      </c>
      <c r="T2682" t="str">
        <f t="shared" si="415"/>
        <v>2016</v>
      </c>
      <c r="U2682" t="str">
        <f t="shared" si="416"/>
        <v>March</v>
      </c>
      <c r="V2682" t="str">
        <f t="shared" si="410"/>
        <v>4/5/2016</v>
      </c>
      <c r="W2682" t="str">
        <f t="shared" si="417"/>
        <v>2016</v>
      </c>
      <c r="X2682" t="str">
        <f t="shared" si="418"/>
        <v>April</v>
      </c>
    </row>
    <row r="2683" spans="1:24" ht="43.2" x14ac:dyDescent="0.55000000000000004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411"/>
        <v>6.875E-3</v>
      </c>
      <c r="P2683" s="9">
        <f t="shared" si="412"/>
        <v>27.5</v>
      </c>
      <c r="Q2683" t="str">
        <f t="shared" si="413"/>
        <v>food</v>
      </c>
      <c r="R2683" t="str">
        <f t="shared" si="414"/>
        <v>food trucks</v>
      </c>
      <c r="S2683" t="str">
        <f t="shared" si="419"/>
        <v>6/15/2014</v>
      </c>
      <c r="T2683" t="str">
        <f t="shared" si="415"/>
        <v>2014</v>
      </c>
      <c r="U2683" t="str">
        <f t="shared" si="416"/>
        <v>June</v>
      </c>
      <c r="V2683" t="str">
        <f t="shared" si="410"/>
        <v>7/10/2014</v>
      </c>
      <c r="W2683" t="str">
        <f t="shared" si="417"/>
        <v>2014</v>
      </c>
      <c r="X2683" t="str">
        <f t="shared" si="418"/>
        <v>July</v>
      </c>
    </row>
    <row r="2684" spans="1:24" ht="43.2" x14ac:dyDescent="0.55000000000000004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411"/>
        <v>0.28299999999999997</v>
      </c>
      <c r="P2684" s="9">
        <f t="shared" si="412"/>
        <v>84.9</v>
      </c>
      <c r="Q2684" t="str">
        <f t="shared" si="413"/>
        <v>food</v>
      </c>
      <c r="R2684" t="str">
        <f t="shared" si="414"/>
        <v>food trucks</v>
      </c>
      <c r="S2684" t="str">
        <f t="shared" si="419"/>
        <v>10/20/2014</v>
      </c>
      <c r="T2684" t="str">
        <f t="shared" si="415"/>
        <v>2014</v>
      </c>
      <c r="U2684" t="str">
        <f t="shared" si="416"/>
        <v>October</v>
      </c>
      <c r="V2684" t="str">
        <f t="shared" si="410"/>
        <v>11/22/2014</v>
      </c>
      <c r="W2684" t="str">
        <f t="shared" si="417"/>
        <v>2014</v>
      </c>
      <c r="X2684" t="str">
        <f t="shared" si="418"/>
        <v>November</v>
      </c>
    </row>
    <row r="2685" spans="1:24" ht="43.2" x14ac:dyDescent="0.55000000000000004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411"/>
        <v>2.3999999999999998E-3</v>
      </c>
      <c r="P2685" s="9">
        <f t="shared" si="412"/>
        <v>12</v>
      </c>
      <c r="Q2685" t="str">
        <f t="shared" si="413"/>
        <v>food</v>
      </c>
      <c r="R2685" t="str">
        <f t="shared" si="414"/>
        <v>food trucks</v>
      </c>
      <c r="S2685" t="str">
        <f t="shared" si="419"/>
        <v>1/30/2015</v>
      </c>
      <c r="T2685" t="str">
        <f t="shared" si="415"/>
        <v>2015</v>
      </c>
      <c r="U2685" t="str">
        <f t="shared" si="416"/>
        <v>January</v>
      </c>
      <c r="V2685" t="str">
        <f t="shared" si="410"/>
        <v>3/1/2015</v>
      </c>
      <c r="W2685" t="str">
        <f t="shared" si="417"/>
        <v>2015</v>
      </c>
      <c r="X2685" t="str">
        <f t="shared" si="418"/>
        <v>March</v>
      </c>
    </row>
    <row r="2686" spans="1:24" ht="43.2" x14ac:dyDescent="0.55000000000000004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411"/>
        <v>1.1428571428571429E-2</v>
      </c>
      <c r="P2686" s="9">
        <f t="shared" si="412"/>
        <v>200</v>
      </c>
      <c r="Q2686" t="str">
        <f t="shared" si="413"/>
        <v>food</v>
      </c>
      <c r="R2686" t="str">
        <f t="shared" si="414"/>
        <v>food trucks</v>
      </c>
      <c r="S2686" t="str">
        <f t="shared" si="419"/>
        <v>6/30/2014</v>
      </c>
      <c r="T2686" t="str">
        <f t="shared" si="415"/>
        <v>2014</v>
      </c>
      <c r="U2686" t="str">
        <f t="shared" si="416"/>
        <v>June</v>
      </c>
      <c r="V2686" t="str">
        <f t="shared" si="410"/>
        <v>8/9/2014</v>
      </c>
      <c r="W2686" t="str">
        <f t="shared" si="417"/>
        <v>2014</v>
      </c>
      <c r="X2686" t="str">
        <f t="shared" si="418"/>
        <v>August</v>
      </c>
    </row>
    <row r="2687" spans="1:24" ht="43.2" x14ac:dyDescent="0.55000000000000004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411"/>
        <v>2.0000000000000001E-4</v>
      </c>
      <c r="P2687" s="9">
        <f t="shared" si="412"/>
        <v>10</v>
      </c>
      <c r="Q2687" t="str">
        <f t="shared" si="413"/>
        <v>food</v>
      </c>
      <c r="R2687" t="str">
        <f t="shared" si="414"/>
        <v>food trucks</v>
      </c>
      <c r="S2687" t="str">
        <f t="shared" si="419"/>
        <v>2/26/2015</v>
      </c>
      <c r="T2687" t="str">
        <f t="shared" si="415"/>
        <v>2015</v>
      </c>
      <c r="U2687" t="str">
        <f t="shared" si="416"/>
        <v>February</v>
      </c>
      <c r="V2687" t="str">
        <f t="shared" si="410"/>
        <v>4/27/2015</v>
      </c>
      <c r="W2687" t="str">
        <f t="shared" si="417"/>
        <v>2015</v>
      </c>
      <c r="X2687" t="str">
        <f t="shared" si="418"/>
        <v>April</v>
      </c>
    </row>
    <row r="2688" spans="1:24" ht="43.2" x14ac:dyDescent="0.55000000000000004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 t="shared" si="411"/>
        <v>0</v>
      </c>
      <c r="P2688" s="9">
        <f t="shared" si="412"/>
        <v>0</v>
      </c>
      <c r="Q2688" t="str">
        <f t="shared" si="413"/>
        <v>food</v>
      </c>
      <c r="R2688" t="str">
        <f t="shared" si="414"/>
        <v>food trucks</v>
      </c>
      <c r="S2688" t="str">
        <f t="shared" si="419"/>
        <v>9/10/2014</v>
      </c>
      <c r="T2688" t="str">
        <f t="shared" si="415"/>
        <v>2014</v>
      </c>
      <c r="U2688" t="str">
        <f t="shared" si="416"/>
        <v>September</v>
      </c>
      <c r="V2688" t="str">
        <f t="shared" si="410"/>
        <v>9/30/2014</v>
      </c>
      <c r="W2688" t="str">
        <f t="shared" si="417"/>
        <v>2014</v>
      </c>
      <c r="X2688" t="str">
        <f t="shared" si="418"/>
        <v>September</v>
      </c>
    </row>
    <row r="2689" spans="1:24" ht="43.2" x14ac:dyDescent="0.55000000000000004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 t="shared" si="411"/>
        <v>0</v>
      </c>
      <c r="P2689" s="9">
        <f t="shared" si="412"/>
        <v>0</v>
      </c>
      <c r="Q2689" t="str">
        <f t="shared" si="413"/>
        <v>food</v>
      </c>
      <c r="R2689" t="str">
        <f t="shared" si="414"/>
        <v>food trucks</v>
      </c>
      <c r="S2689" t="str">
        <f t="shared" si="419"/>
        <v>5/30/2015</v>
      </c>
      <c r="T2689" t="str">
        <f t="shared" si="415"/>
        <v>2015</v>
      </c>
      <c r="U2689" t="str">
        <f t="shared" si="416"/>
        <v>May</v>
      </c>
      <c r="V2689" t="str">
        <f t="shared" si="410"/>
        <v>6/29/2015</v>
      </c>
      <c r="W2689" t="str">
        <f t="shared" si="417"/>
        <v>2015</v>
      </c>
      <c r="X2689" t="str">
        <f t="shared" si="418"/>
        <v>June</v>
      </c>
    </row>
    <row r="2690" spans="1:24" ht="28.8" x14ac:dyDescent="0.55000000000000004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si="411"/>
        <v>1.48E-3</v>
      </c>
      <c r="P2690" s="9">
        <f t="shared" si="412"/>
        <v>5.2857142857142856</v>
      </c>
      <c r="Q2690" t="str">
        <f t="shared" si="413"/>
        <v>food</v>
      </c>
      <c r="R2690" t="str">
        <f t="shared" si="414"/>
        <v>food trucks</v>
      </c>
      <c r="S2690" t="str">
        <f t="shared" si="419"/>
        <v>1/23/2015</v>
      </c>
      <c r="T2690" t="str">
        <f t="shared" si="415"/>
        <v>2015</v>
      </c>
      <c r="U2690" t="str">
        <f t="shared" si="416"/>
        <v>January</v>
      </c>
      <c r="V2690" t="str">
        <f t="shared" ref="V2690:V2753" si="420">TEXT((I2690/86400)+25569+(-5/24),"m/d/yyyy")</f>
        <v>2/23/2015</v>
      </c>
      <c r="W2690" t="str">
        <f t="shared" si="417"/>
        <v>2015</v>
      </c>
      <c r="X2690" t="str">
        <f t="shared" si="418"/>
        <v>February</v>
      </c>
    </row>
    <row r="2691" spans="1:24" ht="43.2" x14ac:dyDescent="0.55000000000000004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ref="O2691:O2754" si="421">E2691/D2691</f>
        <v>2.8571428571428571E-5</v>
      </c>
      <c r="P2691" s="9">
        <f t="shared" ref="P2691:P2754" si="422">IF(L2691&lt;&gt;0, E2691/L2691, 0)</f>
        <v>1</v>
      </c>
      <c r="Q2691" t="str">
        <f t="shared" ref="Q2691:Q2754" si="423">LEFT(N2691, SEARCH("/",N2691,1)-1)</f>
        <v>food</v>
      </c>
      <c r="R2691" t="str">
        <f t="shared" ref="R2691:R2754" si="424">RIGHT(N2691,LEN(N2691)-FIND("/",N2691))</f>
        <v>food trucks</v>
      </c>
      <c r="S2691" t="str">
        <f t="shared" si="419"/>
        <v>6/30/2016</v>
      </c>
      <c r="T2691" t="str">
        <f t="shared" ref="T2691:T2754" si="425">TEXT((J2691/86400)+25569+(-5/24),"yyyy")</f>
        <v>2016</v>
      </c>
      <c r="U2691" t="str">
        <f t="shared" ref="U2691:U2754" si="426">TEXT((J2691/86400)+25569+(-5/24),"mmmm")</f>
        <v>June</v>
      </c>
      <c r="V2691" t="str">
        <f t="shared" si="420"/>
        <v>7/30/2016</v>
      </c>
      <c r="W2691" t="str">
        <f t="shared" ref="W2691:W2754" si="427">TEXT((I2691/86400)+25569+(-5/24),"yyyy")</f>
        <v>2016</v>
      </c>
      <c r="X2691" t="str">
        <f t="shared" ref="X2691:X2754" si="428">TEXT((I2691/86400)+25569+(-5/24),"mmmm")</f>
        <v>July</v>
      </c>
    </row>
    <row r="2692" spans="1:24" ht="43.2" x14ac:dyDescent="0.55000000000000004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si="421"/>
        <v>0.107325</v>
      </c>
      <c r="P2692" s="9">
        <f t="shared" si="422"/>
        <v>72.762711864406782</v>
      </c>
      <c r="Q2692" t="str">
        <f t="shared" si="423"/>
        <v>food</v>
      </c>
      <c r="R2692" t="str">
        <f t="shared" si="424"/>
        <v>food trucks</v>
      </c>
      <c r="S2692" t="str">
        <f t="shared" ref="S2692:S2755" si="429">TEXT((J2692/86400)+25569+(-5/24),"m/d/yyyy")</f>
        <v>4/18/2015</v>
      </c>
      <c r="T2692" t="str">
        <f t="shared" si="425"/>
        <v>2015</v>
      </c>
      <c r="U2692" t="str">
        <f t="shared" si="426"/>
        <v>April</v>
      </c>
      <c r="V2692" t="str">
        <f t="shared" si="420"/>
        <v>6/2/2015</v>
      </c>
      <c r="W2692" t="str">
        <f t="shared" si="427"/>
        <v>2015</v>
      </c>
      <c r="X2692" t="str">
        <f t="shared" si="428"/>
        <v>June</v>
      </c>
    </row>
    <row r="2693" spans="1:24" ht="28.8" x14ac:dyDescent="0.55000000000000004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si="421"/>
        <v>5.3846153846153844E-4</v>
      </c>
      <c r="P2693" s="9">
        <f t="shared" si="422"/>
        <v>17.5</v>
      </c>
      <c r="Q2693" t="str">
        <f t="shared" si="423"/>
        <v>food</v>
      </c>
      <c r="R2693" t="str">
        <f t="shared" si="424"/>
        <v>food trucks</v>
      </c>
      <c r="S2693" t="str">
        <f t="shared" si="429"/>
        <v>3/26/2015</v>
      </c>
      <c r="T2693" t="str">
        <f t="shared" si="425"/>
        <v>2015</v>
      </c>
      <c r="U2693" t="str">
        <f t="shared" si="426"/>
        <v>March</v>
      </c>
      <c r="V2693" t="str">
        <f t="shared" si="420"/>
        <v>5/10/2015</v>
      </c>
      <c r="W2693" t="str">
        <f t="shared" si="427"/>
        <v>2015</v>
      </c>
      <c r="X2693" t="str">
        <f t="shared" si="428"/>
        <v>May</v>
      </c>
    </row>
    <row r="2694" spans="1:24" ht="43.2" x14ac:dyDescent="0.55000000000000004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421"/>
        <v>7.1428571428571426E-3</v>
      </c>
      <c r="P2694" s="9">
        <f t="shared" si="422"/>
        <v>25</v>
      </c>
      <c r="Q2694" t="str">
        <f t="shared" si="423"/>
        <v>food</v>
      </c>
      <c r="R2694" t="str">
        <f t="shared" si="424"/>
        <v>food trucks</v>
      </c>
      <c r="S2694" t="str">
        <f t="shared" si="429"/>
        <v>2/23/2015</v>
      </c>
      <c r="T2694" t="str">
        <f t="shared" si="425"/>
        <v>2015</v>
      </c>
      <c r="U2694" t="str">
        <f t="shared" si="426"/>
        <v>February</v>
      </c>
      <c r="V2694" t="str">
        <f t="shared" si="420"/>
        <v>3/25/2015</v>
      </c>
      <c r="W2694" t="str">
        <f t="shared" si="427"/>
        <v>2015</v>
      </c>
      <c r="X2694" t="str">
        <f t="shared" si="428"/>
        <v>March</v>
      </c>
    </row>
    <row r="2695" spans="1:24" ht="43.2" x14ac:dyDescent="0.55000000000000004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si="421"/>
        <v>8.0000000000000002E-3</v>
      </c>
      <c r="P2695" s="9">
        <f t="shared" si="422"/>
        <v>13.333333333333334</v>
      </c>
      <c r="Q2695" t="str">
        <f t="shared" si="423"/>
        <v>food</v>
      </c>
      <c r="R2695" t="str">
        <f t="shared" si="424"/>
        <v>food trucks</v>
      </c>
      <c r="S2695" t="str">
        <f t="shared" si="429"/>
        <v>7/13/2014</v>
      </c>
      <c r="T2695" t="str">
        <f t="shared" si="425"/>
        <v>2014</v>
      </c>
      <c r="U2695" t="str">
        <f t="shared" si="426"/>
        <v>July</v>
      </c>
      <c r="V2695" t="str">
        <f t="shared" si="420"/>
        <v>8/12/2014</v>
      </c>
      <c r="W2695" t="str">
        <f t="shared" si="427"/>
        <v>2014</v>
      </c>
      <c r="X2695" t="str">
        <f t="shared" si="428"/>
        <v>August</v>
      </c>
    </row>
    <row r="2696" spans="1:24" ht="43.2" x14ac:dyDescent="0.55000000000000004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421"/>
        <v>3.3333333333333335E-5</v>
      </c>
      <c r="P2696" s="9">
        <f t="shared" si="422"/>
        <v>1</v>
      </c>
      <c r="Q2696" t="str">
        <f t="shared" si="423"/>
        <v>food</v>
      </c>
      <c r="R2696" t="str">
        <f t="shared" si="424"/>
        <v>food trucks</v>
      </c>
      <c r="S2696" t="str">
        <f t="shared" si="429"/>
        <v>8/26/2014</v>
      </c>
      <c r="T2696" t="str">
        <f t="shared" si="425"/>
        <v>2014</v>
      </c>
      <c r="U2696" t="str">
        <f t="shared" si="426"/>
        <v>August</v>
      </c>
      <c r="V2696" t="str">
        <f t="shared" si="420"/>
        <v>9/25/2014</v>
      </c>
      <c r="W2696" t="str">
        <f t="shared" si="427"/>
        <v>2014</v>
      </c>
      <c r="X2696" t="str">
        <f t="shared" si="428"/>
        <v>September</v>
      </c>
    </row>
    <row r="2697" spans="1:24" ht="28.8" x14ac:dyDescent="0.55000000000000004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421"/>
        <v>4.7333333333333333E-3</v>
      </c>
      <c r="P2697" s="9">
        <f t="shared" si="422"/>
        <v>23.666666666666668</v>
      </c>
      <c r="Q2697" t="str">
        <f t="shared" si="423"/>
        <v>food</v>
      </c>
      <c r="R2697" t="str">
        <f t="shared" si="424"/>
        <v>food trucks</v>
      </c>
      <c r="S2697" t="str">
        <f t="shared" si="429"/>
        <v>2/12/2015</v>
      </c>
      <c r="T2697" t="str">
        <f t="shared" si="425"/>
        <v>2015</v>
      </c>
      <c r="U2697" t="str">
        <f t="shared" si="426"/>
        <v>February</v>
      </c>
      <c r="V2697" t="str">
        <f t="shared" si="420"/>
        <v>4/13/2015</v>
      </c>
      <c r="W2697" t="str">
        <f t="shared" si="427"/>
        <v>2015</v>
      </c>
      <c r="X2697" t="str">
        <f t="shared" si="428"/>
        <v>April</v>
      </c>
    </row>
    <row r="2698" spans="1:24" ht="43.2" x14ac:dyDescent="0.55000000000000004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si="421"/>
        <v>5.6500000000000002E-2</v>
      </c>
      <c r="P2698" s="9">
        <f t="shared" si="422"/>
        <v>89.21052631578948</v>
      </c>
      <c r="Q2698" t="str">
        <f t="shared" si="423"/>
        <v>food</v>
      </c>
      <c r="R2698" t="str">
        <f t="shared" si="424"/>
        <v>food trucks</v>
      </c>
      <c r="S2698" t="str">
        <f t="shared" si="429"/>
        <v>11/21/2014</v>
      </c>
      <c r="T2698" t="str">
        <f t="shared" si="425"/>
        <v>2014</v>
      </c>
      <c r="U2698" t="str">
        <f t="shared" si="426"/>
        <v>November</v>
      </c>
      <c r="V2698" t="str">
        <f t="shared" si="420"/>
        <v>12/25/2014</v>
      </c>
      <c r="W2698" t="str">
        <f t="shared" si="427"/>
        <v>2014</v>
      </c>
      <c r="X2698" t="str">
        <f t="shared" si="428"/>
        <v>December</v>
      </c>
    </row>
    <row r="2699" spans="1:24" ht="43.2" x14ac:dyDescent="0.55000000000000004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421"/>
        <v>0.26352173913043481</v>
      </c>
      <c r="P2699" s="9">
        <f t="shared" si="422"/>
        <v>116.55769230769231</v>
      </c>
      <c r="Q2699" t="str">
        <f t="shared" si="423"/>
        <v>food</v>
      </c>
      <c r="R2699" t="str">
        <f t="shared" si="424"/>
        <v>food trucks</v>
      </c>
      <c r="S2699" t="str">
        <f t="shared" si="429"/>
        <v>7/2/2015</v>
      </c>
      <c r="T2699" t="str">
        <f t="shared" si="425"/>
        <v>2015</v>
      </c>
      <c r="U2699" t="str">
        <f t="shared" si="426"/>
        <v>July</v>
      </c>
      <c r="V2699" t="str">
        <f t="shared" si="420"/>
        <v>8/2/2015</v>
      </c>
      <c r="W2699" t="str">
        <f t="shared" si="427"/>
        <v>2015</v>
      </c>
      <c r="X2699" t="str">
        <f t="shared" si="428"/>
        <v>August</v>
      </c>
    </row>
    <row r="2700" spans="1:24" ht="43.2" x14ac:dyDescent="0.55000000000000004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421"/>
        <v>3.2512500000000002E-3</v>
      </c>
      <c r="P2700" s="9">
        <f t="shared" si="422"/>
        <v>13.005000000000001</v>
      </c>
      <c r="Q2700" t="str">
        <f t="shared" si="423"/>
        <v>food</v>
      </c>
      <c r="R2700" t="str">
        <f t="shared" si="424"/>
        <v>food trucks</v>
      </c>
      <c r="S2700" t="str">
        <f t="shared" si="429"/>
        <v>5/28/2014</v>
      </c>
      <c r="T2700" t="str">
        <f t="shared" si="425"/>
        <v>2014</v>
      </c>
      <c r="U2700" t="str">
        <f t="shared" si="426"/>
        <v>May</v>
      </c>
      <c r="V2700" t="str">
        <f t="shared" si="420"/>
        <v>6/27/2014</v>
      </c>
      <c r="W2700" t="str">
        <f t="shared" si="427"/>
        <v>2014</v>
      </c>
      <c r="X2700" t="str">
        <f t="shared" si="428"/>
        <v>June</v>
      </c>
    </row>
    <row r="2701" spans="1:24" ht="43.2" x14ac:dyDescent="0.55000000000000004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 t="shared" si="421"/>
        <v>0</v>
      </c>
      <c r="P2701" s="9">
        <f t="shared" si="422"/>
        <v>0</v>
      </c>
      <c r="Q2701" t="str">
        <f t="shared" si="423"/>
        <v>food</v>
      </c>
      <c r="R2701" t="str">
        <f t="shared" si="424"/>
        <v>food trucks</v>
      </c>
      <c r="S2701" t="str">
        <f t="shared" si="429"/>
        <v>7/9/2014</v>
      </c>
      <c r="T2701" t="str">
        <f t="shared" si="425"/>
        <v>2014</v>
      </c>
      <c r="U2701" t="str">
        <f t="shared" si="426"/>
        <v>July</v>
      </c>
      <c r="V2701" t="str">
        <f t="shared" si="420"/>
        <v>8/8/2014</v>
      </c>
      <c r="W2701" t="str">
        <f t="shared" si="427"/>
        <v>2014</v>
      </c>
      <c r="X2701" t="str">
        <f t="shared" si="428"/>
        <v>August</v>
      </c>
    </row>
    <row r="2702" spans="1:24" ht="43.2" x14ac:dyDescent="0.55000000000000004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si="421"/>
        <v>7.0007000700070005E-3</v>
      </c>
      <c r="P2702" s="9">
        <f t="shared" si="422"/>
        <v>17.5</v>
      </c>
      <c r="Q2702" t="str">
        <f t="shared" si="423"/>
        <v>food</v>
      </c>
      <c r="R2702" t="str">
        <f t="shared" si="424"/>
        <v>food trucks</v>
      </c>
      <c r="S2702" t="str">
        <f t="shared" si="429"/>
        <v>8/19/2014</v>
      </c>
      <c r="T2702" t="str">
        <f t="shared" si="425"/>
        <v>2014</v>
      </c>
      <c r="U2702" t="str">
        <f t="shared" si="426"/>
        <v>August</v>
      </c>
      <c r="V2702" t="str">
        <f t="shared" si="420"/>
        <v>9/18/2014</v>
      </c>
      <c r="W2702" t="str">
        <f t="shared" si="427"/>
        <v>2014</v>
      </c>
      <c r="X2702" t="str">
        <f t="shared" si="428"/>
        <v>September</v>
      </c>
    </row>
    <row r="2703" spans="1:24" ht="43.2" x14ac:dyDescent="0.55000000000000004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421"/>
        <v>0.46176470588235297</v>
      </c>
      <c r="P2703" s="9">
        <f t="shared" si="422"/>
        <v>34.130434782608695</v>
      </c>
      <c r="Q2703" t="str">
        <f t="shared" si="423"/>
        <v>theater</v>
      </c>
      <c r="R2703" t="str">
        <f t="shared" si="424"/>
        <v>spaces</v>
      </c>
      <c r="S2703" t="str">
        <f t="shared" si="429"/>
        <v>3/7/2017</v>
      </c>
      <c r="T2703" t="str">
        <f t="shared" si="425"/>
        <v>2017</v>
      </c>
      <c r="U2703" t="str">
        <f t="shared" si="426"/>
        <v>March</v>
      </c>
      <c r="V2703" t="str">
        <f t="shared" si="420"/>
        <v>4/7/2017</v>
      </c>
      <c r="W2703" t="str">
        <f t="shared" si="427"/>
        <v>2017</v>
      </c>
      <c r="X2703" t="str">
        <f t="shared" si="428"/>
        <v>April</v>
      </c>
    </row>
    <row r="2704" spans="1:24" ht="43.2" x14ac:dyDescent="0.55000000000000004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421"/>
        <v>0.34410000000000002</v>
      </c>
      <c r="P2704" s="9">
        <f t="shared" si="422"/>
        <v>132.34615384615384</v>
      </c>
      <c r="Q2704" t="str">
        <f t="shared" si="423"/>
        <v>theater</v>
      </c>
      <c r="R2704" t="str">
        <f t="shared" si="424"/>
        <v>spaces</v>
      </c>
      <c r="S2704" t="str">
        <f t="shared" si="429"/>
        <v>3/6/2017</v>
      </c>
      <c r="T2704" t="str">
        <f t="shared" si="425"/>
        <v>2017</v>
      </c>
      <c r="U2704" t="str">
        <f t="shared" si="426"/>
        <v>March</v>
      </c>
      <c r="V2704" t="str">
        <f t="shared" si="420"/>
        <v>4/5/2017</v>
      </c>
      <c r="W2704" t="str">
        <f t="shared" si="427"/>
        <v>2017</v>
      </c>
      <c r="X2704" t="str">
        <f t="shared" si="428"/>
        <v>April</v>
      </c>
    </row>
    <row r="2705" spans="1:24" ht="28.8" x14ac:dyDescent="0.55000000000000004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421"/>
        <v>1.0375000000000001</v>
      </c>
      <c r="P2705" s="9">
        <f t="shared" si="422"/>
        <v>922.22222222222217</v>
      </c>
      <c r="Q2705" t="str">
        <f t="shared" si="423"/>
        <v>theater</v>
      </c>
      <c r="R2705" t="str">
        <f t="shared" si="424"/>
        <v>spaces</v>
      </c>
      <c r="S2705" t="str">
        <f t="shared" si="429"/>
        <v>1/21/2017</v>
      </c>
      <c r="T2705" t="str">
        <f t="shared" si="425"/>
        <v>2017</v>
      </c>
      <c r="U2705" t="str">
        <f t="shared" si="426"/>
        <v>January</v>
      </c>
      <c r="V2705" t="str">
        <f t="shared" si="420"/>
        <v>3/22/2017</v>
      </c>
      <c r="W2705" t="str">
        <f t="shared" si="427"/>
        <v>2017</v>
      </c>
      <c r="X2705" t="str">
        <f t="shared" si="428"/>
        <v>March</v>
      </c>
    </row>
    <row r="2706" spans="1:24" ht="43.2" x14ac:dyDescent="0.55000000000000004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421"/>
        <v>6.0263157894736845E-2</v>
      </c>
      <c r="P2706" s="9">
        <f t="shared" si="422"/>
        <v>163.57142857142858</v>
      </c>
      <c r="Q2706" t="str">
        <f t="shared" si="423"/>
        <v>theater</v>
      </c>
      <c r="R2706" t="str">
        <f t="shared" si="424"/>
        <v>spaces</v>
      </c>
      <c r="S2706" t="str">
        <f t="shared" si="429"/>
        <v>2/21/2017</v>
      </c>
      <c r="T2706" t="str">
        <f t="shared" si="425"/>
        <v>2017</v>
      </c>
      <c r="U2706" t="str">
        <f t="shared" si="426"/>
        <v>February</v>
      </c>
      <c r="V2706" t="str">
        <f t="shared" si="420"/>
        <v>4/5/2017</v>
      </c>
      <c r="W2706" t="str">
        <f t="shared" si="427"/>
        <v>2017</v>
      </c>
      <c r="X2706" t="str">
        <f t="shared" si="428"/>
        <v>April</v>
      </c>
    </row>
    <row r="2707" spans="1:24" ht="28.8" x14ac:dyDescent="0.55000000000000004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421"/>
        <v>0.10539393939393939</v>
      </c>
      <c r="P2707" s="9">
        <f t="shared" si="422"/>
        <v>217.375</v>
      </c>
      <c r="Q2707" t="str">
        <f t="shared" si="423"/>
        <v>theater</v>
      </c>
      <c r="R2707" t="str">
        <f t="shared" si="424"/>
        <v>spaces</v>
      </c>
      <c r="S2707" t="str">
        <f t="shared" si="429"/>
        <v>2/7/2017</v>
      </c>
      <c r="T2707" t="str">
        <f t="shared" si="425"/>
        <v>2017</v>
      </c>
      <c r="U2707" t="str">
        <f t="shared" si="426"/>
        <v>February</v>
      </c>
      <c r="V2707" t="str">
        <f t="shared" si="420"/>
        <v>3/24/2017</v>
      </c>
      <c r="W2707" t="str">
        <f t="shared" si="427"/>
        <v>2017</v>
      </c>
      <c r="X2707" t="str">
        <f t="shared" si="428"/>
        <v>March</v>
      </c>
    </row>
    <row r="2708" spans="1:24" ht="43.2" x14ac:dyDescent="0.55000000000000004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421"/>
        <v>1.1229714285714285</v>
      </c>
      <c r="P2708" s="9">
        <f t="shared" si="422"/>
        <v>149.44486692015209</v>
      </c>
      <c r="Q2708" t="str">
        <f t="shared" si="423"/>
        <v>theater</v>
      </c>
      <c r="R2708" t="str">
        <f t="shared" si="424"/>
        <v>spaces</v>
      </c>
      <c r="S2708" t="str">
        <f t="shared" si="429"/>
        <v>9/17/2014</v>
      </c>
      <c r="T2708" t="str">
        <f t="shared" si="425"/>
        <v>2014</v>
      </c>
      <c r="U2708" t="str">
        <f t="shared" si="426"/>
        <v>September</v>
      </c>
      <c r="V2708" t="str">
        <f t="shared" si="420"/>
        <v>10/16/2014</v>
      </c>
      <c r="W2708" t="str">
        <f t="shared" si="427"/>
        <v>2014</v>
      </c>
      <c r="X2708" t="str">
        <f t="shared" si="428"/>
        <v>October</v>
      </c>
    </row>
    <row r="2709" spans="1:24" ht="43.2" x14ac:dyDescent="0.55000000000000004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421"/>
        <v>3.50844625</v>
      </c>
      <c r="P2709" s="9">
        <f t="shared" si="422"/>
        <v>71.237487309644663</v>
      </c>
      <c r="Q2709" t="str">
        <f t="shared" si="423"/>
        <v>theater</v>
      </c>
      <c r="R2709" t="str">
        <f t="shared" si="424"/>
        <v>spaces</v>
      </c>
      <c r="S2709" t="str">
        <f t="shared" si="429"/>
        <v>4/27/2013</v>
      </c>
      <c r="T2709" t="str">
        <f t="shared" si="425"/>
        <v>2013</v>
      </c>
      <c r="U2709" t="str">
        <f t="shared" si="426"/>
        <v>April</v>
      </c>
      <c r="V2709" t="str">
        <f t="shared" si="420"/>
        <v>5/27/2013</v>
      </c>
      <c r="W2709" t="str">
        <f t="shared" si="427"/>
        <v>2013</v>
      </c>
      <c r="X2709" t="str">
        <f t="shared" si="428"/>
        <v>May</v>
      </c>
    </row>
    <row r="2710" spans="1:24" ht="43.2" x14ac:dyDescent="0.55000000000000004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421"/>
        <v>2.3321535</v>
      </c>
      <c r="P2710" s="9">
        <f t="shared" si="422"/>
        <v>44.464318398474738</v>
      </c>
      <c r="Q2710" t="str">
        <f t="shared" si="423"/>
        <v>theater</v>
      </c>
      <c r="R2710" t="str">
        <f t="shared" si="424"/>
        <v>spaces</v>
      </c>
      <c r="S2710" t="str">
        <f t="shared" si="429"/>
        <v>5/22/2016</v>
      </c>
      <c r="T2710" t="str">
        <f t="shared" si="425"/>
        <v>2016</v>
      </c>
      <c r="U2710" t="str">
        <f t="shared" si="426"/>
        <v>May</v>
      </c>
      <c r="V2710" t="str">
        <f t="shared" si="420"/>
        <v>7/21/2016</v>
      </c>
      <c r="W2710" t="str">
        <f t="shared" si="427"/>
        <v>2016</v>
      </c>
      <c r="X2710" t="str">
        <f t="shared" si="428"/>
        <v>July</v>
      </c>
    </row>
    <row r="2711" spans="1:24" ht="43.2" x14ac:dyDescent="0.55000000000000004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421"/>
        <v>1.01606</v>
      </c>
      <c r="P2711" s="9">
        <f t="shared" si="422"/>
        <v>164.94480519480518</v>
      </c>
      <c r="Q2711" t="str">
        <f t="shared" si="423"/>
        <v>theater</v>
      </c>
      <c r="R2711" t="str">
        <f t="shared" si="424"/>
        <v>spaces</v>
      </c>
      <c r="S2711" t="str">
        <f t="shared" si="429"/>
        <v>8/29/2016</v>
      </c>
      <c r="T2711" t="str">
        <f t="shared" si="425"/>
        <v>2016</v>
      </c>
      <c r="U2711" t="str">
        <f t="shared" si="426"/>
        <v>August</v>
      </c>
      <c r="V2711" t="str">
        <f t="shared" si="420"/>
        <v>10/3/2016</v>
      </c>
      <c r="W2711" t="str">
        <f t="shared" si="427"/>
        <v>2016</v>
      </c>
      <c r="X2711" t="str">
        <f t="shared" si="428"/>
        <v>October</v>
      </c>
    </row>
    <row r="2712" spans="1:24" ht="28.8" x14ac:dyDescent="0.55000000000000004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421"/>
        <v>1.5390035000000002</v>
      </c>
      <c r="P2712" s="9">
        <f t="shared" si="422"/>
        <v>84.871516544117654</v>
      </c>
      <c r="Q2712" t="str">
        <f t="shared" si="423"/>
        <v>theater</v>
      </c>
      <c r="R2712" t="str">
        <f t="shared" si="424"/>
        <v>spaces</v>
      </c>
      <c r="S2712" t="str">
        <f t="shared" si="429"/>
        <v>7/8/2014</v>
      </c>
      <c r="T2712" t="str">
        <f t="shared" si="425"/>
        <v>2014</v>
      </c>
      <c r="U2712" t="str">
        <f t="shared" si="426"/>
        <v>July</v>
      </c>
      <c r="V2712" t="str">
        <f t="shared" si="420"/>
        <v>8/8/2014</v>
      </c>
      <c r="W2712" t="str">
        <f t="shared" si="427"/>
        <v>2014</v>
      </c>
      <c r="X2712" t="str">
        <f t="shared" si="428"/>
        <v>August</v>
      </c>
    </row>
    <row r="2713" spans="1:24" ht="43.2" x14ac:dyDescent="0.55000000000000004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421"/>
        <v>1.007161125319693</v>
      </c>
      <c r="P2713" s="9">
        <f t="shared" si="422"/>
        <v>53.945205479452056</v>
      </c>
      <c r="Q2713" t="str">
        <f t="shared" si="423"/>
        <v>theater</v>
      </c>
      <c r="R2713" t="str">
        <f t="shared" si="424"/>
        <v>spaces</v>
      </c>
      <c r="S2713" t="str">
        <f t="shared" si="429"/>
        <v>5/21/2014</v>
      </c>
      <c r="T2713" t="str">
        <f t="shared" si="425"/>
        <v>2014</v>
      </c>
      <c r="U2713" t="str">
        <f t="shared" si="426"/>
        <v>May</v>
      </c>
      <c r="V2713" t="str">
        <f t="shared" si="420"/>
        <v>6/20/2014</v>
      </c>
      <c r="W2713" t="str">
        <f t="shared" si="427"/>
        <v>2014</v>
      </c>
      <c r="X2713" t="str">
        <f t="shared" si="428"/>
        <v>June</v>
      </c>
    </row>
    <row r="2714" spans="1:24" ht="43.2" x14ac:dyDescent="0.55000000000000004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421"/>
        <v>1.3138181818181818</v>
      </c>
      <c r="P2714" s="9">
        <f t="shared" si="422"/>
        <v>50.531468531468533</v>
      </c>
      <c r="Q2714" t="str">
        <f t="shared" si="423"/>
        <v>theater</v>
      </c>
      <c r="R2714" t="str">
        <f t="shared" si="424"/>
        <v>spaces</v>
      </c>
      <c r="S2714" t="str">
        <f t="shared" si="429"/>
        <v>6/6/2013</v>
      </c>
      <c r="T2714" t="str">
        <f t="shared" si="425"/>
        <v>2013</v>
      </c>
      <c r="U2714" t="str">
        <f t="shared" si="426"/>
        <v>June</v>
      </c>
      <c r="V2714" t="str">
        <f t="shared" si="420"/>
        <v>7/13/2013</v>
      </c>
      <c r="W2714" t="str">
        <f t="shared" si="427"/>
        <v>2013</v>
      </c>
      <c r="X2714" t="str">
        <f t="shared" si="428"/>
        <v>July</v>
      </c>
    </row>
    <row r="2715" spans="1:24" ht="43.2" x14ac:dyDescent="0.55000000000000004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421"/>
        <v>1.0224133333333334</v>
      </c>
      <c r="P2715" s="9">
        <f t="shared" si="422"/>
        <v>108.00140845070422</v>
      </c>
      <c r="Q2715" t="str">
        <f t="shared" si="423"/>
        <v>theater</v>
      </c>
      <c r="R2715" t="str">
        <f t="shared" si="424"/>
        <v>spaces</v>
      </c>
      <c r="S2715" t="str">
        <f t="shared" si="429"/>
        <v>11/14/2015</v>
      </c>
      <c r="T2715" t="str">
        <f t="shared" si="425"/>
        <v>2015</v>
      </c>
      <c r="U2715" t="str">
        <f t="shared" si="426"/>
        <v>November</v>
      </c>
      <c r="V2715" t="str">
        <f t="shared" si="420"/>
        <v>12/24/2015</v>
      </c>
      <c r="W2715" t="str">
        <f t="shared" si="427"/>
        <v>2015</v>
      </c>
      <c r="X2715" t="str">
        <f t="shared" si="428"/>
        <v>December</v>
      </c>
    </row>
    <row r="2716" spans="1:24" ht="28.8" x14ac:dyDescent="0.55000000000000004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421"/>
        <v>1.1635599999999999</v>
      </c>
      <c r="P2716" s="9">
        <f t="shared" si="422"/>
        <v>95.373770491803285</v>
      </c>
      <c r="Q2716" t="str">
        <f t="shared" si="423"/>
        <v>theater</v>
      </c>
      <c r="R2716" t="str">
        <f t="shared" si="424"/>
        <v>spaces</v>
      </c>
      <c r="S2716" t="str">
        <f t="shared" si="429"/>
        <v>9/16/2016</v>
      </c>
      <c r="T2716" t="str">
        <f t="shared" si="425"/>
        <v>2016</v>
      </c>
      <c r="U2716" t="str">
        <f t="shared" si="426"/>
        <v>September</v>
      </c>
      <c r="V2716" t="str">
        <f t="shared" si="420"/>
        <v>10/14/2016</v>
      </c>
      <c r="W2716" t="str">
        <f t="shared" si="427"/>
        <v>2016</v>
      </c>
      <c r="X2716" t="str">
        <f t="shared" si="428"/>
        <v>October</v>
      </c>
    </row>
    <row r="2717" spans="1:24" ht="43.2" x14ac:dyDescent="0.55000000000000004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421"/>
        <v>2.6462241666666664</v>
      </c>
      <c r="P2717" s="9">
        <f t="shared" si="422"/>
        <v>57.631016333938291</v>
      </c>
      <c r="Q2717" t="str">
        <f t="shared" si="423"/>
        <v>theater</v>
      </c>
      <c r="R2717" t="str">
        <f t="shared" si="424"/>
        <v>spaces</v>
      </c>
      <c r="S2717" t="str">
        <f t="shared" si="429"/>
        <v>1/18/2016</v>
      </c>
      <c r="T2717" t="str">
        <f t="shared" si="425"/>
        <v>2016</v>
      </c>
      <c r="U2717" t="str">
        <f t="shared" si="426"/>
        <v>January</v>
      </c>
      <c r="V2717" t="str">
        <f t="shared" si="420"/>
        <v>2/21/2016</v>
      </c>
      <c r="W2717" t="str">
        <f t="shared" si="427"/>
        <v>2016</v>
      </c>
      <c r="X2717" t="str">
        <f t="shared" si="428"/>
        <v>February</v>
      </c>
    </row>
    <row r="2718" spans="1:24" ht="57.6" x14ac:dyDescent="0.55000000000000004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421"/>
        <v>1.1998010000000001</v>
      </c>
      <c r="P2718" s="9">
        <f t="shared" si="422"/>
        <v>64.160481283422456</v>
      </c>
      <c r="Q2718" t="str">
        <f t="shared" si="423"/>
        <v>theater</v>
      </c>
      <c r="R2718" t="str">
        <f t="shared" si="424"/>
        <v>spaces</v>
      </c>
      <c r="S2718" t="str">
        <f t="shared" si="429"/>
        <v>9/8/2015</v>
      </c>
      <c r="T2718" t="str">
        <f t="shared" si="425"/>
        <v>2015</v>
      </c>
      <c r="U2718" t="str">
        <f t="shared" si="426"/>
        <v>September</v>
      </c>
      <c r="V2718" t="str">
        <f t="shared" si="420"/>
        <v>10/8/2015</v>
      </c>
      <c r="W2718" t="str">
        <f t="shared" si="427"/>
        <v>2015</v>
      </c>
      <c r="X2718" t="str">
        <f t="shared" si="428"/>
        <v>October</v>
      </c>
    </row>
    <row r="2719" spans="1:24" ht="43.2" x14ac:dyDescent="0.55000000000000004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421"/>
        <v>1.2010400000000001</v>
      </c>
      <c r="P2719" s="9">
        <f t="shared" si="422"/>
        <v>92.387692307692305</v>
      </c>
      <c r="Q2719" t="str">
        <f t="shared" si="423"/>
        <v>theater</v>
      </c>
      <c r="R2719" t="str">
        <f t="shared" si="424"/>
        <v>spaces</v>
      </c>
      <c r="S2719" t="str">
        <f t="shared" si="429"/>
        <v>10/22/2014</v>
      </c>
      <c r="T2719" t="str">
        <f t="shared" si="425"/>
        <v>2014</v>
      </c>
      <c r="U2719" t="str">
        <f t="shared" si="426"/>
        <v>October</v>
      </c>
      <c r="V2719" t="str">
        <f t="shared" si="420"/>
        <v>12/6/2014</v>
      </c>
      <c r="W2719" t="str">
        <f t="shared" si="427"/>
        <v>2014</v>
      </c>
      <c r="X2719" t="str">
        <f t="shared" si="428"/>
        <v>December</v>
      </c>
    </row>
    <row r="2720" spans="1:24" ht="43.2" x14ac:dyDescent="0.55000000000000004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421"/>
        <v>1.0358333333333334</v>
      </c>
      <c r="P2720" s="9">
        <f t="shared" si="422"/>
        <v>125.97972972972973</v>
      </c>
      <c r="Q2720" t="str">
        <f t="shared" si="423"/>
        <v>theater</v>
      </c>
      <c r="R2720" t="str">
        <f t="shared" si="424"/>
        <v>spaces</v>
      </c>
      <c r="S2720" t="str">
        <f t="shared" si="429"/>
        <v>4/5/2016</v>
      </c>
      <c r="T2720" t="str">
        <f t="shared" si="425"/>
        <v>2016</v>
      </c>
      <c r="U2720" t="str">
        <f t="shared" si="426"/>
        <v>April</v>
      </c>
      <c r="V2720" t="str">
        <f t="shared" si="420"/>
        <v>5/3/2016</v>
      </c>
      <c r="W2720" t="str">
        <f t="shared" si="427"/>
        <v>2016</v>
      </c>
      <c r="X2720" t="str">
        <f t="shared" si="428"/>
        <v>May</v>
      </c>
    </row>
    <row r="2721" spans="1:24" ht="43.2" x14ac:dyDescent="0.55000000000000004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421"/>
        <v>1.0883333333333334</v>
      </c>
      <c r="P2721" s="9">
        <f t="shared" si="422"/>
        <v>94.637681159420296</v>
      </c>
      <c r="Q2721" t="str">
        <f t="shared" si="423"/>
        <v>theater</v>
      </c>
      <c r="R2721" t="str">
        <f t="shared" si="424"/>
        <v>spaces</v>
      </c>
      <c r="S2721" t="str">
        <f t="shared" si="429"/>
        <v>2/17/2016</v>
      </c>
      <c r="T2721" t="str">
        <f t="shared" si="425"/>
        <v>2016</v>
      </c>
      <c r="U2721" t="str">
        <f t="shared" si="426"/>
        <v>February</v>
      </c>
      <c r="V2721" t="str">
        <f t="shared" si="420"/>
        <v>4/17/2016</v>
      </c>
      <c r="W2721" t="str">
        <f t="shared" si="427"/>
        <v>2016</v>
      </c>
      <c r="X2721" t="str">
        <f t="shared" si="428"/>
        <v>April</v>
      </c>
    </row>
    <row r="2722" spans="1:24" ht="43.2" x14ac:dyDescent="0.55000000000000004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421"/>
        <v>1.1812400000000001</v>
      </c>
      <c r="P2722" s="9">
        <f t="shared" si="422"/>
        <v>170.69942196531792</v>
      </c>
      <c r="Q2722" t="str">
        <f t="shared" si="423"/>
        <v>theater</v>
      </c>
      <c r="R2722" t="str">
        <f t="shared" si="424"/>
        <v>spaces</v>
      </c>
      <c r="S2722" t="str">
        <f t="shared" si="429"/>
        <v>10/12/2016</v>
      </c>
      <c r="T2722" t="str">
        <f t="shared" si="425"/>
        <v>2016</v>
      </c>
      <c r="U2722" t="str">
        <f t="shared" si="426"/>
        <v>October</v>
      </c>
      <c r="V2722" t="str">
        <f t="shared" si="420"/>
        <v>11/11/2016</v>
      </c>
      <c r="W2722" t="str">
        <f t="shared" si="427"/>
        <v>2016</v>
      </c>
      <c r="X2722" t="str">
        <f t="shared" si="428"/>
        <v>November</v>
      </c>
    </row>
    <row r="2723" spans="1:24" ht="43.2" x14ac:dyDescent="0.55000000000000004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421"/>
        <v>14.62</v>
      </c>
      <c r="P2723" s="9">
        <f t="shared" si="422"/>
        <v>40.762081784386616</v>
      </c>
      <c r="Q2723" t="str">
        <f t="shared" si="423"/>
        <v>technology</v>
      </c>
      <c r="R2723" t="str">
        <f t="shared" si="424"/>
        <v>hardware</v>
      </c>
      <c r="S2723" t="str">
        <f t="shared" si="429"/>
        <v>8/7/2013</v>
      </c>
      <c r="T2723" t="str">
        <f t="shared" si="425"/>
        <v>2013</v>
      </c>
      <c r="U2723" t="str">
        <f t="shared" si="426"/>
        <v>August</v>
      </c>
      <c r="V2723" t="str">
        <f t="shared" si="420"/>
        <v>9/6/2013</v>
      </c>
      <c r="W2723" t="str">
        <f t="shared" si="427"/>
        <v>2013</v>
      </c>
      <c r="X2723" t="str">
        <f t="shared" si="428"/>
        <v>September</v>
      </c>
    </row>
    <row r="2724" spans="1:24" ht="43.2" x14ac:dyDescent="0.55000000000000004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421"/>
        <v>2.5253999999999999</v>
      </c>
      <c r="P2724" s="9">
        <f t="shared" si="422"/>
        <v>68.254054054054052</v>
      </c>
      <c r="Q2724" t="str">
        <f t="shared" si="423"/>
        <v>technology</v>
      </c>
      <c r="R2724" t="str">
        <f t="shared" si="424"/>
        <v>hardware</v>
      </c>
      <c r="S2724" t="str">
        <f t="shared" si="429"/>
        <v>11/30/2016</v>
      </c>
      <c r="T2724" t="str">
        <f t="shared" si="425"/>
        <v>2016</v>
      </c>
      <c r="U2724" t="str">
        <f t="shared" si="426"/>
        <v>November</v>
      </c>
      <c r="V2724" t="str">
        <f t="shared" si="420"/>
        <v>1/29/2017</v>
      </c>
      <c r="W2724" t="str">
        <f t="shared" si="427"/>
        <v>2017</v>
      </c>
      <c r="X2724" t="str">
        <f t="shared" si="428"/>
        <v>January</v>
      </c>
    </row>
    <row r="2725" spans="1:24" ht="43.2" x14ac:dyDescent="0.55000000000000004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421"/>
        <v>1.4005000000000001</v>
      </c>
      <c r="P2725" s="9">
        <f t="shared" si="422"/>
        <v>95.48863636363636</v>
      </c>
      <c r="Q2725" t="str">
        <f t="shared" si="423"/>
        <v>technology</v>
      </c>
      <c r="R2725" t="str">
        <f t="shared" si="424"/>
        <v>hardware</v>
      </c>
      <c r="S2725" t="str">
        <f t="shared" si="429"/>
        <v>11/1/2014</v>
      </c>
      <c r="T2725" t="str">
        <f t="shared" si="425"/>
        <v>2014</v>
      </c>
      <c r="U2725" t="str">
        <f t="shared" si="426"/>
        <v>November</v>
      </c>
      <c r="V2725" t="str">
        <f t="shared" si="420"/>
        <v>12/31/2014</v>
      </c>
      <c r="W2725" t="str">
        <f t="shared" si="427"/>
        <v>2014</v>
      </c>
      <c r="X2725" t="str">
        <f t="shared" si="428"/>
        <v>December</v>
      </c>
    </row>
    <row r="2726" spans="1:24" ht="43.2" x14ac:dyDescent="0.55000000000000004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421"/>
        <v>2.9687520259319289</v>
      </c>
      <c r="P2726" s="9">
        <f t="shared" si="422"/>
        <v>7.1902649656526005</v>
      </c>
      <c r="Q2726" t="str">
        <f t="shared" si="423"/>
        <v>technology</v>
      </c>
      <c r="R2726" t="str">
        <f t="shared" si="424"/>
        <v>hardware</v>
      </c>
      <c r="S2726" t="str">
        <f t="shared" si="429"/>
        <v>7/14/2015</v>
      </c>
      <c r="T2726" t="str">
        <f t="shared" si="425"/>
        <v>2015</v>
      </c>
      <c r="U2726" t="str">
        <f t="shared" si="426"/>
        <v>July</v>
      </c>
      <c r="V2726" t="str">
        <f t="shared" si="420"/>
        <v>8/15/2015</v>
      </c>
      <c r="W2726" t="str">
        <f t="shared" si="427"/>
        <v>2015</v>
      </c>
      <c r="X2726" t="str">
        <f t="shared" si="428"/>
        <v>August</v>
      </c>
    </row>
    <row r="2727" spans="1:24" ht="28.8" x14ac:dyDescent="0.55000000000000004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421"/>
        <v>1.445425</v>
      </c>
      <c r="P2727" s="9">
        <f t="shared" si="422"/>
        <v>511.65486725663715</v>
      </c>
      <c r="Q2727" t="str">
        <f t="shared" si="423"/>
        <v>technology</v>
      </c>
      <c r="R2727" t="str">
        <f t="shared" si="424"/>
        <v>hardware</v>
      </c>
      <c r="S2727" t="str">
        <f t="shared" si="429"/>
        <v>1/10/2017</v>
      </c>
      <c r="T2727" t="str">
        <f t="shared" si="425"/>
        <v>2017</v>
      </c>
      <c r="U2727" t="str">
        <f t="shared" si="426"/>
        <v>January</v>
      </c>
      <c r="V2727" t="str">
        <f t="shared" si="420"/>
        <v>3/1/2017</v>
      </c>
      <c r="W2727" t="str">
        <f t="shared" si="427"/>
        <v>2017</v>
      </c>
      <c r="X2727" t="str">
        <f t="shared" si="428"/>
        <v>March</v>
      </c>
    </row>
    <row r="2728" spans="1:24" x14ac:dyDescent="0.55000000000000004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421"/>
        <v>1.05745</v>
      </c>
      <c r="P2728" s="9">
        <f t="shared" si="422"/>
        <v>261.74504950495049</v>
      </c>
      <c r="Q2728" t="str">
        <f t="shared" si="423"/>
        <v>technology</v>
      </c>
      <c r="R2728" t="str">
        <f t="shared" si="424"/>
        <v>hardware</v>
      </c>
      <c r="S2728" t="str">
        <f t="shared" si="429"/>
        <v>3/23/2016</v>
      </c>
      <c r="T2728" t="str">
        <f t="shared" si="425"/>
        <v>2016</v>
      </c>
      <c r="U2728" t="str">
        <f t="shared" si="426"/>
        <v>March</v>
      </c>
      <c r="V2728" t="str">
        <f t="shared" si="420"/>
        <v>4/22/2016</v>
      </c>
      <c r="W2728" t="str">
        <f t="shared" si="427"/>
        <v>2016</v>
      </c>
      <c r="X2728" t="str">
        <f t="shared" si="428"/>
        <v>April</v>
      </c>
    </row>
    <row r="2729" spans="1:24" ht="43.2" x14ac:dyDescent="0.55000000000000004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421"/>
        <v>4.9321000000000002</v>
      </c>
      <c r="P2729" s="9">
        <f t="shared" si="422"/>
        <v>69.760961810466767</v>
      </c>
      <c r="Q2729" t="str">
        <f t="shared" si="423"/>
        <v>technology</v>
      </c>
      <c r="R2729" t="str">
        <f t="shared" si="424"/>
        <v>hardware</v>
      </c>
      <c r="S2729" t="str">
        <f t="shared" si="429"/>
        <v>7/13/2015</v>
      </c>
      <c r="T2729" t="str">
        <f t="shared" si="425"/>
        <v>2015</v>
      </c>
      <c r="U2729" t="str">
        <f t="shared" si="426"/>
        <v>July</v>
      </c>
      <c r="V2729" t="str">
        <f t="shared" si="420"/>
        <v>8/7/2015</v>
      </c>
      <c r="W2729" t="str">
        <f t="shared" si="427"/>
        <v>2015</v>
      </c>
      <c r="X2729" t="str">
        <f t="shared" si="428"/>
        <v>August</v>
      </c>
    </row>
    <row r="2730" spans="1:24" ht="28.8" x14ac:dyDescent="0.55000000000000004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421"/>
        <v>2.0182666666666669</v>
      </c>
      <c r="P2730" s="9">
        <f t="shared" si="422"/>
        <v>77.229591836734699</v>
      </c>
      <c r="Q2730" t="str">
        <f t="shared" si="423"/>
        <v>technology</v>
      </c>
      <c r="R2730" t="str">
        <f t="shared" si="424"/>
        <v>hardware</v>
      </c>
      <c r="S2730" t="str">
        <f t="shared" si="429"/>
        <v>11/25/2015</v>
      </c>
      <c r="T2730" t="str">
        <f t="shared" si="425"/>
        <v>2015</v>
      </c>
      <c r="U2730" t="str">
        <f t="shared" si="426"/>
        <v>November</v>
      </c>
      <c r="V2730" t="str">
        <f t="shared" si="420"/>
        <v>12/30/2015</v>
      </c>
      <c r="W2730" t="str">
        <f t="shared" si="427"/>
        <v>2015</v>
      </c>
      <c r="X2730" t="str">
        <f t="shared" si="428"/>
        <v>December</v>
      </c>
    </row>
    <row r="2731" spans="1:24" ht="28.8" x14ac:dyDescent="0.55000000000000004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421"/>
        <v>1.0444</v>
      </c>
      <c r="P2731" s="9">
        <f t="shared" si="422"/>
        <v>340.56521739130437</v>
      </c>
      <c r="Q2731" t="str">
        <f t="shared" si="423"/>
        <v>technology</v>
      </c>
      <c r="R2731" t="str">
        <f t="shared" si="424"/>
        <v>hardware</v>
      </c>
      <c r="S2731" t="str">
        <f t="shared" si="429"/>
        <v>4/1/2015</v>
      </c>
      <c r="T2731" t="str">
        <f t="shared" si="425"/>
        <v>2015</v>
      </c>
      <c r="U2731" t="str">
        <f t="shared" si="426"/>
        <v>April</v>
      </c>
      <c r="V2731" t="str">
        <f t="shared" si="420"/>
        <v>5/1/2015</v>
      </c>
      <c r="W2731" t="str">
        <f t="shared" si="427"/>
        <v>2015</v>
      </c>
      <c r="X2731" t="str">
        <f t="shared" si="428"/>
        <v>May</v>
      </c>
    </row>
    <row r="2732" spans="1:24" ht="28.8" x14ac:dyDescent="0.55000000000000004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421"/>
        <v>1.7029262962962963</v>
      </c>
      <c r="P2732" s="9">
        <f t="shared" si="422"/>
        <v>67.417903225806455</v>
      </c>
      <c r="Q2732" t="str">
        <f t="shared" si="423"/>
        <v>technology</v>
      </c>
      <c r="R2732" t="str">
        <f t="shared" si="424"/>
        <v>hardware</v>
      </c>
      <c r="S2732" t="str">
        <f t="shared" si="429"/>
        <v>3/18/2013</v>
      </c>
      <c r="T2732" t="str">
        <f t="shared" si="425"/>
        <v>2013</v>
      </c>
      <c r="U2732" t="str">
        <f t="shared" si="426"/>
        <v>March</v>
      </c>
      <c r="V2732" t="str">
        <f t="shared" si="420"/>
        <v>4/22/2013</v>
      </c>
      <c r="W2732" t="str">
        <f t="shared" si="427"/>
        <v>2013</v>
      </c>
      <c r="X2732" t="str">
        <f t="shared" si="428"/>
        <v>April</v>
      </c>
    </row>
    <row r="2733" spans="1:24" ht="43.2" x14ac:dyDescent="0.55000000000000004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421"/>
        <v>1.0430333333333333</v>
      </c>
      <c r="P2733" s="9">
        <f t="shared" si="422"/>
        <v>845.70270270270271</v>
      </c>
      <c r="Q2733" t="str">
        <f t="shared" si="423"/>
        <v>technology</v>
      </c>
      <c r="R2733" t="str">
        <f t="shared" si="424"/>
        <v>hardware</v>
      </c>
      <c r="S2733" t="str">
        <f t="shared" si="429"/>
        <v>8/21/2014</v>
      </c>
      <c r="T2733" t="str">
        <f t="shared" si="425"/>
        <v>2014</v>
      </c>
      <c r="U2733" t="str">
        <f t="shared" si="426"/>
        <v>August</v>
      </c>
      <c r="V2733" t="str">
        <f t="shared" si="420"/>
        <v>10/17/2014</v>
      </c>
      <c r="W2733" t="str">
        <f t="shared" si="427"/>
        <v>2014</v>
      </c>
      <c r="X2733" t="str">
        <f t="shared" si="428"/>
        <v>October</v>
      </c>
    </row>
    <row r="2734" spans="1:24" ht="43.2" x14ac:dyDescent="0.55000000000000004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421"/>
        <v>1.1825000000000001</v>
      </c>
      <c r="P2734" s="9">
        <f t="shared" si="422"/>
        <v>97.191780821917803</v>
      </c>
      <c r="Q2734" t="str">
        <f t="shared" si="423"/>
        <v>technology</v>
      </c>
      <c r="R2734" t="str">
        <f t="shared" si="424"/>
        <v>hardware</v>
      </c>
      <c r="S2734" t="str">
        <f t="shared" si="429"/>
        <v>4/25/2013</v>
      </c>
      <c r="T2734" t="str">
        <f t="shared" si="425"/>
        <v>2013</v>
      </c>
      <c r="U2734" t="str">
        <f t="shared" si="426"/>
        <v>April</v>
      </c>
      <c r="V2734" t="str">
        <f t="shared" si="420"/>
        <v>5/27/2013</v>
      </c>
      <c r="W2734" t="str">
        <f t="shared" si="427"/>
        <v>2013</v>
      </c>
      <c r="X2734" t="str">
        <f t="shared" si="428"/>
        <v>May</v>
      </c>
    </row>
    <row r="2735" spans="1:24" ht="43.2" x14ac:dyDescent="0.55000000000000004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421"/>
        <v>1.07538</v>
      </c>
      <c r="P2735" s="9">
        <f t="shared" si="422"/>
        <v>451.84033613445376</v>
      </c>
      <c r="Q2735" t="str">
        <f t="shared" si="423"/>
        <v>technology</v>
      </c>
      <c r="R2735" t="str">
        <f t="shared" si="424"/>
        <v>hardware</v>
      </c>
      <c r="S2735" t="str">
        <f t="shared" si="429"/>
        <v>2/9/2015</v>
      </c>
      <c r="T2735" t="str">
        <f t="shared" si="425"/>
        <v>2015</v>
      </c>
      <c r="U2735" t="str">
        <f t="shared" si="426"/>
        <v>February</v>
      </c>
      <c r="V2735" t="str">
        <f t="shared" si="420"/>
        <v>4/10/2015</v>
      </c>
      <c r="W2735" t="str">
        <f t="shared" si="427"/>
        <v>2015</v>
      </c>
      <c r="X2735" t="str">
        <f t="shared" si="428"/>
        <v>April</v>
      </c>
    </row>
    <row r="2736" spans="1:24" ht="43.2" x14ac:dyDescent="0.55000000000000004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421"/>
        <v>22603</v>
      </c>
      <c r="P2736" s="9">
        <f t="shared" si="422"/>
        <v>138.66871165644173</v>
      </c>
      <c r="Q2736" t="str">
        <f t="shared" si="423"/>
        <v>technology</v>
      </c>
      <c r="R2736" t="str">
        <f t="shared" si="424"/>
        <v>hardware</v>
      </c>
      <c r="S2736" t="str">
        <f t="shared" si="429"/>
        <v>9/13/2016</v>
      </c>
      <c r="T2736" t="str">
        <f t="shared" si="425"/>
        <v>2016</v>
      </c>
      <c r="U2736" t="str">
        <f t="shared" si="426"/>
        <v>September</v>
      </c>
      <c r="V2736" t="str">
        <f t="shared" si="420"/>
        <v>10/13/2016</v>
      </c>
      <c r="W2736" t="str">
        <f t="shared" si="427"/>
        <v>2016</v>
      </c>
      <c r="X2736" t="str">
        <f t="shared" si="428"/>
        <v>October</v>
      </c>
    </row>
    <row r="2737" spans="1:24" ht="43.2" x14ac:dyDescent="0.55000000000000004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421"/>
        <v>9.7813466666666677</v>
      </c>
      <c r="P2737" s="9">
        <f t="shared" si="422"/>
        <v>21.640147492625371</v>
      </c>
      <c r="Q2737" t="str">
        <f t="shared" si="423"/>
        <v>technology</v>
      </c>
      <c r="R2737" t="str">
        <f t="shared" si="424"/>
        <v>hardware</v>
      </c>
      <c r="S2737" t="str">
        <f t="shared" si="429"/>
        <v>2/10/2013</v>
      </c>
      <c r="T2737" t="str">
        <f t="shared" si="425"/>
        <v>2013</v>
      </c>
      <c r="U2737" t="str">
        <f t="shared" si="426"/>
        <v>February</v>
      </c>
      <c r="V2737" t="str">
        <f t="shared" si="420"/>
        <v>3/13/2013</v>
      </c>
      <c r="W2737" t="str">
        <f t="shared" si="427"/>
        <v>2013</v>
      </c>
      <c r="X2737" t="str">
        <f t="shared" si="428"/>
        <v>March</v>
      </c>
    </row>
    <row r="2738" spans="1:24" ht="57.6" x14ac:dyDescent="0.55000000000000004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421"/>
        <v>1.2290000000000001</v>
      </c>
      <c r="P2738" s="9">
        <f t="shared" si="422"/>
        <v>169.51724137931035</v>
      </c>
      <c r="Q2738" t="str">
        <f t="shared" si="423"/>
        <v>technology</v>
      </c>
      <c r="R2738" t="str">
        <f t="shared" si="424"/>
        <v>hardware</v>
      </c>
      <c r="S2738" t="str">
        <f t="shared" si="429"/>
        <v>3/24/2014</v>
      </c>
      <c r="T2738" t="str">
        <f t="shared" si="425"/>
        <v>2014</v>
      </c>
      <c r="U2738" t="str">
        <f t="shared" si="426"/>
        <v>March</v>
      </c>
      <c r="V2738" t="str">
        <f t="shared" si="420"/>
        <v>4/23/2014</v>
      </c>
      <c r="W2738" t="str">
        <f t="shared" si="427"/>
        <v>2014</v>
      </c>
      <c r="X2738" t="str">
        <f t="shared" si="428"/>
        <v>April</v>
      </c>
    </row>
    <row r="2739" spans="1:24" ht="43.2" x14ac:dyDescent="0.55000000000000004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421"/>
        <v>2.4606080000000001</v>
      </c>
      <c r="P2739" s="9">
        <f t="shared" si="422"/>
        <v>161.88210526315791</v>
      </c>
      <c r="Q2739" t="str">
        <f t="shared" si="423"/>
        <v>technology</v>
      </c>
      <c r="R2739" t="str">
        <f t="shared" si="424"/>
        <v>hardware</v>
      </c>
      <c r="S2739" t="str">
        <f t="shared" si="429"/>
        <v>12/3/2013</v>
      </c>
      <c r="T2739" t="str">
        <f t="shared" si="425"/>
        <v>2013</v>
      </c>
      <c r="U2739" t="str">
        <f t="shared" si="426"/>
        <v>December</v>
      </c>
      <c r="V2739" t="str">
        <f t="shared" si="420"/>
        <v>1/15/2014</v>
      </c>
      <c r="W2739" t="str">
        <f t="shared" si="427"/>
        <v>2014</v>
      </c>
      <c r="X2739" t="str">
        <f t="shared" si="428"/>
        <v>January</v>
      </c>
    </row>
    <row r="2740" spans="1:24" ht="43.2" x14ac:dyDescent="0.55000000000000004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421"/>
        <v>1.4794</v>
      </c>
      <c r="P2740" s="9">
        <f t="shared" si="422"/>
        <v>493.13333333333333</v>
      </c>
      <c r="Q2740" t="str">
        <f t="shared" si="423"/>
        <v>technology</v>
      </c>
      <c r="R2740" t="str">
        <f t="shared" si="424"/>
        <v>hardware</v>
      </c>
      <c r="S2740" t="str">
        <f t="shared" si="429"/>
        <v>9/6/2016</v>
      </c>
      <c r="T2740" t="str">
        <f t="shared" si="425"/>
        <v>2016</v>
      </c>
      <c r="U2740" t="str">
        <f t="shared" si="426"/>
        <v>September</v>
      </c>
      <c r="V2740" t="str">
        <f t="shared" si="420"/>
        <v>11/5/2016</v>
      </c>
      <c r="W2740" t="str">
        <f t="shared" si="427"/>
        <v>2016</v>
      </c>
      <c r="X2740" t="str">
        <f t="shared" si="428"/>
        <v>November</v>
      </c>
    </row>
    <row r="2741" spans="1:24" ht="43.2" x14ac:dyDescent="0.55000000000000004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421"/>
        <v>3.8409090909090908</v>
      </c>
      <c r="P2741" s="9">
        <f t="shared" si="422"/>
        <v>22.120418848167539</v>
      </c>
      <c r="Q2741" t="str">
        <f t="shared" si="423"/>
        <v>technology</v>
      </c>
      <c r="R2741" t="str">
        <f t="shared" si="424"/>
        <v>hardware</v>
      </c>
      <c r="S2741" t="str">
        <f t="shared" si="429"/>
        <v>3/21/2014</v>
      </c>
      <c r="T2741" t="str">
        <f t="shared" si="425"/>
        <v>2014</v>
      </c>
      <c r="U2741" t="str">
        <f t="shared" si="426"/>
        <v>March</v>
      </c>
      <c r="V2741" t="str">
        <f t="shared" si="420"/>
        <v>5/5/2014</v>
      </c>
      <c r="W2741" t="str">
        <f t="shared" si="427"/>
        <v>2014</v>
      </c>
      <c r="X2741" t="str">
        <f t="shared" si="428"/>
        <v>May</v>
      </c>
    </row>
    <row r="2742" spans="1:24" ht="28.8" x14ac:dyDescent="0.55000000000000004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421"/>
        <v>1.0333333333333334</v>
      </c>
      <c r="P2742" s="9">
        <f t="shared" si="422"/>
        <v>18.235294117647058</v>
      </c>
      <c r="Q2742" t="str">
        <f t="shared" si="423"/>
        <v>technology</v>
      </c>
      <c r="R2742" t="str">
        <f t="shared" si="424"/>
        <v>hardware</v>
      </c>
      <c r="S2742" t="str">
        <f t="shared" si="429"/>
        <v>2/9/2015</v>
      </c>
      <c r="T2742" t="str">
        <f t="shared" si="425"/>
        <v>2015</v>
      </c>
      <c r="U2742" t="str">
        <f t="shared" si="426"/>
        <v>February</v>
      </c>
      <c r="V2742" t="str">
        <f t="shared" si="420"/>
        <v>3/11/2015</v>
      </c>
      <c r="W2742" t="str">
        <f t="shared" si="427"/>
        <v>2015</v>
      </c>
      <c r="X2742" t="str">
        <f t="shared" si="428"/>
        <v>March</v>
      </c>
    </row>
    <row r="2743" spans="1:24" ht="28.8" x14ac:dyDescent="0.55000000000000004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si="421"/>
        <v>4.3750000000000004E-3</v>
      </c>
      <c r="P2743" s="9">
        <f t="shared" si="422"/>
        <v>8.75</v>
      </c>
      <c r="Q2743" t="str">
        <f t="shared" si="423"/>
        <v>publishing</v>
      </c>
      <c r="R2743" t="str">
        <f t="shared" si="424"/>
        <v>children's books</v>
      </c>
      <c r="S2743" t="str">
        <f t="shared" si="429"/>
        <v>9/29/2014</v>
      </c>
      <c r="T2743" t="str">
        <f t="shared" si="425"/>
        <v>2014</v>
      </c>
      <c r="U2743" t="str">
        <f t="shared" si="426"/>
        <v>September</v>
      </c>
      <c r="V2743" t="str">
        <f t="shared" si="420"/>
        <v>10/19/2014</v>
      </c>
      <c r="W2743" t="str">
        <f t="shared" si="427"/>
        <v>2014</v>
      </c>
      <c r="X2743" t="str">
        <f t="shared" si="428"/>
        <v>October</v>
      </c>
    </row>
    <row r="2744" spans="1:24" ht="43.2" x14ac:dyDescent="0.55000000000000004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421"/>
        <v>0.29239999999999999</v>
      </c>
      <c r="P2744" s="9">
        <f t="shared" si="422"/>
        <v>40.611111111111114</v>
      </c>
      <c r="Q2744" t="str">
        <f t="shared" si="423"/>
        <v>publishing</v>
      </c>
      <c r="R2744" t="str">
        <f t="shared" si="424"/>
        <v>children's books</v>
      </c>
      <c r="S2744" t="str">
        <f t="shared" si="429"/>
        <v>5/1/2012</v>
      </c>
      <c r="T2744" t="str">
        <f t="shared" si="425"/>
        <v>2012</v>
      </c>
      <c r="U2744" t="str">
        <f t="shared" si="426"/>
        <v>May</v>
      </c>
      <c r="V2744" t="str">
        <f t="shared" si="420"/>
        <v>5/15/2012</v>
      </c>
      <c r="W2744" t="str">
        <f t="shared" si="427"/>
        <v>2012</v>
      </c>
      <c r="X2744" t="str">
        <f t="shared" si="428"/>
        <v>May</v>
      </c>
    </row>
    <row r="2745" spans="1:24" ht="57.6" x14ac:dyDescent="0.55000000000000004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 t="shared" si="421"/>
        <v>0</v>
      </c>
      <c r="P2745" s="9">
        <f t="shared" si="422"/>
        <v>0</v>
      </c>
      <c r="Q2745" t="str">
        <f t="shared" si="423"/>
        <v>publishing</v>
      </c>
      <c r="R2745" t="str">
        <f t="shared" si="424"/>
        <v>children's books</v>
      </c>
      <c r="S2745" t="str">
        <f t="shared" si="429"/>
        <v>9/19/2016</v>
      </c>
      <c r="T2745" t="str">
        <f t="shared" si="425"/>
        <v>2016</v>
      </c>
      <c r="U2745" t="str">
        <f t="shared" si="426"/>
        <v>September</v>
      </c>
      <c r="V2745" t="str">
        <f t="shared" si="420"/>
        <v>10/19/2016</v>
      </c>
      <c r="W2745" t="str">
        <f t="shared" si="427"/>
        <v>2016</v>
      </c>
      <c r="X2745" t="str">
        <f t="shared" si="428"/>
        <v>October</v>
      </c>
    </row>
    <row r="2746" spans="1:24" ht="43.2" x14ac:dyDescent="0.55000000000000004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si="421"/>
        <v>5.2187499999999998E-2</v>
      </c>
      <c r="P2746" s="9">
        <f t="shared" si="422"/>
        <v>37.954545454545453</v>
      </c>
      <c r="Q2746" t="str">
        <f t="shared" si="423"/>
        <v>publishing</v>
      </c>
      <c r="R2746" t="str">
        <f t="shared" si="424"/>
        <v>children's books</v>
      </c>
      <c r="S2746" t="str">
        <f t="shared" si="429"/>
        <v>1/29/2012</v>
      </c>
      <c r="T2746" t="str">
        <f t="shared" si="425"/>
        <v>2012</v>
      </c>
      <c r="U2746" t="str">
        <f t="shared" si="426"/>
        <v>January</v>
      </c>
      <c r="V2746" t="str">
        <f t="shared" si="420"/>
        <v>2/28/2012</v>
      </c>
      <c r="W2746" t="str">
        <f t="shared" si="427"/>
        <v>2012</v>
      </c>
      <c r="X2746" t="str">
        <f t="shared" si="428"/>
        <v>February</v>
      </c>
    </row>
    <row r="2747" spans="1:24" ht="43.2" x14ac:dyDescent="0.55000000000000004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421"/>
        <v>0.21887499999999999</v>
      </c>
      <c r="P2747" s="9">
        <f t="shared" si="422"/>
        <v>35.734693877551024</v>
      </c>
      <c r="Q2747" t="str">
        <f t="shared" si="423"/>
        <v>publishing</v>
      </c>
      <c r="R2747" t="str">
        <f t="shared" si="424"/>
        <v>children's books</v>
      </c>
      <c r="S2747" t="str">
        <f t="shared" si="429"/>
        <v>5/15/2012</v>
      </c>
      <c r="T2747" t="str">
        <f t="shared" si="425"/>
        <v>2012</v>
      </c>
      <c r="U2747" t="str">
        <f t="shared" si="426"/>
        <v>May</v>
      </c>
      <c r="V2747" t="str">
        <f t="shared" si="420"/>
        <v>7/14/2012</v>
      </c>
      <c r="W2747" t="str">
        <f t="shared" si="427"/>
        <v>2012</v>
      </c>
      <c r="X2747" t="str">
        <f t="shared" si="428"/>
        <v>July</v>
      </c>
    </row>
    <row r="2748" spans="1:24" ht="43.2" x14ac:dyDescent="0.55000000000000004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421"/>
        <v>0.26700000000000002</v>
      </c>
      <c r="P2748" s="9">
        <f t="shared" si="422"/>
        <v>42.157894736842103</v>
      </c>
      <c r="Q2748" t="str">
        <f t="shared" si="423"/>
        <v>publishing</v>
      </c>
      <c r="R2748" t="str">
        <f t="shared" si="424"/>
        <v>children's books</v>
      </c>
      <c r="S2748" t="str">
        <f t="shared" si="429"/>
        <v>7/30/2014</v>
      </c>
      <c r="T2748" t="str">
        <f t="shared" si="425"/>
        <v>2014</v>
      </c>
      <c r="U2748" t="str">
        <f t="shared" si="426"/>
        <v>July</v>
      </c>
      <c r="V2748" t="str">
        <f t="shared" si="420"/>
        <v>8/29/2014</v>
      </c>
      <c r="W2748" t="str">
        <f t="shared" si="427"/>
        <v>2014</v>
      </c>
      <c r="X2748" t="str">
        <f t="shared" si="428"/>
        <v>August</v>
      </c>
    </row>
    <row r="2749" spans="1:24" ht="43.2" x14ac:dyDescent="0.55000000000000004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421"/>
        <v>0.28000000000000003</v>
      </c>
      <c r="P2749" s="9">
        <f t="shared" si="422"/>
        <v>35</v>
      </c>
      <c r="Q2749" t="str">
        <f t="shared" si="423"/>
        <v>publishing</v>
      </c>
      <c r="R2749" t="str">
        <f t="shared" si="424"/>
        <v>children's books</v>
      </c>
      <c r="S2749" t="str">
        <f t="shared" si="429"/>
        <v>5/15/2012</v>
      </c>
      <c r="T2749" t="str">
        <f t="shared" si="425"/>
        <v>2012</v>
      </c>
      <c r="U2749" t="str">
        <f t="shared" si="426"/>
        <v>May</v>
      </c>
      <c r="V2749" t="str">
        <f t="shared" si="420"/>
        <v>6/15/2012</v>
      </c>
      <c r="W2749" t="str">
        <f t="shared" si="427"/>
        <v>2012</v>
      </c>
      <c r="X2749" t="str">
        <f t="shared" si="428"/>
        <v>June</v>
      </c>
    </row>
    <row r="2750" spans="1:24" ht="43.2" x14ac:dyDescent="0.55000000000000004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421"/>
        <v>1.06E-2</v>
      </c>
      <c r="P2750" s="9">
        <f t="shared" si="422"/>
        <v>13.25</v>
      </c>
      <c r="Q2750" t="str">
        <f t="shared" si="423"/>
        <v>publishing</v>
      </c>
      <c r="R2750" t="str">
        <f t="shared" si="424"/>
        <v>children's books</v>
      </c>
      <c r="S2750" t="str">
        <f t="shared" si="429"/>
        <v>8/3/2016</v>
      </c>
      <c r="T2750" t="str">
        <f t="shared" si="425"/>
        <v>2016</v>
      </c>
      <c r="U2750" t="str">
        <f t="shared" si="426"/>
        <v>August</v>
      </c>
      <c r="V2750" t="str">
        <f t="shared" si="420"/>
        <v>9/2/2016</v>
      </c>
      <c r="W2750" t="str">
        <f t="shared" si="427"/>
        <v>2016</v>
      </c>
      <c r="X2750" t="str">
        <f t="shared" si="428"/>
        <v>September</v>
      </c>
    </row>
    <row r="2751" spans="1:24" ht="28.8" x14ac:dyDescent="0.55000000000000004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421"/>
        <v>1.0999999999999999E-2</v>
      </c>
      <c r="P2751" s="9">
        <f t="shared" si="422"/>
        <v>55</v>
      </c>
      <c r="Q2751" t="str">
        <f t="shared" si="423"/>
        <v>publishing</v>
      </c>
      <c r="R2751" t="str">
        <f t="shared" si="424"/>
        <v>children's books</v>
      </c>
      <c r="S2751" t="str">
        <f t="shared" si="429"/>
        <v>3/5/2015</v>
      </c>
      <c r="T2751" t="str">
        <f t="shared" si="425"/>
        <v>2015</v>
      </c>
      <c r="U2751" t="str">
        <f t="shared" si="426"/>
        <v>March</v>
      </c>
      <c r="V2751" t="str">
        <f t="shared" si="420"/>
        <v>4/4/2015</v>
      </c>
      <c r="W2751" t="str">
        <f t="shared" si="427"/>
        <v>2015</v>
      </c>
      <c r="X2751" t="str">
        <f t="shared" si="428"/>
        <v>April</v>
      </c>
    </row>
    <row r="2752" spans="1:24" ht="43.2" x14ac:dyDescent="0.55000000000000004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 t="shared" si="421"/>
        <v>0</v>
      </c>
      <c r="P2752" s="9">
        <f t="shared" si="422"/>
        <v>0</v>
      </c>
      <c r="Q2752" t="str">
        <f t="shared" si="423"/>
        <v>publishing</v>
      </c>
      <c r="R2752" t="str">
        <f t="shared" si="424"/>
        <v>children's books</v>
      </c>
      <c r="S2752" t="str">
        <f t="shared" si="429"/>
        <v>6/18/2012</v>
      </c>
      <c r="T2752" t="str">
        <f t="shared" si="425"/>
        <v>2012</v>
      </c>
      <c r="U2752" t="str">
        <f t="shared" si="426"/>
        <v>June</v>
      </c>
      <c r="V2752" t="str">
        <f t="shared" si="420"/>
        <v>6/30/2012</v>
      </c>
      <c r="W2752" t="str">
        <f t="shared" si="427"/>
        <v>2012</v>
      </c>
      <c r="X2752" t="str">
        <f t="shared" si="428"/>
        <v>June</v>
      </c>
    </row>
    <row r="2753" spans="1:24" ht="43.2" x14ac:dyDescent="0.55000000000000004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421"/>
        <v>0</v>
      </c>
      <c r="P2753" s="9">
        <f t="shared" si="422"/>
        <v>0</v>
      </c>
      <c r="Q2753" t="str">
        <f t="shared" si="423"/>
        <v>publishing</v>
      </c>
      <c r="R2753" t="str">
        <f t="shared" si="424"/>
        <v>children's books</v>
      </c>
      <c r="S2753" t="str">
        <f t="shared" si="429"/>
        <v>4/18/2014</v>
      </c>
      <c r="T2753" t="str">
        <f t="shared" si="425"/>
        <v>2014</v>
      </c>
      <c r="U2753" t="str">
        <f t="shared" si="426"/>
        <v>April</v>
      </c>
      <c r="V2753" t="str">
        <f t="shared" si="420"/>
        <v>6/17/2014</v>
      </c>
      <c r="W2753" t="str">
        <f t="shared" si="427"/>
        <v>2014</v>
      </c>
      <c r="X2753" t="str">
        <f t="shared" si="428"/>
        <v>June</v>
      </c>
    </row>
    <row r="2754" spans="1:24" ht="43.2" x14ac:dyDescent="0.55000000000000004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si="421"/>
        <v>0.11458333333333333</v>
      </c>
      <c r="P2754" s="9">
        <f t="shared" si="422"/>
        <v>39.285714285714285</v>
      </c>
      <c r="Q2754" t="str">
        <f t="shared" si="423"/>
        <v>publishing</v>
      </c>
      <c r="R2754" t="str">
        <f t="shared" si="424"/>
        <v>children's books</v>
      </c>
      <c r="S2754" t="str">
        <f t="shared" si="429"/>
        <v>11/8/2011</v>
      </c>
      <c r="T2754" t="str">
        <f t="shared" si="425"/>
        <v>2011</v>
      </c>
      <c r="U2754" t="str">
        <f t="shared" si="426"/>
        <v>November</v>
      </c>
      <c r="V2754" t="str">
        <f t="shared" ref="V2754:V2817" si="430">TEXT((I2754/86400)+25569+(-5/24),"m/d/yyyy")</f>
        <v>12/18/2011</v>
      </c>
      <c r="W2754" t="str">
        <f t="shared" si="427"/>
        <v>2011</v>
      </c>
      <c r="X2754" t="str">
        <f t="shared" si="428"/>
        <v>December</v>
      </c>
    </row>
    <row r="2755" spans="1:24" ht="43.2" x14ac:dyDescent="0.55000000000000004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ref="O2755:O2818" si="431">E2755/D2755</f>
        <v>0.19</v>
      </c>
      <c r="P2755" s="9">
        <f t="shared" ref="P2755:P2818" si="432">IF(L2755&lt;&gt;0, E2755/L2755, 0)</f>
        <v>47.5</v>
      </c>
      <c r="Q2755" t="str">
        <f t="shared" ref="Q2755:Q2818" si="433">LEFT(N2755, SEARCH("/",N2755,1)-1)</f>
        <v>publishing</v>
      </c>
      <c r="R2755" t="str">
        <f t="shared" ref="R2755:R2818" si="434">RIGHT(N2755,LEN(N2755)-FIND("/",N2755))</f>
        <v>children's books</v>
      </c>
      <c r="S2755" t="str">
        <f t="shared" si="429"/>
        <v>7/27/2012</v>
      </c>
      <c r="T2755" t="str">
        <f t="shared" ref="T2755:T2818" si="435">TEXT((J2755/86400)+25569+(-5/24),"yyyy")</f>
        <v>2012</v>
      </c>
      <c r="U2755" t="str">
        <f t="shared" ref="U2755:U2818" si="436">TEXT((J2755/86400)+25569+(-5/24),"mmmm")</f>
        <v>July</v>
      </c>
      <c r="V2755" t="str">
        <f t="shared" si="430"/>
        <v>8/26/2012</v>
      </c>
      <c r="W2755" t="str">
        <f t="shared" ref="W2755:W2818" si="437">TEXT((I2755/86400)+25569+(-5/24),"yyyy")</f>
        <v>2012</v>
      </c>
      <c r="X2755" t="str">
        <f t="shared" ref="X2755:X2818" si="438">TEXT((I2755/86400)+25569+(-5/24),"mmmm")</f>
        <v>August</v>
      </c>
    </row>
    <row r="2756" spans="1:24" ht="43.2" x14ac:dyDescent="0.55000000000000004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 t="shared" si="431"/>
        <v>0</v>
      </c>
      <c r="P2756" s="9">
        <f t="shared" si="432"/>
        <v>0</v>
      </c>
      <c r="Q2756" t="str">
        <f t="shared" si="433"/>
        <v>publishing</v>
      </c>
      <c r="R2756" t="str">
        <f t="shared" si="434"/>
        <v>children's books</v>
      </c>
      <c r="S2756" t="str">
        <f t="shared" ref="S2756:S2819" si="439">TEXT((J2756/86400)+25569+(-5/24),"m/d/yyyy")</f>
        <v>8/12/2014</v>
      </c>
      <c r="T2756" t="str">
        <f t="shared" si="435"/>
        <v>2014</v>
      </c>
      <c r="U2756" t="str">
        <f t="shared" si="436"/>
        <v>August</v>
      </c>
      <c r="V2756" t="str">
        <f t="shared" si="430"/>
        <v>9/11/2014</v>
      </c>
      <c r="W2756" t="str">
        <f t="shared" si="437"/>
        <v>2014</v>
      </c>
      <c r="X2756" t="str">
        <f t="shared" si="438"/>
        <v>September</v>
      </c>
    </row>
    <row r="2757" spans="1:24" ht="43.2" x14ac:dyDescent="0.55000000000000004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si="431"/>
        <v>0.52</v>
      </c>
      <c r="P2757" s="9">
        <f t="shared" si="432"/>
        <v>17.333333333333332</v>
      </c>
      <c r="Q2757" t="str">
        <f t="shared" si="433"/>
        <v>publishing</v>
      </c>
      <c r="R2757" t="str">
        <f t="shared" si="434"/>
        <v>children's books</v>
      </c>
      <c r="S2757" t="str">
        <f t="shared" si="439"/>
        <v>3/9/2015</v>
      </c>
      <c r="T2757" t="str">
        <f t="shared" si="435"/>
        <v>2015</v>
      </c>
      <c r="U2757" t="str">
        <f t="shared" si="436"/>
        <v>March</v>
      </c>
      <c r="V2757" t="str">
        <f t="shared" si="430"/>
        <v>4/8/2015</v>
      </c>
      <c r="W2757" t="str">
        <f t="shared" si="437"/>
        <v>2015</v>
      </c>
      <c r="X2757" t="str">
        <f t="shared" si="438"/>
        <v>April</v>
      </c>
    </row>
    <row r="2758" spans="1:24" ht="43.2" x14ac:dyDescent="0.55000000000000004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431"/>
        <v>0.1048</v>
      </c>
      <c r="P2758" s="9">
        <f t="shared" si="432"/>
        <v>31.757575757575758</v>
      </c>
      <c r="Q2758" t="str">
        <f t="shared" si="433"/>
        <v>publishing</v>
      </c>
      <c r="R2758" t="str">
        <f t="shared" si="434"/>
        <v>children's books</v>
      </c>
      <c r="S2758" t="str">
        <f t="shared" si="439"/>
        <v>12/12/2013</v>
      </c>
      <c r="T2758" t="str">
        <f t="shared" si="435"/>
        <v>2013</v>
      </c>
      <c r="U2758" t="str">
        <f t="shared" si="436"/>
        <v>December</v>
      </c>
      <c r="V2758" t="str">
        <f t="shared" si="430"/>
        <v>1/11/2014</v>
      </c>
      <c r="W2758" t="str">
        <f t="shared" si="437"/>
        <v>2014</v>
      </c>
      <c r="X2758" t="str">
        <f t="shared" si="438"/>
        <v>January</v>
      </c>
    </row>
    <row r="2759" spans="1:24" ht="28.8" x14ac:dyDescent="0.55000000000000004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431"/>
        <v>6.6666666666666671E-3</v>
      </c>
      <c r="P2759" s="9">
        <f t="shared" si="432"/>
        <v>5</v>
      </c>
      <c r="Q2759" t="str">
        <f t="shared" si="433"/>
        <v>publishing</v>
      </c>
      <c r="R2759" t="str">
        <f t="shared" si="434"/>
        <v>children's books</v>
      </c>
      <c r="S2759" t="str">
        <f t="shared" si="439"/>
        <v>7/22/2016</v>
      </c>
      <c r="T2759" t="str">
        <f t="shared" si="435"/>
        <v>2016</v>
      </c>
      <c r="U2759" t="str">
        <f t="shared" si="436"/>
        <v>July</v>
      </c>
      <c r="V2759" t="str">
        <f t="shared" si="430"/>
        <v>8/6/2016</v>
      </c>
      <c r="W2759" t="str">
        <f t="shared" si="437"/>
        <v>2016</v>
      </c>
      <c r="X2759" t="str">
        <f t="shared" si="438"/>
        <v>August</v>
      </c>
    </row>
    <row r="2760" spans="1:24" ht="43.2" x14ac:dyDescent="0.55000000000000004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431"/>
        <v>0.11700000000000001</v>
      </c>
      <c r="P2760" s="9">
        <f t="shared" si="432"/>
        <v>39</v>
      </c>
      <c r="Q2760" t="str">
        <f t="shared" si="433"/>
        <v>publishing</v>
      </c>
      <c r="R2760" t="str">
        <f t="shared" si="434"/>
        <v>children's books</v>
      </c>
      <c r="S2760" t="str">
        <f t="shared" si="439"/>
        <v>9/26/2016</v>
      </c>
      <c r="T2760" t="str">
        <f t="shared" si="435"/>
        <v>2016</v>
      </c>
      <c r="U2760" t="str">
        <f t="shared" si="436"/>
        <v>September</v>
      </c>
      <c r="V2760" t="str">
        <f t="shared" si="430"/>
        <v>10/10/2016</v>
      </c>
      <c r="W2760" t="str">
        <f t="shared" si="437"/>
        <v>2016</v>
      </c>
      <c r="X2760" t="str">
        <f t="shared" si="438"/>
        <v>October</v>
      </c>
    </row>
    <row r="2761" spans="1:24" ht="43.2" x14ac:dyDescent="0.55000000000000004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431"/>
        <v>0.105</v>
      </c>
      <c r="P2761" s="9">
        <f t="shared" si="432"/>
        <v>52.5</v>
      </c>
      <c r="Q2761" t="str">
        <f t="shared" si="433"/>
        <v>publishing</v>
      </c>
      <c r="R2761" t="str">
        <f t="shared" si="434"/>
        <v>children's books</v>
      </c>
      <c r="S2761" t="str">
        <f t="shared" si="439"/>
        <v>6/3/2016</v>
      </c>
      <c r="T2761" t="str">
        <f t="shared" si="435"/>
        <v>2016</v>
      </c>
      <c r="U2761" t="str">
        <f t="shared" si="436"/>
        <v>June</v>
      </c>
      <c r="V2761" t="str">
        <f t="shared" si="430"/>
        <v>7/16/2016</v>
      </c>
      <c r="W2761" t="str">
        <f t="shared" si="437"/>
        <v>2016</v>
      </c>
      <c r="X2761" t="str">
        <f t="shared" si="438"/>
        <v>July</v>
      </c>
    </row>
    <row r="2762" spans="1:24" ht="43.2" x14ac:dyDescent="0.55000000000000004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 t="shared" si="431"/>
        <v>0</v>
      </c>
      <c r="P2762" s="9">
        <f t="shared" si="432"/>
        <v>0</v>
      </c>
      <c r="Q2762" t="str">
        <f t="shared" si="433"/>
        <v>publishing</v>
      </c>
      <c r="R2762" t="str">
        <f t="shared" si="434"/>
        <v>children's books</v>
      </c>
      <c r="S2762" t="str">
        <f t="shared" si="439"/>
        <v>5/21/2013</v>
      </c>
      <c r="T2762" t="str">
        <f t="shared" si="435"/>
        <v>2013</v>
      </c>
      <c r="U2762" t="str">
        <f t="shared" si="436"/>
        <v>May</v>
      </c>
      <c r="V2762" t="str">
        <f t="shared" si="430"/>
        <v>6/20/2013</v>
      </c>
      <c r="W2762" t="str">
        <f t="shared" si="437"/>
        <v>2013</v>
      </c>
      <c r="X2762" t="str">
        <f t="shared" si="438"/>
        <v>June</v>
      </c>
    </row>
    <row r="2763" spans="1:24" ht="28.8" x14ac:dyDescent="0.55000000000000004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si="431"/>
        <v>7.1999999999999998E-3</v>
      </c>
      <c r="P2763" s="9">
        <f t="shared" si="432"/>
        <v>9</v>
      </c>
      <c r="Q2763" t="str">
        <f t="shared" si="433"/>
        <v>publishing</v>
      </c>
      <c r="R2763" t="str">
        <f t="shared" si="434"/>
        <v>children's books</v>
      </c>
      <c r="S2763" t="str">
        <f t="shared" si="439"/>
        <v>12/3/2012</v>
      </c>
      <c r="T2763" t="str">
        <f t="shared" si="435"/>
        <v>2012</v>
      </c>
      <c r="U2763" t="str">
        <f t="shared" si="436"/>
        <v>December</v>
      </c>
      <c r="V2763" t="str">
        <f t="shared" si="430"/>
        <v>1/2/2013</v>
      </c>
      <c r="W2763" t="str">
        <f t="shared" si="437"/>
        <v>2013</v>
      </c>
      <c r="X2763" t="str">
        <f t="shared" si="438"/>
        <v>January</v>
      </c>
    </row>
    <row r="2764" spans="1:24" ht="43.2" x14ac:dyDescent="0.55000000000000004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431"/>
        <v>7.6923076923076927E-3</v>
      </c>
      <c r="P2764" s="9">
        <f t="shared" si="432"/>
        <v>25</v>
      </c>
      <c r="Q2764" t="str">
        <f t="shared" si="433"/>
        <v>publishing</v>
      </c>
      <c r="R2764" t="str">
        <f t="shared" si="434"/>
        <v>children's books</v>
      </c>
      <c r="S2764" t="str">
        <f t="shared" si="439"/>
        <v>1/18/2012</v>
      </c>
      <c r="T2764" t="str">
        <f t="shared" si="435"/>
        <v>2012</v>
      </c>
      <c r="U2764" t="str">
        <f t="shared" si="436"/>
        <v>January</v>
      </c>
      <c r="V2764" t="str">
        <f t="shared" si="430"/>
        <v>3/18/2012</v>
      </c>
      <c r="W2764" t="str">
        <f t="shared" si="437"/>
        <v>2012</v>
      </c>
      <c r="X2764" t="str">
        <f t="shared" si="438"/>
        <v>March</v>
      </c>
    </row>
    <row r="2765" spans="1:24" ht="28.8" x14ac:dyDescent="0.55000000000000004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431"/>
        <v>2.2842639593908631E-3</v>
      </c>
      <c r="P2765" s="9">
        <f t="shared" si="432"/>
        <v>30</v>
      </c>
      <c r="Q2765" t="str">
        <f t="shared" si="433"/>
        <v>publishing</v>
      </c>
      <c r="R2765" t="str">
        <f t="shared" si="434"/>
        <v>children's books</v>
      </c>
      <c r="S2765" t="str">
        <f t="shared" si="439"/>
        <v>4/9/2013</v>
      </c>
      <c r="T2765" t="str">
        <f t="shared" si="435"/>
        <v>2013</v>
      </c>
      <c r="U2765" t="str">
        <f t="shared" si="436"/>
        <v>April</v>
      </c>
      <c r="V2765" t="str">
        <f t="shared" si="430"/>
        <v>5/24/2013</v>
      </c>
      <c r="W2765" t="str">
        <f t="shared" si="437"/>
        <v>2013</v>
      </c>
      <c r="X2765" t="str">
        <f t="shared" si="438"/>
        <v>May</v>
      </c>
    </row>
    <row r="2766" spans="1:24" ht="43.2" x14ac:dyDescent="0.55000000000000004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431"/>
        <v>1.125E-2</v>
      </c>
      <c r="P2766" s="9">
        <f t="shared" si="432"/>
        <v>11.25</v>
      </c>
      <c r="Q2766" t="str">
        <f t="shared" si="433"/>
        <v>publishing</v>
      </c>
      <c r="R2766" t="str">
        <f t="shared" si="434"/>
        <v>children's books</v>
      </c>
      <c r="S2766" t="str">
        <f t="shared" si="439"/>
        <v>5/1/2012</v>
      </c>
      <c r="T2766" t="str">
        <f t="shared" si="435"/>
        <v>2012</v>
      </c>
      <c r="U2766" t="str">
        <f t="shared" si="436"/>
        <v>May</v>
      </c>
      <c r="V2766" t="str">
        <f t="shared" si="430"/>
        <v>5/30/2012</v>
      </c>
      <c r="W2766" t="str">
        <f t="shared" si="437"/>
        <v>2012</v>
      </c>
      <c r="X2766" t="str">
        <f t="shared" si="438"/>
        <v>May</v>
      </c>
    </row>
    <row r="2767" spans="1:24" ht="43.2" x14ac:dyDescent="0.55000000000000004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 t="shared" si="431"/>
        <v>0</v>
      </c>
      <c r="P2767" s="9">
        <f t="shared" si="432"/>
        <v>0</v>
      </c>
      <c r="Q2767" t="str">
        <f t="shared" si="433"/>
        <v>publishing</v>
      </c>
      <c r="R2767" t="str">
        <f t="shared" si="434"/>
        <v>children's books</v>
      </c>
      <c r="S2767" t="str">
        <f t="shared" si="439"/>
        <v>10/12/2012</v>
      </c>
      <c r="T2767" t="str">
        <f t="shared" si="435"/>
        <v>2012</v>
      </c>
      <c r="U2767" t="str">
        <f t="shared" si="436"/>
        <v>October</v>
      </c>
      <c r="V2767" t="str">
        <f t="shared" si="430"/>
        <v>10/28/2012</v>
      </c>
      <c r="W2767" t="str">
        <f t="shared" si="437"/>
        <v>2012</v>
      </c>
      <c r="X2767" t="str">
        <f t="shared" si="438"/>
        <v>October</v>
      </c>
    </row>
    <row r="2768" spans="1:24" ht="43.2" x14ac:dyDescent="0.55000000000000004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si="431"/>
        <v>0.02</v>
      </c>
      <c r="P2768" s="9">
        <f t="shared" si="432"/>
        <v>25</v>
      </c>
      <c r="Q2768" t="str">
        <f t="shared" si="433"/>
        <v>publishing</v>
      </c>
      <c r="R2768" t="str">
        <f t="shared" si="434"/>
        <v>children's books</v>
      </c>
      <c r="S2768" t="str">
        <f t="shared" si="439"/>
        <v>7/12/2011</v>
      </c>
      <c r="T2768" t="str">
        <f t="shared" si="435"/>
        <v>2011</v>
      </c>
      <c r="U2768" t="str">
        <f t="shared" si="436"/>
        <v>July</v>
      </c>
      <c r="V2768" t="str">
        <f t="shared" si="430"/>
        <v>8/11/2011</v>
      </c>
      <c r="W2768" t="str">
        <f t="shared" si="437"/>
        <v>2011</v>
      </c>
      <c r="X2768" t="str">
        <f t="shared" si="438"/>
        <v>August</v>
      </c>
    </row>
    <row r="2769" spans="1:24" ht="43.2" x14ac:dyDescent="0.55000000000000004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431"/>
        <v>8.5000000000000006E-3</v>
      </c>
      <c r="P2769" s="9">
        <f t="shared" si="432"/>
        <v>11.333333333333334</v>
      </c>
      <c r="Q2769" t="str">
        <f t="shared" si="433"/>
        <v>publishing</v>
      </c>
      <c r="R2769" t="str">
        <f t="shared" si="434"/>
        <v>children's books</v>
      </c>
      <c r="S2769" t="str">
        <f t="shared" si="439"/>
        <v>6/17/2015</v>
      </c>
      <c r="T2769" t="str">
        <f t="shared" si="435"/>
        <v>2015</v>
      </c>
      <c r="U2769" t="str">
        <f t="shared" si="436"/>
        <v>June</v>
      </c>
      <c r="V2769" t="str">
        <f t="shared" si="430"/>
        <v>8/16/2015</v>
      </c>
      <c r="W2769" t="str">
        <f t="shared" si="437"/>
        <v>2015</v>
      </c>
      <c r="X2769" t="str">
        <f t="shared" si="438"/>
        <v>August</v>
      </c>
    </row>
    <row r="2770" spans="1:24" ht="43.2" x14ac:dyDescent="0.55000000000000004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431"/>
        <v>0.14314285714285716</v>
      </c>
      <c r="P2770" s="9">
        <f t="shared" si="432"/>
        <v>29.470588235294116</v>
      </c>
      <c r="Q2770" t="str">
        <f t="shared" si="433"/>
        <v>publishing</v>
      </c>
      <c r="R2770" t="str">
        <f t="shared" si="434"/>
        <v>children's books</v>
      </c>
      <c r="S2770" t="str">
        <f t="shared" si="439"/>
        <v>2/28/2012</v>
      </c>
      <c r="T2770" t="str">
        <f t="shared" si="435"/>
        <v>2012</v>
      </c>
      <c r="U2770" t="str">
        <f t="shared" si="436"/>
        <v>February</v>
      </c>
      <c r="V2770" t="str">
        <f t="shared" si="430"/>
        <v>3/29/2012</v>
      </c>
      <c r="W2770" t="str">
        <f t="shared" si="437"/>
        <v>2012</v>
      </c>
      <c r="X2770" t="str">
        <f t="shared" si="438"/>
        <v>March</v>
      </c>
    </row>
    <row r="2771" spans="1:24" ht="43.2" x14ac:dyDescent="0.55000000000000004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431"/>
        <v>2.5000000000000001E-3</v>
      </c>
      <c r="P2771" s="9">
        <f t="shared" si="432"/>
        <v>1</v>
      </c>
      <c r="Q2771" t="str">
        <f t="shared" si="433"/>
        <v>publishing</v>
      </c>
      <c r="R2771" t="str">
        <f t="shared" si="434"/>
        <v>children's books</v>
      </c>
      <c r="S2771" t="str">
        <f t="shared" si="439"/>
        <v>4/16/2014</v>
      </c>
      <c r="T2771" t="str">
        <f t="shared" si="435"/>
        <v>2014</v>
      </c>
      <c r="U2771" t="str">
        <f t="shared" si="436"/>
        <v>April</v>
      </c>
      <c r="V2771" t="str">
        <f t="shared" si="430"/>
        <v>6/5/2014</v>
      </c>
      <c r="W2771" t="str">
        <f t="shared" si="437"/>
        <v>2014</v>
      </c>
      <c r="X2771" t="str">
        <f t="shared" si="438"/>
        <v>June</v>
      </c>
    </row>
    <row r="2772" spans="1:24" ht="43.2" x14ac:dyDescent="0.55000000000000004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si="431"/>
        <v>0.1041125</v>
      </c>
      <c r="P2772" s="9">
        <f t="shared" si="432"/>
        <v>63.098484848484851</v>
      </c>
      <c r="Q2772" t="str">
        <f t="shared" si="433"/>
        <v>publishing</v>
      </c>
      <c r="R2772" t="str">
        <f t="shared" si="434"/>
        <v>children's books</v>
      </c>
      <c r="S2772" t="str">
        <f t="shared" si="439"/>
        <v>2/16/2014</v>
      </c>
      <c r="T2772" t="str">
        <f t="shared" si="435"/>
        <v>2014</v>
      </c>
      <c r="U2772" t="str">
        <f t="shared" si="436"/>
        <v>February</v>
      </c>
      <c r="V2772" t="str">
        <f t="shared" si="430"/>
        <v>3/18/2014</v>
      </c>
      <c r="W2772" t="str">
        <f t="shared" si="437"/>
        <v>2014</v>
      </c>
      <c r="X2772" t="str">
        <f t="shared" si="438"/>
        <v>March</v>
      </c>
    </row>
    <row r="2773" spans="1:24" ht="43.2" x14ac:dyDescent="0.55000000000000004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431"/>
        <v>0</v>
      </c>
      <c r="P2773" s="9">
        <f t="shared" si="432"/>
        <v>0</v>
      </c>
      <c r="Q2773" t="str">
        <f t="shared" si="433"/>
        <v>publishing</v>
      </c>
      <c r="R2773" t="str">
        <f t="shared" si="434"/>
        <v>children's books</v>
      </c>
      <c r="S2773" t="str">
        <f t="shared" si="439"/>
        <v>12/14/2012</v>
      </c>
      <c r="T2773" t="str">
        <f t="shared" si="435"/>
        <v>2012</v>
      </c>
      <c r="U2773" t="str">
        <f t="shared" si="436"/>
        <v>December</v>
      </c>
      <c r="V2773" t="str">
        <f t="shared" si="430"/>
        <v>2/1/2013</v>
      </c>
      <c r="W2773" t="str">
        <f t="shared" si="437"/>
        <v>2013</v>
      </c>
      <c r="X2773" t="str">
        <f t="shared" si="438"/>
        <v>February</v>
      </c>
    </row>
    <row r="2774" spans="1:24" ht="43.2" x14ac:dyDescent="0.55000000000000004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431"/>
        <v>0</v>
      </c>
      <c r="P2774" s="9">
        <f t="shared" si="432"/>
        <v>0</v>
      </c>
      <c r="Q2774" t="str">
        <f t="shared" si="433"/>
        <v>publishing</v>
      </c>
      <c r="R2774" t="str">
        <f t="shared" si="434"/>
        <v>children's books</v>
      </c>
      <c r="S2774" t="str">
        <f t="shared" si="439"/>
        <v>9/20/2013</v>
      </c>
      <c r="T2774" t="str">
        <f t="shared" si="435"/>
        <v>2013</v>
      </c>
      <c r="U2774" t="str">
        <f t="shared" si="436"/>
        <v>September</v>
      </c>
      <c r="V2774" t="str">
        <f t="shared" si="430"/>
        <v>10/5/2013</v>
      </c>
      <c r="W2774" t="str">
        <f t="shared" si="437"/>
        <v>2013</v>
      </c>
      <c r="X2774" t="str">
        <f t="shared" si="438"/>
        <v>October</v>
      </c>
    </row>
    <row r="2775" spans="1:24" ht="43.2" x14ac:dyDescent="0.55000000000000004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si="431"/>
        <v>1.8867924528301887E-3</v>
      </c>
      <c r="P2775" s="9">
        <f t="shared" si="432"/>
        <v>1</v>
      </c>
      <c r="Q2775" t="str">
        <f t="shared" si="433"/>
        <v>publishing</v>
      </c>
      <c r="R2775" t="str">
        <f t="shared" si="434"/>
        <v>children's books</v>
      </c>
      <c r="S2775" t="str">
        <f t="shared" si="439"/>
        <v>4/14/2016</v>
      </c>
      <c r="T2775" t="str">
        <f t="shared" si="435"/>
        <v>2016</v>
      </c>
      <c r="U2775" t="str">
        <f t="shared" si="436"/>
        <v>April</v>
      </c>
      <c r="V2775" t="str">
        <f t="shared" si="430"/>
        <v>4/24/2016</v>
      </c>
      <c r="W2775" t="str">
        <f t="shared" si="437"/>
        <v>2016</v>
      </c>
      <c r="X2775" t="str">
        <f t="shared" si="438"/>
        <v>April</v>
      </c>
    </row>
    <row r="2776" spans="1:24" ht="43.2" x14ac:dyDescent="0.55000000000000004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431"/>
        <v>0.14249999999999999</v>
      </c>
      <c r="P2776" s="9">
        <f t="shared" si="432"/>
        <v>43.846153846153847</v>
      </c>
      <c r="Q2776" t="str">
        <f t="shared" si="433"/>
        <v>publishing</v>
      </c>
      <c r="R2776" t="str">
        <f t="shared" si="434"/>
        <v>children's books</v>
      </c>
      <c r="S2776" t="str">
        <f t="shared" si="439"/>
        <v>2/5/2013</v>
      </c>
      <c r="T2776" t="str">
        <f t="shared" si="435"/>
        <v>2013</v>
      </c>
      <c r="U2776" t="str">
        <f t="shared" si="436"/>
        <v>February</v>
      </c>
      <c r="V2776" t="str">
        <f t="shared" si="430"/>
        <v>3/7/2013</v>
      </c>
      <c r="W2776" t="str">
        <f t="shared" si="437"/>
        <v>2013</v>
      </c>
      <c r="X2776" t="str">
        <f t="shared" si="438"/>
        <v>March</v>
      </c>
    </row>
    <row r="2777" spans="1:24" ht="43.2" x14ac:dyDescent="0.55000000000000004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431"/>
        <v>0.03</v>
      </c>
      <c r="P2777" s="9">
        <f t="shared" si="432"/>
        <v>75</v>
      </c>
      <c r="Q2777" t="str">
        <f t="shared" si="433"/>
        <v>publishing</v>
      </c>
      <c r="R2777" t="str">
        <f t="shared" si="434"/>
        <v>children's books</v>
      </c>
      <c r="S2777" t="str">
        <f t="shared" si="439"/>
        <v>11/15/2011</v>
      </c>
      <c r="T2777" t="str">
        <f t="shared" si="435"/>
        <v>2011</v>
      </c>
      <c r="U2777" t="str">
        <f t="shared" si="436"/>
        <v>November</v>
      </c>
      <c r="V2777" t="str">
        <f t="shared" si="430"/>
        <v>12/15/2011</v>
      </c>
      <c r="W2777" t="str">
        <f t="shared" si="437"/>
        <v>2011</v>
      </c>
      <c r="X2777" t="str">
        <f t="shared" si="438"/>
        <v>December</v>
      </c>
    </row>
    <row r="2778" spans="1:24" ht="57.6" x14ac:dyDescent="0.55000000000000004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431"/>
        <v>7.8809523809523815E-2</v>
      </c>
      <c r="P2778" s="9">
        <f t="shared" si="432"/>
        <v>45.972222222222221</v>
      </c>
      <c r="Q2778" t="str">
        <f t="shared" si="433"/>
        <v>publishing</v>
      </c>
      <c r="R2778" t="str">
        <f t="shared" si="434"/>
        <v>children's books</v>
      </c>
      <c r="S2778" t="str">
        <f t="shared" si="439"/>
        <v>5/12/2015</v>
      </c>
      <c r="T2778" t="str">
        <f t="shared" si="435"/>
        <v>2015</v>
      </c>
      <c r="U2778" t="str">
        <f t="shared" si="436"/>
        <v>May</v>
      </c>
      <c r="V2778" t="str">
        <f t="shared" si="430"/>
        <v>6/12/2015</v>
      </c>
      <c r="W2778" t="str">
        <f t="shared" si="437"/>
        <v>2015</v>
      </c>
      <c r="X2778" t="str">
        <f t="shared" si="438"/>
        <v>June</v>
      </c>
    </row>
    <row r="2779" spans="1:24" ht="43.2" x14ac:dyDescent="0.55000000000000004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431"/>
        <v>3.3333333333333335E-3</v>
      </c>
      <c r="P2779" s="9">
        <f t="shared" si="432"/>
        <v>10</v>
      </c>
      <c r="Q2779" t="str">
        <f t="shared" si="433"/>
        <v>publishing</v>
      </c>
      <c r="R2779" t="str">
        <f t="shared" si="434"/>
        <v>children's books</v>
      </c>
      <c r="S2779" t="str">
        <f t="shared" si="439"/>
        <v>6/17/2015</v>
      </c>
      <c r="T2779" t="str">
        <f t="shared" si="435"/>
        <v>2015</v>
      </c>
      <c r="U2779" t="str">
        <f t="shared" si="436"/>
        <v>June</v>
      </c>
      <c r="V2779" t="str">
        <f t="shared" si="430"/>
        <v>7/17/2015</v>
      </c>
      <c r="W2779" t="str">
        <f t="shared" si="437"/>
        <v>2015</v>
      </c>
      <c r="X2779" t="str">
        <f t="shared" si="438"/>
        <v>July</v>
      </c>
    </row>
    <row r="2780" spans="1:24" ht="57.6" x14ac:dyDescent="0.55000000000000004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431"/>
        <v>0.25545454545454543</v>
      </c>
      <c r="P2780" s="9">
        <f t="shared" si="432"/>
        <v>93.666666666666671</v>
      </c>
      <c r="Q2780" t="str">
        <f t="shared" si="433"/>
        <v>publishing</v>
      </c>
      <c r="R2780" t="str">
        <f t="shared" si="434"/>
        <v>children's books</v>
      </c>
      <c r="S2780" t="str">
        <f t="shared" si="439"/>
        <v>7/26/2014</v>
      </c>
      <c r="T2780" t="str">
        <f t="shared" si="435"/>
        <v>2014</v>
      </c>
      <c r="U2780" t="str">
        <f t="shared" si="436"/>
        <v>July</v>
      </c>
      <c r="V2780" t="str">
        <f t="shared" si="430"/>
        <v>8/25/2014</v>
      </c>
      <c r="W2780" t="str">
        <f t="shared" si="437"/>
        <v>2014</v>
      </c>
      <c r="X2780" t="str">
        <f t="shared" si="438"/>
        <v>August</v>
      </c>
    </row>
    <row r="2781" spans="1:24" ht="43.2" x14ac:dyDescent="0.55000000000000004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431"/>
        <v>2.12E-2</v>
      </c>
      <c r="P2781" s="9">
        <f t="shared" si="432"/>
        <v>53</v>
      </c>
      <c r="Q2781" t="str">
        <f t="shared" si="433"/>
        <v>publishing</v>
      </c>
      <c r="R2781" t="str">
        <f t="shared" si="434"/>
        <v>children's books</v>
      </c>
      <c r="S2781" t="str">
        <f t="shared" si="439"/>
        <v>10/23/2015</v>
      </c>
      <c r="T2781" t="str">
        <f t="shared" si="435"/>
        <v>2015</v>
      </c>
      <c r="U2781" t="str">
        <f t="shared" si="436"/>
        <v>October</v>
      </c>
      <c r="V2781" t="str">
        <f t="shared" si="430"/>
        <v>11/22/2015</v>
      </c>
      <c r="W2781" t="str">
        <f t="shared" si="437"/>
        <v>2015</v>
      </c>
      <c r="X2781" t="str">
        <f t="shared" si="438"/>
        <v>November</v>
      </c>
    </row>
    <row r="2782" spans="1:24" ht="28.8" x14ac:dyDescent="0.55000000000000004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 t="shared" si="431"/>
        <v>0</v>
      </c>
      <c r="P2782" s="9">
        <f t="shared" si="432"/>
        <v>0</v>
      </c>
      <c r="Q2782" t="str">
        <f t="shared" si="433"/>
        <v>publishing</v>
      </c>
      <c r="R2782" t="str">
        <f t="shared" si="434"/>
        <v>children's books</v>
      </c>
      <c r="S2782" t="str">
        <f t="shared" si="439"/>
        <v>2/8/2017</v>
      </c>
      <c r="T2782" t="str">
        <f t="shared" si="435"/>
        <v>2017</v>
      </c>
      <c r="U2782" t="str">
        <f t="shared" si="436"/>
        <v>February</v>
      </c>
      <c r="V2782" t="str">
        <f t="shared" si="430"/>
        <v>3/10/2017</v>
      </c>
      <c r="W2782" t="str">
        <f t="shared" si="437"/>
        <v>2017</v>
      </c>
      <c r="X2782" t="str">
        <f t="shared" si="438"/>
        <v>March</v>
      </c>
    </row>
    <row r="2783" spans="1:24" ht="28.8" x14ac:dyDescent="0.55000000000000004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431"/>
        <v>1.0528</v>
      </c>
      <c r="P2783" s="9">
        <f t="shared" si="432"/>
        <v>47</v>
      </c>
      <c r="Q2783" t="str">
        <f t="shared" si="433"/>
        <v>theater</v>
      </c>
      <c r="R2783" t="str">
        <f t="shared" si="434"/>
        <v>plays</v>
      </c>
      <c r="S2783" t="str">
        <f t="shared" si="439"/>
        <v>1/14/2015</v>
      </c>
      <c r="T2783" t="str">
        <f t="shared" si="435"/>
        <v>2015</v>
      </c>
      <c r="U2783" t="str">
        <f t="shared" si="436"/>
        <v>January</v>
      </c>
      <c r="V2783" t="str">
        <f t="shared" si="430"/>
        <v>2/12/2015</v>
      </c>
      <c r="W2783" t="str">
        <f t="shared" si="437"/>
        <v>2015</v>
      </c>
      <c r="X2783" t="str">
        <f t="shared" si="438"/>
        <v>February</v>
      </c>
    </row>
    <row r="2784" spans="1:24" ht="28.8" x14ac:dyDescent="0.55000000000000004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431"/>
        <v>1.2</v>
      </c>
      <c r="P2784" s="9">
        <f t="shared" si="432"/>
        <v>66.666666666666671</v>
      </c>
      <c r="Q2784" t="str">
        <f t="shared" si="433"/>
        <v>theater</v>
      </c>
      <c r="R2784" t="str">
        <f t="shared" si="434"/>
        <v>plays</v>
      </c>
      <c r="S2784" t="str">
        <f t="shared" si="439"/>
        <v>1/22/2015</v>
      </c>
      <c r="T2784" t="str">
        <f t="shared" si="435"/>
        <v>2015</v>
      </c>
      <c r="U2784" t="str">
        <f t="shared" si="436"/>
        <v>January</v>
      </c>
      <c r="V2784" t="str">
        <f t="shared" si="430"/>
        <v>2/16/2015</v>
      </c>
      <c r="W2784" t="str">
        <f t="shared" si="437"/>
        <v>2015</v>
      </c>
      <c r="X2784" t="str">
        <f t="shared" si="438"/>
        <v>February</v>
      </c>
    </row>
    <row r="2785" spans="1:24" ht="43.2" x14ac:dyDescent="0.55000000000000004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431"/>
        <v>1.145</v>
      </c>
      <c r="P2785" s="9">
        <f t="shared" si="432"/>
        <v>18.770491803278688</v>
      </c>
      <c r="Q2785" t="str">
        <f t="shared" si="433"/>
        <v>theater</v>
      </c>
      <c r="R2785" t="str">
        <f t="shared" si="434"/>
        <v>plays</v>
      </c>
      <c r="S2785" t="str">
        <f t="shared" si="439"/>
        <v>4/9/2015</v>
      </c>
      <c r="T2785" t="str">
        <f t="shared" si="435"/>
        <v>2015</v>
      </c>
      <c r="U2785" t="str">
        <f t="shared" si="436"/>
        <v>April</v>
      </c>
      <c r="V2785" t="str">
        <f t="shared" si="430"/>
        <v>4/23/2015</v>
      </c>
      <c r="W2785" t="str">
        <f t="shared" si="437"/>
        <v>2015</v>
      </c>
      <c r="X2785" t="str">
        <f t="shared" si="438"/>
        <v>April</v>
      </c>
    </row>
    <row r="2786" spans="1:24" ht="43.2" x14ac:dyDescent="0.55000000000000004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431"/>
        <v>1.19</v>
      </c>
      <c r="P2786" s="9">
        <f t="shared" si="432"/>
        <v>66.111111111111114</v>
      </c>
      <c r="Q2786" t="str">
        <f t="shared" si="433"/>
        <v>theater</v>
      </c>
      <c r="R2786" t="str">
        <f t="shared" si="434"/>
        <v>plays</v>
      </c>
      <c r="S2786" t="str">
        <f t="shared" si="439"/>
        <v>10/8/2014</v>
      </c>
      <c r="T2786" t="str">
        <f t="shared" si="435"/>
        <v>2014</v>
      </c>
      <c r="U2786" t="str">
        <f t="shared" si="436"/>
        <v>October</v>
      </c>
      <c r="V2786" t="str">
        <f t="shared" si="430"/>
        <v>10/29/2014</v>
      </c>
      <c r="W2786" t="str">
        <f t="shared" si="437"/>
        <v>2014</v>
      </c>
      <c r="X2786" t="str">
        <f t="shared" si="438"/>
        <v>October</v>
      </c>
    </row>
    <row r="2787" spans="1:24" ht="43.2" x14ac:dyDescent="0.55000000000000004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431"/>
        <v>1.0468</v>
      </c>
      <c r="P2787" s="9">
        <f t="shared" si="432"/>
        <v>36.859154929577464</v>
      </c>
      <c r="Q2787" t="str">
        <f t="shared" si="433"/>
        <v>theater</v>
      </c>
      <c r="R2787" t="str">
        <f t="shared" si="434"/>
        <v>plays</v>
      </c>
      <c r="S2787" t="str">
        <f t="shared" si="439"/>
        <v>7/6/2016</v>
      </c>
      <c r="T2787" t="str">
        <f t="shared" si="435"/>
        <v>2016</v>
      </c>
      <c r="U2787" t="str">
        <f t="shared" si="436"/>
        <v>July</v>
      </c>
      <c r="V2787" t="str">
        <f t="shared" si="430"/>
        <v>8/5/2016</v>
      </c>
      <c r="W2787" t="str">
        <f t="shared" si="437"/>
        <v>2016</v>
      </c>
      <c r="X2787" t="str">
        <f t="shared" si="438"/>
        <v>August</v>
      </c>
    </row>
    <row r="2788" spans="1:24" ht="28.8" x14ac:dyDescent="0.55000000000000004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431"/>
        <v>1.1783999999999999</v>
      </c>
      <c r="P2788" s="9">
        <f t="shared" si="432"/>
        <v>39.810810810810814</v>
      </c>
      <c r="Q2788" t="str">
        <f t="shared" si="433"/>
        <v>theater</v>
      </c>
      <c r="R2788" t="str">
        <f t="shared" si="434"/>
        <v>plays</v>
      </c>
      <c r="S2788" t="str">
        <f t="shared" si="439"/>
        <v>6/25/2014</v>
      </c>
      <c r="T2788" t="str">
        <f t="shared" si="435"/>
        <v>2014</v>
      </c>
      <c r="U2788" t="str">
        <f t="shared" si="436"/>
        <v>June</v>
      </c>
      <c r="V2788" t="str">
        <f t="shared" si="430"/>
        <v>7/9/2014</v>
      </c>
      <c r="W2788" t="str">
        <f t="shared" si="437"/>
        <v>2014</v>
      </c>
      <c r="X2788" t="str">
        <f t="shared" si="438"/>
        <v>July</v>
      </c>
    </row>
    <row r="2789" spans="1:24" ht="43.2" x14ac:dyDescent="0.55000000000000004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431"/>
        <v>1.1970000000000001</v>
      </c>
      <c r="P2789" s="9">
        <f t="shared" si="432"/>
        <v>31.5</v>
      </c>
      <c r="Q2789" t="str">
        <f t="shared" si="433"/>
        <v>theater</v>
      </c>
      <c r="R2789" t="str">
        <f t="shared" si="434"/>
        <v>plays</v>
      </c>
      <c r="S2789" t="str">
        <f t="shared" si="439"/>
        <v>6/17/2014</v>
      </c>
      <c r="T2789" t="str">
        <f t="shared" si="435"/>
        <v>2014</v>
      </c>
      <c r="U2789" t="str">
        <f t="shared" si="436"/>
        <v>June</v>
      </c>
      <c r="V2789" t="str">
        <f t="shared" si="430"/>
        <v>7/17/2014</v>
      </c>
      <c r="W2789" t="str">
        <f t="shared" si="437"/>
        <v>2014</v>
      </c>
      <c r="X2789" t="str">
        <f t="shared" si="438"/>
        <v>July</v>
      </c>
    </row>
    <row r="2790" spans="1:24" ht="43.2" x14ac:dyDescent="0.55000000000000004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431"/>
        <v>1.0249999999999999</v>
      </c>
      <c r="P2790" s="9">
        <f t="shared" si="432"/>
        <v>102.5</v>
      </c>
      <c r="Q2790" t="str">
        <f t="shared" si="433"/>
        <v>theater</v>
      </c>
      <c r="R2790" t="str">
        <f t="shared" si="434"/>
        <v>plays</v>
      </c>
      <c r="S2790" t="str">
        <f t="shared" si="439"/>
        <v>6/29/2016</v>
      </c>
      <c r="T2790" t="str">
        <f t="shared" si="435"/>
        <v>2016</v>
      </c>
      <c r="U2790" t="str">
        <f t="shared" si="436"/>
        <v>June</v>
      </c>
      <c r="V2790" t="str">
        <f t="shared" si="430"/>
        <v>7/29/2016</v>
      </c>
      <c r="W2790" t="str">
        <f t="shared" si="437"/>
        <v>2016</v>
      </c>
      <c r="X2790" t="str">
        <f t="shared" si="438"/>
        <v>July</v>
      </c>
    </row>
    <row r="2791" spans="1:24" ht="28.8" x14ac:dyDescent="0.55000000000000004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431"/>
        <v>1.0116666666666667</v>
      </c>
      <c r="P2791" s="9">
        <f t="shared" si="432"/>
        <v>126.45833333333333</v>
      </c>
      <c r="Q2791" t="str">
        <f t="shared" si="433"/>
        <v>theater</v>
      </c>
      <c r="R2791" t="str">
        <f t="shared" si="434"/>
        <v>plays</v>
      </c>
      <c r="S2791" t="str">
        <f t="shared" si="439"/>
        <v>2/20/2015</v>
      </c>
      <c r="T2791" t="str">
        <f t="shared" si="435"/>
        <v>2015</v>
      </c>
      <c r="U2791" t="str">
        <f t="shared" si="436"/>
        <v>February</v>
      </c>
      <c r="V2791" t="str">
        <f t="shared" si="430"/>
        <v>3/11/2015</v>
      </c>
      <c r="W2791" t="str">
        <f t="shared" si="437"/>
        <v>2015</v>
      </c>
      <c r="X2791" t="str">
        <f t="shared" si="438"/>
        <v>March</v>
      </c>
    </row>
    <row r="2792" spans="1:24" ht="43.2" x14ac:dyDescent="0.55000000000000004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431"/>
        <v>1.0533333333333332</v>
      </c>
      <c r="P2792" s="9">
        <f t="shared" si="432"/>
        <v>47.878787878787875</v>
      </c>
      <c r="Q2792" t="str">
        <f t="shared" si="433"/>
        <v>theater</v>
      </c>
      <c r="R2792" t="str">
        <f t="shared" si="434"/>
        <v>plays</v>
      </c>
      <c r="S2792" t="str">
        <f t="shared" si="439"/>
        <v>1/12/2015</v>
      </c>
      <c r="T2792" t="str">
        <f t="shared" si="435"/>
        <v>2015</v>
      </c>
      <c r="U2792" t="str">
        <f t="shared" si="436"/>
        <v>January</v>
      </c>
      <c r="V2792" t="str">
        <f t="shared" si="430"/>
        <v>2/11/2015</v>
      </c>
      <c r="W2792" t="str">
        <f t="shared" si="437"/>
        <v>2015</v>
      </c>
      <c r="X2792" t="str">
        <f t="shared" si="438"/>
        <v>February</v>
      </c>
    </row>
    <row r="2793" spans="1:24" ht="43.2" x14ac:dyDescent="0.55000000000000004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431"/>
        <v>1.0249999999999999</v>
      </c>
      <c r="P2793" s="9">
        <f t="shared" si="432"/>
        <v>73.214285714285708</v>
      </c>
      <c r="Q2793" t="str">
        <f t="shared" si="433"/>
        <v>theater</v>
      </c>
      <c r="R2793" t="str">
        <f t="shared" si="434"/>
        <v>plays</v>
      </c>
      <c r="S2793" t="str">
        <f t="shared" si="439"/>
        <v>8/9/2016</v>
      </c>
      <c r="T2793" t="str">
        <f t="shared" si="435"/>
        <v>2016</v>
      </c>
      <c r="U2793" t="str">
        <f t="shared" si="436"/>
        <v>August</v>
      </c>
      <c r="V2793" t="str">
        <f t="shared" si="430"/>
        <v>9/8/2016</v>
      </c>
      <c r="W2793" t="str">
        <f t="shared" si="437"/>
        <v>2016</v>
      </c>
      <c r="X2793" t="str">
        <f t="shared" si="438"/>
        <v>September</v>
      </c>
    </row>
    <row r="2794" spans="1:24" ht="43.2" x14ac:dyDescent="0.55000000000000004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431"/>
        <v>1.0760000000000001</v>
      </c>
      <c r="P2794" s="9">
        <f t="shared" si="432"/>
        <v>89.666666666666671</v>
      </c>
      <c r="Q2794" t="str">
        <f t="shared" si="433"/>
        <v>theater</v>
      </c>
      <c r="R2794" t="str">
        <f t="shared" si="434"/>
        <v>plays</v>
      </c>
      <c r="S2794" t="str">
        <f t="shared" si="439"/>
        <v>6/28/2015</v>
      </c>
      <c r="T2794" t="str">
        <f t="shared" si="435"/>
        <v>2015</v>
      </c>
      <c r="U2794" t="str">
        <f t="shared" si="436"/>
        <v>June</v>
      </c>
      <c r="V2794" t="str">
        <f t="shared" si="430"/>
        <v>8/12/2015</v>
      </c>
      <c r="W2794" t="str">
        <f t="shared" si="437"/>
        <v>2015</v>
      </c>
      <c r="X2794" t="str">
        <f t="shared" si="438"/>
        <v>August</v>
      </c>
    </row>
    <row r="2795" spans="1:24" ht="57.6" x14ac:dyDescent="0.55000000000000004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431"/>
        <v>1.105675</v>
      </c>
      <c r="P2795" s="9">
        <f t="shared" si="432"/>
        <v>151.4623287671233</v>
      </c>
      <c r="Q2795" t="str">
        <f t="shared" si="433"/>
        <v>theater</v>
      </c>
      <c r="R2795" t="str">
        <f t="shared" si="434"/>
        <v>plays</v>
      </c>
      <c r="S2795" t="str">
        <f t="shared" si="439"/>
        <v>6/21/2015</v>
      </c>
      <c r="T2795" t="str">
        <f t="shared" si="435"/>
        <v>2015</v>
      </c>
      <c r="U2795" t="str">
        <f t="shared" si="436"/>
        <v>June</v>
      </c>
      <c r="V2795" t="str">
        <f t="shared" si="430"/>
        <v>7/21/2015</v>
      </c>
      <c r="W2795" t="str">
        <f t="shared" si="437"/>
        <v>2015</v>
      </c>
      <c r="X2795" t="str">
        <f t="shared" si="438"/>
        <v>July</v>
      </c>
    </row>
    <row r="2796" spans="1:24" ht="57.6" x14ac:dyDescent="0.55000000000000004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431"/>
        <v>1.5</v>
      </c>
      <c r="P2796" s="9">
        <f t="shared" si="432"/>
        <v>25</v>
      </c>
      <c r="Q2796" t="str">
        <f t="shared" si="433"/>
        <v>theater</v>
      </c>
      <c r="R2796" t="str">
        <f t="shared" si="434"/>
        <v>plays</v>
      </c>
      <c r="S2796" t="str">
        <f t="shared" si="439"/>
        <v>2/16/2016</v>
      </c>
      <c r="T2796" t="str">
        <f t="shared" si="435"/>
        <v>2016</v>
      </c>
      <c r="U2796" t="str">
        <f t="shared" si="436"/>
        <v>February</v>
      </c>
      <c r="V2796" t="str">
        <f t="shared" si="430"/>
        <v>3/3/2016</v>
      </c>
      <c r="W2796" t="str">
        <f t="shared" si="437"/>
        <v>2016</v>
      </c>
      <c r="X2796" t="str">
        <f t="shared" si="438"/>
        <v>March</v>
      </c>
    </row>
    <row r="2797" spans="1:24" ht="43.2" x14ac:dyDescent="0.55000000000000004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431"/>
        <v>1.0428571428571429</v>
      </c>
      <c r="P2797" s="9">
        <f t="shared" si="432"/>
        <v>36.5</v>
      </c>
      <c r="Q2797" t="str">
        <f t="shared" si="433"/>
        <v>theater</v>
      </c>
      <c r="R2797" t="str">
        <f t="shared" si="434"/>
        <v>plays</v>
      </c>
      <c r="S2797" t="str">
        <f t="shared" si="439"/>
        <v>5/21/2014</v>
      </c>
      <c r="T2797" t="str">
        <f t="shared" si="435"/>
        <v>2014</v>
      </c>
      <c r="U2797" t="str">
        <f t="shared" si="436"/>
        <v>May</v>
      </c>
      <c r="V2797" t="str">
        <f t="shared" si="430"/>
        <v>6/6/2014</v>
      </c>
      <c r="W2797" t="str">
        <f t="shared" si="437"/>
        <v>2014</v>
      </c>
      <c r="X2797" t="str">
        <f t="shared" si="438"/>
        <v>June</v>
      </c>
    </row>
    <row r="2798" spans="1:24" ht="43.2" x14ac:dyDescent="0.55000000000000004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431"/>
        <v>1.155</v>
      </c>
      <c r="P2798" s="9">
        <f t="shared" si="432"/>
        <v>44</v>
      </c>
      <c r="Q2798" t="str">
        <f t="shared" si="433"/>
        <v>theater</v>
      </c>
      <c r="R2798" t="str">
        <f t="shared" si="434"/>
        <v>plays</v>
      </c>
      <c r="S2798" t="str">
        <f t="shared" si="439"/>
        <v>6/5/2014</v>
      </c>
      <c r="T2798" t="str">
        <f t="shared" si="435"/>
        <v>2014</v>
      </c>
      <c r="U2798" t="str">
        <f t="shared" si="436"/>
        <v>June</v>
      </c>
      <c r="V2798" t="str">
        <f t="shared" si="430"/>
        <v>7/5/2014</v>
      </c>
      <c r="W2798" t="str">
        <f t="shared" si="437"/>
        <v>2014</v>
      </c>
      <c r="X2798" t="str">
        <f t="shared" si="438"/>
        <v>July</v>
      </c>
    </row>
    <row r="2799" spans="1:24" ht="43.2" x14ac:dyDescent="0.55000000000000004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431"/>
        <v>1.02645125</v>
      </c>
      <c r="P2799" s="9">
        <f t="shared" si="432"/>
        <v>87.357553191489373</v>
      </c>
      <c r="Q2799" t="str">
        <f t="shared" si="433"/>
        <v>theater</v>
      </c>
      <c r="R2799" t="str">
        <f t="shared" si="434"/>
        <v>plays</v>
      </c>
      <c r="S2799" t="str">
        <f t="shared" si="439"/>
        <v>6/8/2014</v>
      </c>
      <c r="T2799" t="str">
        <f t="shared" si="435"/>
        <v>2014</v>
      </c>
      <c r="U2799" t="str">
        <f t="shared" si="436"/>
        <v>June</v>
      </c>
      <c r="V2799" t="str">
        <f t="shared" si="430"/>
        <v>7/8/2014</v>
      </c>
      <c r="W2799" t="str">
        <f t="shared" si="437"/>
        <v>2014</v>
      </c>
      <c r="X2799" t="str">
        <f t="shared" si="438"/>
        <v>July</v>
      </c>
    </row>
    <row r="2800" spans="1:24" ht="43.2" x14ac:dyDescent="0.55000000000000004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431"/>
        <v>1.014</v>
      </c>
      <c r="P2800" s="9">
        <f t="shared" si="432"/>
        <v>36.474820143884891</v>
      </c>
      <c r="Q2800" t="str">
        <f t="shared" si="433"/>
        <v>theater</v>
      </c>
      <c r="R2800" t="str">
        <f t="shared" si="434"/>
        <v>plays</v>
      </c>
      <c r="S2800" t="str">
        <f t="shared" si="439"/>
        <v>7/16/2015</v>
      </c>
      <c r="T2800" t="str">
        <f t="shared" si="435"/>
        <v>2015</v>
      </c>
      <c r="U2800" t="str">
        <f t="shared" si="436"/>
        <v>July</v>
      </c>
      <c r="V2800" t="str">
        <f t="shared" si="430"/>
        <v>7/31/2015</v>
      </c>
      <c r="W2800" t="str">
        <f t="shared" si="437"/>
        <v>2015</v>
      </c>
      <c r="X2800" t="str">
        <f t="shared" si="438"/>
        <v>July</v>
      </c>
    </row>
    <row r="2801" spans="1:24" ht="43.2" x14ac:dyDescent="0.55000000000000004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431"/>
        <v>1.1663479999999999</v>
      </c>
      <c r="P2801" s="9">
        <f t="shared" si="432"/>
        <v>44.859538461538463</v>
      </c>
      <c r="Q2801" t="str">
        <f t="shared" si="433"/>
        <v>theater</v>
      </c>
      <c r="R2801" t="str">
        <f t="shared" si="434"/>
        <v>plays</v>
      </c>
      <c r="S2801" t="str">
        <f t="shared" si="439"/>
        <v>5/17/2016</v>
      </c>
      <c r="T2801" t="str">
        <f t="shared" si="435"/>
        <v>2016</v>
      </c>
      <c r="U2801" t="str">
        <f t="shared" si="436"/>
        <v>May</v>
      </c>
      <c r="V2801" t="str">
        <f t="shared" si="430"/>
        <v>6/17/2016</v>
      </c>
      <c r="W2801" t="str">
        <f t="shared" si="437"/>
        <v>2016</v>
      </c>
      <c r="X2801" t="str">
        <f t="shared" si="438"/>
        <v>June</v>
      </c>
    </row>
    <row r="2802" spans="1:24" ht="43.2" x14ac:dyDescent="0.55000000000000004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431"/>
        <v>1.33</v>
      </c>
      <c r="P2802" s="9">
        <f t="shared" si="432"/>
        <v>42.903225806451616</v>
      </c>
      <c r="Q2802" t="str">
        <f t="shared" si="433"/>
        <v>theater</v>
      </c>
      <c r="R2802" t="str">
        <f t="shared" si="434"/>
        <v>plays</v>
      </c>
      <c r="S2802" t="str">
        <f t="shared" si="439"/>
        <v>11/5/2014</v>
      </c>
      <c r="T2802" t="str">
        <f t="shared" si="435"/>
        <v>2014</v>
      </c>
      <c r="U2802" t="str">
        <f t="shared" si="436"/>
        <v>November</v>
      </c>
      <c r="V2802" t="str">
        <f t="shared" si="430"/>
        <v>1/4/2015</v>
      </c>
      <c r="W2802" t="str">
        <f t="shared" si="437"/>
        <v>2015</v>
      </c>
      <c r="X2802" t="str">
        <f t="shared" si="438"/>
        <v>January</v>
      </c>
    </row>
    <row r="2803" spans="1:24" ht="43.2" x14ac:dyDescent="0.55000000000000004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431"/>
        <v>1.3320000000000001</v>
      </c>
      <c r="P2803" s="9">
        <f t="shared" si="432"/>
        <v>51.230769230769234</v>
      </c>
      <c r="Q2803" t="str">
        <f t="shared" si="433"/>
        <v>theater</v>
      </c>
      <c r="R2803" t="str">
        <f t="shared" si="434"/>
        <v>plays</v>
      </c>
      <c r="S2803" t="str">
        <f t="shared" si="439"/>
        <v>9/18/2014</v>
      </c>
      <c r="T2803" t="str">
        <f t="shared" si="435"/>
        <v>2014</v>
      </c>
      <c r="U2803" t="str">
        <f t="shared" si="436"/>
        <v>September</v>
      </c>
      <c r="V2803" t="str">
        <f t="shared" si="430"/>
        <v>10/10/2014</v>
      </c>
      <c r="W2803" t="str">
        <f t="shared" si="437"/>
        <v>2014</v>
      </c>
      <c r="X2803" t="str">
        <f t="shared" si="438"/>
        <v>October</v>
      </c>
    </row>
    <row r="2804" spans="1:24" ht="43.2" x14ac:dyDescent="0.55000000000000004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431"/>
        <v>1.0183333333333333</v>
      </c>
      <c r="P2804" s="9">
        <f t="shared" si="432"/>
        <v>33.944444444444443</v>
      </c>
      <c r="Q2804" t="str">
        <f t="shared" si="433"/>
        <v>theater</v>
      </c>
      <c r="R2804" t="str">
        <f t="shared" si="434"/>
        <v>plays</v>
      </c>
      <c r="S2804" t="str">
        <f t="shared" si="439"/>
        <v>7/7/2015</v>
      </c>
      <c r="T2804" t="str">
        <f t="shared" si="435"/>
        <v>2015</v>
      </c>
      <c r="U2804" t="str">
        <f t="shared" si="436"/>
        <v>July</v>
      </c>
      <c r="V2804" t="str">
        <f t="shared" si="430"/>
        <v>8/6/2015</v>
      </c>
      <c r="W2804" t="str">
        <f t="shared" si="437"/>
        <v>2015</v>
      </c>
      <c r="X2804" t="str">
        <f t="shared" si="438"/>
        <v>August</v>
      </c>
    </row>
    <row r="2805" spans="1:24" ht="43.2" x14ac:dyDescent="0.55000000000000004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431"/>
        <v>1.2795000000000001</v>
      </c>
      <c r="P2805" s="9">
        <f t="shared" si="432"/>
        <v>90.744680851063833</v>
      </c>
      <c r="Q2805" t="str">
        <f t="shared" si="433"/>
        <v>theater</v>
      </c>
      <c r="R2805" t="str">
        <f t="shared" si="434"/>
        <v>plays</v>
      </c>
      <c r="S2805" t="str">
        <f t="shared" si="439"/>
        <v>6/2/2015</v>
      </c>
      <c r="T2805" t="str">
        <f t="shared" si="435"/>
        <v>2015</v>
      </c>
      <c r="U2805" t="str">
        <f t="shared" si="436"/>
        <v>June</v>
      </c>
      <c r="V2805" t="str">
        <f t="shared" si="430"/>
        <v>7/15/2015</v>
      </c>
      <c r="W2805" t="str">
        <f t="shared" si="437"/>
        <v>2015</v>
      </c>
      <c r="X2805" t="str">
        <f t="shared" si="438"/>
        <v>July</v>
      </c>
    </row>
    <row r="2806" spans="1:24" ht="43.2" x14ac:dyDescent="0.55000000000000004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431"/>
        <v>1.1499999999999999</v>
      </c>
      <c r="P2806" s="9">
        <f t="shared" si="432"/>
        <v>50</v>
      </c>
      <c r="Q2806" t="str">
        <f t="shared" si="433"/>
        <v>theater</v>
      </c>
      <c r="R2806" t="str">
        <f t="shared" si="434"/>
        <v>plays</v>
      </c>
      <c r="S2806" t="str">
        <f t="shared" si="439"/>
        <v>8/30/2014</v>
      </c>
      <c r="T2806" t="str">
        <f t="shared" si="435"/>
        <v>2014</v>
      </c>
      <c r="U2806" t="str">
        <f t="shared" si="436"/>
        <v>August</v>
      </c>
      <c r="V2806" t="str">
        <f t="shared" si="430"/>
        <v>9/29/2014</v>
      </c>
      <c r="W2806" t="str">
        <f t="shared" si="437"/>
        <v>2014</v>
      </c>
      <c r="X2806" t="str">
        <f t="shared" si="438"/>
        <v>September</v>
      </c>
    </row>
    <row r="2807" spans="1:24" ht="57.6" x14ac:dyDescent="0.55000000000000004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431"/>
        <v>1.1000000000000001</v>
      </c>
      <c r="P2807" s="9">
        <f t="shared" si="432"/>
        <v>24.444444444444443</v>
      </c>
      <c r="Q2807" t="str">
        <f t="shared" si="433"/>
        <v>theater</v>
      </c>
      <c r="R2807" t="str">
        <f t="shared" si="434"/>
        <v>plays</v>
      </c>
      <c r="S2807" t="str">
        <f t="shared" si="439"/>
        <v>7/28/2015</v>
      </c>
      <c r="T2807" t="str">
        <f t="shared" si="435"/>
        <v>2015</v>
      </c>
      <c r="U2807" t="str">
        <f t="shared" si="436"/>
        <v>July</v>
      </c>
      <c r="V2807" t="str">
        <f t="shared" si="430"/>
        <v>8/22/2015</v>
      </c>
      <c r="W2807" t="str">
        <f t="shared" si="437"/>
        <v>2015</v>
      </c>
      <c r="X2807" t="str">
        <f t="shared" si="438"/>
        <v>August</v>
      </c>
    </row>
    <row r="2808" spans="1:24" ht="43.2" x14ac:dyDescent="0.55000000000000004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431"/>
        <v>1.121</v>
      </c>
      <c r="P2808" s="9">
        <f t="shared" si="432"/>
        <v>44.25</v>
      </c>
      <c r="Q2808" t="str">
        <f t="shared" si="433"/>
        <v>theater</v>
      </c>
      <c r="R2808" t="str">
        <f t="shared" si="434"/>
        <v>plays</v>
      </c>
      <c r="S2808" t="str">
        <f t="shared" si="439"/>
        <v>6/30/2015</v>
      </c>
      <c r="T2808" t="str">
        <f t="shared" si="435"/>
        <v>2015</v>
      </c>
      <c r="U2808" t="str">
        <f t="shared" si="436"/>
        <v>June</v>
      </c>
      <c r="V2808" t="str">
        <f t="shared" si="430"/>
        <v>8/5/2015</v>
      </c>
      <c r="W2808" t="str">
        <f t="shared" si="437"/>
        <v>2015</v>
      </c>
      <c r="X2808" t="str">
        <f t="shared" si="438"/>
        <v>August</v>
      </c>
    </row>
    <row r="2809" spans="1:24" x14ac:dyDescent="0.55000000000000004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431"/>
        <v>1.26</v>
      </c>
      <c r="P2809" s="9">
        <f t="shared" si="432"/>
        <v>67.741935483870961</v>
      </c>
      <c r="Q2809" t="str">
        <f t="shared" si="433"/>
        <v>theater</v>
      </c>
      <c r="R2809" t="str">
        <f t="shared" si="434"/>
        <v>plays</v>
      </c>
      <c r="S2809" t="str">
        <f t="shared" si="439"/>
        <v>5/30/2015</v>
      </c>
      <c r="T2809" t="str">
        <f t="shared" si="435"/>
        <v>2015</v>
      </c>
      <c r="U2809" t="str">
        <f t="shared" si="436"/>
        <v>May</v>
      </c>
      <c r="V2809" t="str">
        <f t="shared" si="430"/>
        <v>6/29/2015</v>
      </c>
      <c r="W2809" t="str">
        <f t="shared" si="437"/>
        <v>2015</v>
      </c>
      <c r="X2809" t="str">
        <f t="shared" si="438"/>
        <v>June</v>
      </c>
    </row>
    <row r="2810" spans="1:24" ht="43.2" x14ac:dyDescent="0.55000000000000004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431"/>
        <v>1.0024444444444445</v>
      </c>
      <c r="P2810" s="9">
        <f t="shared" si="432"/>
        <v>65.376811594202906</v>
      </c>
      <c r="Q2810" t="str">
        <f t="shared" si="433"/>
        <v>theater</v>
      </c>
      <c r="R2810" t="str">
        <f t="shared" si="434"/>
        <v>plays</v>
      </c>
      <c r="S2810" t="str">
        <f t="shared" si="439"/>
        <v>7/23/2015</v>
      </c>
      <c r="T2810" t="str">
        <f t="shared" si="435"/>
        <v>2015</v>
      </c>
      <c r="U2810" t="str">
        <f t="shared" si="436"/>
        <v>July</v>
      </c>
      <c r="V2810" t="str">
        <f t="shared" si="430"/>
        <v>8/22/2015</v>
      </c>
      <c r="W2810" t="str">
        <f t="shared" si="437"/>
        <v>2015</v>
      </c>
      <c r="X2810" t="str">
        <f t="shared" si="438"/>
        <v>August</v>
      </c>
    </row>
    <row r="2811" spans="1:24" ht="43.2" x14ac:dyDescent="0.55000000000000004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431"/>
        <v>1.024</v>
      </c>
      <c r="P2811" s="9">
        <f t="shared" si="432"/>
        <v>121.9047619047619</v>
      </c>
      <c r="Q2811" t="str">
        <f t="shared" si="433"/>
        <v>theater</v>
      </c>
      <c r="R2811" t="str">
        <f t="shared" si="434"/>
        <v>plays</v>
      </c>
      <c r="S2811" t="str">
        <f t="shared" si="439"/>
        <v>3/22/2016</v>
      </c>
      <c r="T2811" t="str">
        <f t="shared" si="435"/>
        <v>2016</v>
      </c>
      <c r="U2811" t="str">
        <f t="shared" si="436"/>
        <v>March</v>
      </c>
      <c r="V2811" t="str">
        <f t="shared" si="430"/>
        <v>3/30/2016</v>
      </c>
      <c r="W2811" t="str">
        <f t="shared" si="437"/>
        <v>2016</v>
      </c>
      <c r="X2811" t="str">
        <f t="shared" si="438"/>
        <v>March</v>
      </c>
    </row>
    <row r="2812" spans="1:24" ht="43.2" x14ac:dyDescent="0.55000000000000004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431"/>
        <v>1.0820000000000001</v>
      </c>
      <c r="P2812" s="9">
        <f t="shared" si="432"/>
        <v>47.456140350877192</v>
      </c>
      <c r="Q2812" t="str">
        <f t="shared" si="433"/>
        <v>theater</v>
      </c>
      <c r="R2812" t="str">
        <f t="shared" si="434"/>
        <v>plays</v>
      </c>
      <c r="S2812" t="str">
        <f t="shared" si="439"/>
        <v>4/29/2014</v>
      </c>
      <c r="T2812" t="str">
        <f t="shared" si="435"/>
        <v>2014</v>
      </c>
      <c r="U2812" t="str">
        <f t="shared" si="436"/>
        <v>April</v>
      </c>
      <c r="V2812" t="str">
        <f t="shared" si="430"/>
        <v>5/31/2014</v>
      </c>
      <c r="W2812" t="str">
        <f t="shared" si="437"/>
        <v>2014</v>
      </c>
      <c r="X2812" t="str">
        <f t="shared" si="438"/>
        <v>May</v>
      </c>
    </row>
    <row r="2813" spans="1:24" ht="43.2" x14ac:dyDescent="0.55000000000000004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431"/>
        <v>1.0026999999999999</v>
      </c>
      <c r="P2813" s="9">
        <f t="shared" si="432"/>
        <v>92.842592592592595</v>
      </c>
      <c r="Q2813" t="str">
        <f t="shared" si="433"/>
        <v>theater</v>
      </c>
      <c r="R2813" t="str">
        <f t="shared" si="434"/>
        <v>plays</v>
      </c>
      <c r="S2813" t="str">
        <f t="shared" si="439"/>
        <v>1/24/2015</v>
      </c>
      <c r="T2813" t="str">
        <f t="shared" si="435"/>
        <v>2015</v>
      </c>
      <c r="U2813" t="str">
        <f t="shared" si="436"/>
        <v>January</v>
      </c>
      <c r="V2813" t="str">
        <f t="shared" si="430"/>
        <v>2/23/2015</v>
      </c>
      <c r="W2813" t="str">
        <f t="shared" si="437"/>
        <v>2015</v>
      </c>
      <c r="X2813" t="str">
        <f t="shared" si="438"/>
        <v>February</v>
      </c>
    </row>
    <row r="2814" spans="1:24" ht="43.2" x14ac:dyDescent="0.55000000000000004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431"/>
        <v>1.133</v>
      </c>
      <c r="P2814" s="9">
        <f t="shared" si="432"/>
        <v>68.253012048192772</v>
      </c>
      <c r="Q2814" t="str">
        <f t="shared" si="433"/>
        <v>theater</v>
      </c>
      <c r="R2814" t="str">
        <f t="shared" si="434"/>
        <v>plays</v>
      </c>
      <c r="S2814" t="str">
        <f t="shared" si="439"/>
        <v>2/19/2015</v>
      </c>
      <c r="T2814" t="str">
        <f t="shared" si="435"/>
        <v>2015</v>
      </c>
      <c r="U2814" t="str">
        <f t="shared" si="436"/>
        <v>February</v>
      </c>
      <c r="V2814" t="str">
        <f t="shared" si="430"/>
        <v>4/5/2015</v>
      </c>
      <c r="W2814" t="str">
        <f t="shared" si="437"/>
        <v>2015</v>
      </c>
      <c r="X2814" t="str">
        <f t="shared" si="438"/>
        <v>April</v>
      </c>
    </row>
    <row r="2815" spans="1:24" ht="43.2" x14ac:dyDescent="0.55000000000000004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431"/>
        <v>1.2757571428571428</v>
      </c>
      <c r="P2815" s="9">
        <f t="shared" si="432"/>
        <v>37.209583333333335</v>
      </c>
      <c r="Q2815" t="str">
        <f t="shared" si="433"/>
        <v>theater</v>
      </c>
      <c r="R2815" t="str">
        <f t="shared" si="434"/>
        <v>plays</v>
      </c>
      <c r="S2815" t="str">
        <f t="shared" si="439"/>
        <v>11/19/2016</v>
      </c>
      <c r="T2815" t="str">
        <f t="shared" si="435"/>
        <v>2016</v>
      </c>
      <c r="U2815" t="str">
        <f t="shared" si="436"/>
        <v>November</v>
      </c>
      <c r="V2815" t="str">
        <f t="shared" si="430"/>
        <v>12/14/2016</v>
      </c>
      <c r="W2815" t="str">
        <f t="shared" si="437"/>
        <v>2016</v>
      </c>
      <c r="X2815" t="str">
        <f t="shared" si="438"/>
        <v>December</v>
      </c>
    </row>
    <row r="2816" spans="1:24" ht="43.2" x14ac:dyDescent="0.55000000000000004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431"/>
        <v>1.0773333333333333</v>
      </c>
      <c r="P2816" s="9">
        <f t="shared" si="432"/>
        <v>25.25</v>
      </c>
      <c r="Q2816" t="str">
        <f t="shared" si="433"/>
        <v>theater</v>
      </c>
      <c r="R2816" t="str">
        <f t="shared" si="434"/>
        <v>plays</v>
      </c>
      <c r="S2816" t="str">
        <f t="shared" si="439"/>
        <v>4/9/2015</v>
      </c>
      <c r="T2816" t="str">
        <f t="shared" si="435"/>
        <v>2015</v>
      </c>
      <c r="U2816" t="str">
        <f t="shared" si="436"/>
        <v>April</v>
      </c>
      <c r="V2816" t="str">
        <f t="shared" si="430"/>
        <v>5/9/2015</v>
      </c>
      <c r="W2816" t="str">
        <f t="shared" si="437"/>
        <v>2015</v>
      </c>
      <c r="X2816" t="str">
        <f t="shared" si="438"/>
        <v>May</v>
      </c>
    </row>
    <row r="2817" spans="1:24" ht="43.2" x14ac:dyDescent="0.55000000000000004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431"/>
        <v>2.42</v>
      </c>
      <c r="P2817" s="9">
        <f t="shared" si="432"/>
        <v>43.214285714285715</v>
      </c>
      <c r="Q2817" t="str">
        <f t="shared" si="433"/>
        <v>theater</v>
      </c>
      <c r="R2817" t="str">
        <f t="shared" si="434"/>
        <v>plays</v>
      </c>
      <c r="S2817" t="str">
        <f t="shared" si="439"/>
        <v>7/8/2016</v>
      </c>
      <c r="T2817" t="str">
        <f t="shared" si="435"/>
        <v>2016</v>
      </c>
      <c r="U2817" t="str">
        <f t="shared" si="436"/>
        <v>July</v>
      </c>
      <c r="V2817" t="str">
        <f t="shared" si="430"/>
        <v>8/7/2016</v>
      </c>
      <c r="W2817" t="str">
        <f t="shared" si="437"/>
        <v>2016</v>
      </c>
      <c r="X2817" t="str">
        <f t="shared" si="438"/>
        <v>August</v>
      </c>
    </row>
    <row r="2818" spans="1:24" ht="43.2" x14ac:dyDescent="0.55000000000000004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si="431"/>
        <v>1.4156666666666666</v>
      </c>
      <c r="P2818" s="9">
        <f t="shared" si="432"/>
        <v>25.130177514792898</v>
      </c>
      <c r="Q2818" t="str">
        <f t="shared" si="433"/>
        <v>theater</v>
      </c>
      <c r="R2818" t="str">
        <f t="shared" si="434"/>
        <v>plays</v>
      </c>
      <c r="S2818" t="str">
        <f t="shared" si="439"/>
        <v>7/3/2015</v>
      </c>
      <c r="T2818" t="str">
        <f t="shared" si="435"/>
        <v>2015</v>
      </c>
      <c r="U2818" t="str">
        <f t="shared" si="436"/>
        <v>July</v>
      </c>
      <c r="V2818" t="str">
        <f t="shared" ref="V2818:V2881" si="440">TEXT((I2818/86400)+25569+(-5/24),"m/d/yyyy")</f>
        <v>8/2/2015</v>
      </c>
      <c r="W2818" t="str">
        <f t="shared" si="437"/>
        <v>2015</v>
      </c>
      <c r="X2818" t="str">
        <f t="shared" si="438"/>
        <v>August</v>
      </c>
    </row>
    <row r="2819" spans="1:24" ht="43.2" x14ac:dyDescent="0.55000000000000004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ref="O2819:O2882" si="441">E2819/D2819</f>
        <v>1.3</v>
      </c>
      <c r="P2819" s="9">
        <f t="shared" ref="P2819:P2882" si="442">IF(L2819&lt;&gt;0, E2819/L2819, 0)</f>
        <v>23.636363636363637</v>
      </c>
      <c r="Q2819" t="str">
        <f t="shared" ref="Q2819:Q2882" si="443">LEFT(N2819, SEARCH("/",N2819,1)-1)</f>
        <v>theater</v>
      </c>
      <c r="R2819" t="str">
        <f t="shared" ref="R2819:R2882" si="444">RIGHT(N2819,LEN(N2819)-FIND("/",N2819))</f>
        <v>plays</v>
      </c>
      <c r="S2819" t="str">
        <f t="shared" si="439"/>
        <v>1/19/2015</v>
      </c>
      <c r="T2819" t="str">
        <f t="shared" ref="T2819:T2882" si="445">TEXT((J2819/86400)+25569+(-5/24),"yyyy")</f>
        <v>2015</v>
      </c>
      <c r="U2819" t="str">
        <f t="shared" ref="U2819:U2882" si="446">TEXT((J2819/86400)+25569+(-5/24),"mmmm")</f>
        <v>January</v>
      </c>
      <c r="V2819" t="str">
        <f t="shared" si="440"/>
        <v>2/28/2015</v>
      </c>
      <c r="W2819" t="str">
        <f t="shared" ref="W2819:W2882" si="447">TEXT((I2819/86400)+25569+(-5/24),"yyyy")</f>
        <v>2015</v>
      </c>
      <c r="X2819" t="str">
        <f t="shared" ref="X2819:X2882" si="448">TEXT((I2819/86400)+25569+(-5/24),"mmmm")</f>
        <v>February</v>
      </c>
    </row>
    <row r="2820" spans="1:24" ht="43.2" x14ac:dyDescent="0.55000000000000004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si="441"/>
        <v>1.0603</v>
      </c>
      <c r="P2820" s="9">
        <f t="shared" si="442"/>
        <v>103.95098039215686</v>
      </c>
      <c r="Q2820" t="str">
        <f t="shared" si="443"/>
        <v>theater</v>
      </c>
      <c r="R2820" t="str">
        <f t="shared" si="444"/>
        <v>plays</v>
      </c>
      <c r="S2820" t="str">
        <f t="shared" ref="S2820:S2883" si="449">TEXT((J2820/86400)+25569+(-5/24),"m/d/yyyy")</f>
        <v>9/3/2015</v>
      </c>
      <c r="T2820" t="str">
        <f t="shared" si="445"/>
        <v>2015</v>
      </c>
      <c r="U2820" t="str">
        <f t="shared" si="446"/>
        <v>September</v>
      </c>
      <c r="V2820" t="str">
        <f t="shared" si="440"/>
        <v>9/23/2015</v>
      </c>
      <c r="W2820" t="str">
        <f t="shared" si="447"/>
        <v>2015</v>
      </c>
      <c r="X2820" t="str">
        <f t="shared" si="448"/>
        <v>September</v>
      </c>
    </row>
    <row r="2821" spans="1:24" ht="43.2" x14ac:dyDescent="0.55000000000000004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si="441"/>
        <v>1.048</v>
      </c>
      <c r="P2821" s="9">
        <f t="shared" si="442"/>
        <v>50.384615384615387</v>
      </c>
      <c r="Q2821" t="str">
        <f t="shared" si="443"/>
        <v>theater</v>
      </c>
      <c r="R2821" t="str">
        <f t="shared" si="444"/>
        <v>plays</v>
      </c>
      <c r="S2821" t="str">
        <f t="shared" si="449"/>
        <v>5/15/2015</v>
      </c>
      <c r="T2821" t="str">
        <f t="shared" si="445"/>
        <v>2015</v>
      </c>
      <c r="U2821" t="str">
        <f t="shared" si="446"/>
        <v>May</v>
      </c>
      <c r="V2821" t="str">
        <f t="shared" si="440"/>
        <v>6/14/2015</v>
      </c>
      <c r="W2821" t="str">
        <f t="shared" si="447"/>
        <v>2015</v>
      </c>
      <c r="X2821" t="str">
        <f t="shared" si="448"/>
        <v>June</v>
      </c>
    </row>
    <row r="2822" spans="1:24" ht="43.2" x14ac:dyDescent="0.55000000000000004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441"/>
        <v>1.36</v>
      </c>
      <c r="P2822" s="9">
        <f t="shared" si="442"/>
        <v>13.6</v>
      </c>
      <c r="Q2822" t="str">
        <f t="shared" si="443"/>
        <v>theater</v>
      </c>
      <c r="R2822" t="str">
        <f t="shared" si="444"/>
        <v>plays</v>
      </c>
      <c r="S2822" t="str">
        <f t="shared" si="449"/>
        <v>2/1/2016</v>
      </c>
      <c r="T2822" t="str">
        <f t="shared" si="445"/>
        <v>2016</v>
      </c>
      <c r="U2822" t="str">
        <f t="shared" si="446"/>
        <v>February</v>
      </c>
      <c r="V2822" t="str">
        <f t="shared" si="440"/>
        <v>2/25/2016</v>
      </c>
      <c r="W2822" t="str">
        <f t="shared" si="447"/>
        <v>2016</v>
      </c>
      <c r="X2822" t="str">
        <f t="shared" si="448"/>
        <v>February</v>
      </c>
    </row>
    <row r="2823" spans="1:24" ht="43.2" x14ac:dyDescent="0.55000000000000004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441"/>
        <v>1</v>
      </c>
      <c r="P2823" s="9">
        <f t="shared" si="442"/>
        <v>28.571428571428573</v>
      </c>
      <c r="Q2823" t="str">
        <f t="shared" si="443"/>
        <v>theater</v>
      </c>
      <c r="R2823" t="str">
        <f t="shared" si="444"/>
        <v>plays</v>
      </c>
      <c r="S2823" t="str">
        <f t="shared" si="449"/>
        <v>8/24/2014</v>
      </c>
      <c r="T2823" t="str">
        <f t="shared" si="445"/>
        <v>2014</v>
      </c>
      <c r="U2823" t="str">
        <f t="shared" si="446"/>
        <v>August</v>
      </c>
      <c r="V2823" t="str">
        <f t="shared" si="440"/>
        <v>9/23/2014</v>
      </c>
      <c r="W2823" t="str">
        <f t="shared" si="447"/>
        <v>2014</v>
      </c>
      <c r="X2823" t="str">
        <f t="shared" si="448"/>
        <v>September</v>
      </c>
    </row>
    <row r="2824" spans="1:24" ht="43.2" x14ac:dyDescent="0.55000000000000004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441"/>
        <v>1</v>
      </c>
      <c r="P2824" s="9">
        <f t="shared" si="442"/>
        <v>63.829787234042556</v>
      </c>
      <c r="Q2824" t="str">
        <f t="shared" si="443"/>
        <v>theater</v>
      </c>
      <c r="R2824" t="str">
        <f t="shared" si="444"/>
        <v>plays</v>
      </c>
      <c r="S2824" t="str">
        <f t="shared" si="449"/>
        <v>2/25/2015</v>
      </c>
      <c r="T2824" t="str">
        <f t="shared" si="445"/>
        <v>2015</v>
      </c>
      <c r="U2824" t="str">
        <f t="shared" si="446"/>
        <v>February</v>
      </c>
      <c r="V2824" t="str">
        <f t="shared" si="440"/>
        <v>3/27/2015</v>
      </c>
      <c r="W2824" t="str">
        <f t="shared" si="447"/>
        <v>2015</v>
      </c>
      <c r="X2824" t="str">
        <f t="shared" si="448"/>
        <v>March</v>
      </c>
    </row>
    <row r="2825" spans="1:24" ht="43.2" x14ac:dyDescent="0.55000000000000004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441"/>
        <v>1.24</v>
      </c>
      <c r="P2825" s="9">
        <f t="shared" si="442"/>
        <v>8.8571428571428577</v>
      </c>
      <c r="Q2825" t="str">
        <f t="shared" si="443"/>
        <v>theater</v>
      </c>
      <c r="R2825" t="str">
        <f t="shared" si="444"/>
        <v>plays</v>
      </c>
      <c r="S2825" t="str">
        <f t="shared" si="449"/>
        <v>3/3/2015</v>
      </c>
      <c r="T2825" t="str">
        <f t="shared" si="445"/>
        <v>2015</v>
      </c>
      <c r="U2825" t="str">
        <f t="shared" si="446"/>
        <v>March</v>
      </c>
      <c r="V2825" t="str">
        <f t="shared" si="440"/>
        <v>3/31/2015</v>
      </c>
      <c r="W2825" t="str">
        <f t="shared" si="447"/>
        <v>2015</v>
      </c>
      <c r="X2825" t="str">
        <f t="shared" si="448"/>
        <v>March</v>
      </c>
    </row>
    <row r="2826" spans="1:24" ht="28.8" x14ac:dyDescent="0.55000000000000004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441"/>
        <v>1.1692307692307693</v>
      </c>
      <c r="P2826" s="9">
        <f t="shared" si="442"/>
        <v>50.666666666666664</v>
      </c>
      <c r="Q2826" t="str">
        <f t="shared" si="443"/>
        <v>theater</v>
      </c>
      <c r="R2826" t="str">
        <f t="shared" si="444"/>
        <v>plays</v>
      </c>
      <c r="S2826" t="str">
        <f t="shared" si="449"/>
        <v>5/12/2015</v>
      </c>
      <c r="T2826" t="str">
        <f t="shared" si="445"/>
        <v>2015</v>
      </c>
      <c r="U2826" t="str">
        <f t="shared" si="446"/>
        <v>May</v>
      </c>
      <c r="V2826" t="str">
        <f t="shared" si="440"/>
        <v>6/12/2015</v>
      </c>
      <c r="W2826" t="str">
        <f t="shared" si="447"/>
        <v>2015</v>
      </c>
      <c r="X2826" t="str">
        <f t="shared" si="448"/>
        <v>June</v>
      </c>
    </row>
    <row r="2827" spans="1:24" ht="43.2" x14ac:dyDescent="0.55000000000000004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441"/>
        <v>1.0333333333333334</v>
      </c>
      <c r="P2827" s="9">
        <f t="shared" si="442"/>
        <v>60.784313725490193</v>
      </c>
      <c r="Q2827" t="str">
        <f t="shared" si="443"/>
        <v>theater</v>
      </c>
      <c r="R2827" t="str">
        <f t="shared" si="444"/>
        <v>plays</v>
      </c>
      <c r="S2827" t="str">
        <f t="shared" si="449"/>
        <v>11/4/2015</v>
      </c>
      <c r="T2827" t="str">
        <f t="shared" si="445"/>
        <v>2015</v>
      </c>
      <c r="U2827" t="str">
        <f t="shared" si="446"/>
        <v>November</v>
      </c>
      <c r="V2827" t="str">
        <f t="shared" si="440"/>
        <v>12/4/2015</v>
      </c>
      <c r="W2827" t="str">
        <f t="shared" si="447"/>
        <v>2015</v>
      </c>
      <c r="X2827" t="str">
        <f t="shared" si="448"/>
        <v>December</v>
      </c>
    </row>
    <row r="2828" spans="1:24" ht="43.2" x14ac:dyDescent="0.55000000000000004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441"/>
        <v>1.0774999999999999</v>
      </c>
      <c r="P2828" s="9">
        <f t="shared" si="442"/>
        <v>113.42105263157895</v>
      </c>
      <c r="Q2828" t="str">
        <f t="shared" si="443"/>
        <v>theater</v>
      </c>
      <c r="R2828" t="str">
        <f t="shared" si="444"/>
        <v>plays</v>
      </c>
      <c r="S2828" t="str">
        <f t="shared" si="449"/>
        <v>6/15/2015</v>
      </c>
      <c r="T2828" t="str">
        <f t="shared" si="445"/>
        <v>2015</v>
      </c>
      <c r="U2828" t="str">
        <f t="shared" si="446"/>
        <v>June</v>
      </c>
      <c r="V2828" t="str">
        <f t="shared" si="440"/>
        <v>7/10/2015</v>
      </c>
      <c r="W2828" t="str">
        <f t="shared" si="447"/>
        <v>2015</v>
      </c>
      <c r="X2828" t="str">
        <f t="shared" si="448"/>
        <v>July</v>
      </c>
    </row>
    <row r="2829" spans="1:24" ht="43.2" x14ac:dyDescent="0.55000000000000004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441"/>
        <v>1.2024999999999999</v>
      </c>
      <c r="P2829" s="9">
        <f t="shared" si="442"/>
        <v>104.56521739130434</v>
      </c>
      <c r="Q2829" t="str">
        <f t="shared" si="443"/>
        <v>theater</v>
      </c>
      <c r="R2829" t="str">
        <f t="shared" si="444"/>
        <v>plays</v>
      </c>
      <c r="S2829" t="str">
        <f t="shared" si="449"/>
        <v>5/4/2016</v>
      </c>
      <c r="T2829" t="str">
        <f t="shared" si="445"/>
        <v>2016</v>
      </c>
      <c r="U2829" t="str">
        <f t="shared" si="446"/>
        <v>May</v>
      </c>
      <c r="V2829" t="str">
        <f t="shared" si="440"/>
        <v>6/3/2016</v>
      </c>
      <c r="W2829" t="str">
        <f t="shared" si="447"/>
        <v>2016</v>
      </c>
      <c r="X2829" t="str">
        <f t="shared" si="448"/>
        <v>June</v>
      </c>
    </row>
    <row r="2830" spans="1:24" ht="43.2" x14ac:dyDescent="0.55000000000000004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441"/>
        <v>1.0037894736842106</v>
      </c>
      <c r="P2830" s="9">
        <f t="shared" si="442"/>
        <v>98.30927835051547</v>
      </c>
      <c r="Q2830" t="str">
        <f t="shared" si="443"/>
        <v>theater</v>
      </c>
      <c r="R2830" t="str">
        <f t="shared" si="444"/>
        <v>plays</v>
      </c>
      <c r="S2830" t="str">
        <f t="shared" si="449"/>
        <v>9/7/2015</v>
      </c>
      <c r="T2830" t="str">
        <f t="shared" si="445"/>
        <v>2015</v>
      </c>
      <c r="U2830" t="str">
        <f t="shared" si="446"/>
        <v>September</v>
      </c>
      <c r="V2830" t="str">
        <f t="shared" si="440"/>
        <v>10/2/2015</v>
      </c>
      <c r="W2830" t="str">
        <f t="shared" si="447"/>
        <v>2015</v>
      </c>
      <c r="X2830" t="str">
        <f t="shared" si="448"/>
        <v>October</v>
      </c>
    </row>
    <row r="2831" spans="1:24" ht="43.2" x14ac:dyDescent="0.55000000000000004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441"/>
        <v>1.0651999999999999</v>
      </c>
      <c r="P2831" s="9">
        <f t="shared" si="442"/>
        <v>35.039473684210527</v>
      </c>
      <c r="Q2831" t="str">
        <f t="shared" si="443"/>
        <v>theater</v>
      </c>
      <c r="R2831" t="str">
        <f t="shared" si="444"/>
        <v>plays</v>
      </c>
      <c r="S2831" t="str">
        <f t="shared" si="449"/>
        <v>5/5/2016</v>
      </c>
      <c r="T2831" t="str">
        <f t="shared" si="445"/>
        <v>2016</v>
      </c>
      <c r="U2831" t="str">
        <f t="shared" si="446"/>
        <v>May</v>
      </c>
      <c r="V2831" t="str">
        <f t="shared" si="440"/>
        <v>6/2/2016</v>
      </c>
      <c r="W2831" t="str">
        <f t="shared" si="447"/>
        <v>2016</v>
      </c>
      <c r="X2831" t="str">
        <f t="shared" si="448"/>
        <v>June</v>
      </c>
    </row>
    <row r="2832" spans="1:24" ht="28.8" x14ac:dyDescent="0.55000000000000004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441"/>
        <v>1</v>
      </c>
      <c r="P2832" s="9">
        <f t="shared" si="442"/>
        <v>272.72727272727275</v>
      </c>
      <c r="Q2832" t="str">
        <f t="shared" si="443"/>
        <v>theater</v>
      </c>
      <c r="R2832" t="str">
        <f t="shared" si="444"/>
        <v>plays</v>
      </c>
      <c r="S2832" t="str">
        <f t="shared" si="449"/>
        <v>4/29/2014</v>
      </c>
      <c r="T2832" t="str">
        <f t="shared" si="445"/>
        <v>2014</v>
      </c>
      <c r="U2832" t="str">
        <f t="shared" si="446"/>
        <v>April</v>
      </c>
      <c r="V2832" t="str">
        <f t="shared" si="440"/>
        <v>5/11/2014</v>
      </c>
      <c r="W2832" t="str">
        <f t="shared" si="447"/>
        <v>2014</v>
      </c>
      <c r="X2832" t="str">
        <f t="shared" si="448"/>
        <v>May</v>
      </c>
    </row>
    <row r="2833" spans="1:24" ht="28.8" x14ac:dyDescent="0.55000000000000004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441"/>
        <v>1.1066666666666667</v>
      </c>
      <c r="P2833" s="9">
        <f t="shared" si="442"/>
        <v>63.846153846153847</v>
      </c>
      <c r="Q2833" t="str">
        <f t="shared" si="443"/>
        <v>theater</v>
      </c>
      <c r="R2833" t="str">
        <f t="shared" si="444"/>
        <v>plays</v>
      </c>
      <c r="S2833" t="str">
        <f t="shared" si="449"/>
        <v>6/16/2015</v>
      </c>
      <c r="T2833" t="str">
        <f t="shared" si="445"/>
        <v>2015</v>
      </c>
      <c r="U2833" t="str">
        <f t="shared" si="446"/>
        <v>June</v>
      </c>
      <c r="V2833" t="str">
        <f t="shared" si="440"/>
        <v>7/16/2015</v>
      </c>
      <c r="W2833" t="str">
        <f t="shared" si="447"/>
        <v>2015</v>
      </c>
      <c r="X2833" t="str">
        <f t="shared" si="448"/>
        <v>July</v>
      </c>
    </row>
    <row r="2834" spans="1:24" ht="43.2" x14ac:dyDescent="0.55000000000000004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441"/>
        <v>1.1471959999999999</v>
      </c>
      <c r="P2834" s="9">
        <f t="shared" si="442"/>
        <v>30.189368421052631</v>
      </c>
      <c r="Q2834" t="str">
        <f t="shared" si="443"/>
        <v>theater</v>
      </c>
      <c r="R2834" t="str">
        <f t="shared" si="444"/>
        <v>plays</v>
      </c>
      <c r="S2834" t="str">
        <f t="shared" si="449"/>
        <v>10/26/2014</v>
      </c>
      <c r="T2834" t="str">
        <f t="shared" si="445"/>
        <v>2014</v>
      </c>
      <c r="U2834" t="str">
        <f t="shared" si="446"/>
        <v>October</v>
      </c>
      <c r="V2834" t="str">
        <f t="shared" si="440"/>
        <v>11/23/2014</v>
      </c>
      <c r="W2834" t="str">
        <f t="shared" si="447"/>
        <v>2014</v>
      </c>
      <c r="X2834" t="str">
        <f t="shared" si="448"/>
        <v>November</v>
      </c>
    </row>
    <row r="2835" spans="1:24" x14ac:dyDescent="0.55000000000000004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441"/>
        <v>1.0825925925925926</v>
      </c>
      <c r="P2835" s="9">
        <f t="shared" si="442"/>
        <v>83.51428571428572</v>
      </c>
      <c r="Q2835" t="str">
        <f t="shared" si="443"/>
        <v>theater</v>
      </c>
      <c r="R2835" t="str">
        <f t="shared" si="444"/>
        <v>plays</v>
      </c>
      <c r="S2835" t="str">
        <f t="shared" si="449"/>
        <v>9/20/2015</v>
      </c>
      <c r="T2835" t="str">
        <f t="shared" si="445"/>
        <v>2015</v>
      </c>
      <c r="U2835" t="str">
        <f t="shared" si="446"/>
        <v>September</v>
      </c>
      <c r="V2835" t="str">
        <f t="shared" si="440"/>
        <v>10/10/2015</v>
      </c>
      <c r="W2835" t="str">
        <f t="shared" si="447"/>
        <v>2015</v>
      </c>
      <c r="X2835" t="str">
        <f t="shared" si="448"/>
        <v>October</v>
      </c>
    </row>
    <row r="2836" spans="1:24" ht="43.2" x14ac:dyDescent="0.55000000000000004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441"/>
        <v>1.7</v>
      </c>
      <c r="P2836" s="9">
        <f t="shared" si="442"/>
        <v>64.761904761904759</v>
      </c>
      <c r="Q2836" t="str">
        <f t="shared" si="443"/>
        <v>theater</v>
      </c>
      <c r="R2836" t="str">
        <f t="shared" si="444"/>
        <v>plays</v>
      </c>
      <c r="S2836" t="str">
        <f t="shared" si="449"/>
        <v>1/15/2015</v>
      </c>
      <c r="T2836" t="str">
        <f t="shared" si="445"/>
        <v>2015</v>
      </c>
      <c r="U2836" t="str">
        <f t="shared" si="446"/>
        <v>January</v>
      </c>
      <c r="V2836" t="str">
        <f t="shared" si="440"/>
        <v>1/30/2015</v>
      </c>
      <c r="W2836" t="str">
        <f t="shared" si="447"/>
        <v>2015</v>
      </c>
      <c r="X2836" t="str">
        <f t="shared" si="448"/>
        <v>January</v>
      </c>
    </row>
    <row r="2837" spans="1:24" ht="43.2" x14ac:dyDescent="0.55000000000000004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441"/>
        <v>1.8709899999999999</v>
      </c>
      <c r="P2837" s="9">
        <f t="shared" si="442"/>
        <v>20.118172043010752</v>
      </c>
      <c r="Q2837" t="str">
        <f t="shared" si="443"/>
        <v>theater</v>
      </c>
      <c r="R2837" t="str">
        <f t="shared" si="444"/>
        <v>plays</v>
      </c>
      <c r="S2837" t="str">
        <f t="shared" si="449"/>
        <v>11/5/2015</v>
      </c>
      <c r="T2837" t="str">
        <f t="shared" si="445"/>
        <v>2015</v>
      </c>
      <c r="U2837" t="str">
        <f t="shared" si="446"/>
        <v>November</v>
      </c>
      <c r="V2837" t="str">
        <f t="shared" si="440"/>
        <v>12/4/2015</v>
      </c>
      <c r="W2837" t="str">
        <f t="shared" si="447"/>
        <v>2015</v>
      </c>
      <c r="X2837" t="str">
        <f t="shared" si="448"/>
        <v>December</v>
      </c>
    </row>
    <row r="2838" spans="1:24" ht="43.2" x14ac:dyDescent="0.55000000000000004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441"/>
        <v>1.0777777777777777</v>
      </c>
      <c r="P2838" s="9">
        <f t="shared" si="442"/>
        <v>44.090909090909093</v>
      </c>
      <c r="Q2838" t="str">
        <f t="shared" si="443"/>
        <v>theater</v>
      </c>
      <c r="R2838" t="str">
        <f t="shared" si="444"/>
        <v>plays</v>
      </c>
      <c r="S2838" t="str">
        <f t="shared" si="449"/>
        <v>1/11/2017</v>
      </c>
      <c r="T2838" t="str">
        <f t="shared" si="445"/>
        <v>2017</v>
      </c>
      <c r="U2838" t="str">
        <f t="shared" si="446"/>
        <v>January</v>
      </c>
      <c r="V2838" t="str">
        <f t="shared" si="440"/>
        <v>2/17/2017</v>
      </c>
      <c r="W2838" t="str">
        <f t="shared" si="447"/>
        <v>2017</v>
      </c>
      <c r="X2838" t="str">
        <f t="shared" si="448"/>
        <v>February</v>
      </c>
    </row>
    <row r="2839" spans="1:24" ht="57.6" x14ac:dyDescent="0.55000000000000004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441"/>
        <v>1</v>
      </c>
      <c r="P2839" s="9">
        <f t="shared" si="442"/>
        <v>40.476190476190474</v>
      </c>
      <c r="Q2839" t="str">
        <f t="shared" si="443"/>
        <v>theater</v>
      </c>
      <c r="R2839" t="str">
        <f t="shared" si="444"/>
        <v>plays</v>
      </c>
      <c r="S2839" t="str">
        <f t="shared" si="449"/>
        <v>10/30/2015</v>
      </c>
      <c r="T2839" t="str">
        <f t="shared" si="445"/>
        <v>2015</v>
      </c>
      <c r="U2839" t="str">
        <f t="shared" si="446"/>
        <v>October</v>
      </c>
      <c r="V2839" t="str">
        <f t="shared" si="440"/>
        <v>12/9/2015</v>
      </c>
      <c r="W2839" t="str">
        <f t="shared" si="447"/>
        <v>2015</v>
      </c>
      <c r="X2839" t="str">
        <f t="shared" si="448"/>
        <v>December</v>
      </c>
    </row>
    <row r="2840" spans="1:24" ht="43.2" x14ac:dyDescent="0.55000000000000004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441"/>
        <v>1.2024999999999999</v>
      </c>
      <c r="P2840" s="9">
        <f t="shared" si="442"/>
        <v>44.537037037037038</v>
      </c>
      <c r="Q2840" t="str">
        <f t="shared" si="443"/>
        <v>theater</v>
      </c>
      <c r="R2840" t="str">
        <f t="shared" si="444"/>
        <v>plays</v>
      </c>
      <c r="S2840" t="str">
        <f t="shared" si="449"/>
        <v>7/22/2014</v>
      </c>
      <c r="T2840" t="str">
        <f t="shared" si="445"/>
        <v>2014</v>
      </c>
      <c r="U2840" t="str">
        <f t="shared" si="446"/>
        <v>July</v>
      </c>
      <c r="V2840" t="str">
        <f t="shared" si="440"/>
        <v>8/13/2014</v>
      </c>
      <c r="W2840" t="str">
        <f t="shared" si="447"/>
        <v>2014</v>
      </c>
      <c r="X2840" t="str">
        <f t="shared" si="448"/>
        <v>August</v>
      </c>
    </row>
    <row r="2841" spans="1:24" ht="43.2" x14ac:dyDescent="0.55000000000000004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441"/>
        <v>1.1142857142857143</v>
      </c>
      <c r="P2841" s="9">
        <f t="shared" si="442"/>
        <v>125.80645161290323</v>
      </c>
      <c r="Q2841" t="str">
        <f t="shared" si="443"/>
        <v>theater</v>
      </c>
      <c r="R2841" t="str">
        <f t="shared" si="444"/>
        <v>plays</v>
      </c>
      <c r="S2841" t="str">
        <f t="shared" si="449"/>
        <v>8/2/2014</v>
      </c>
      <c r="T2841" t="str">
        <f t="shared" si="445"/>
        <v>2014</v>
      </c>
      <c r="U2841" t="str">
        <f t="shared" si="446"/>
        <v>August</v>
      </c>
      <c r="V2841" t="str">
        <f t="shared" si="440"/>
        <v>8/24/2014</v>
      </c>
      <c r="W2841" t="str">
        <f t="shared" si="447"/>
        <v>2014</v>
      </c>
      <c r="X2841" t="str">
        <f t="shared" si="448"/>
        <v>August</v>
      </c>
    </row>
    <row r="2842" spans="1:24" ht="57.6" x14ac:dyDescent="0.55000000000000004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441"/>
        <v>1.04</v>
      </c>
      <c r="P2842" s="9">
        <f t="shared" si="442"/>
        <v>19.696969696969695</v>
      </c>
      <c r="Q2842" t="str">
        <f t="shared" si="443"/>
        <v>theater</v>
      </c>
      <c r="R2842" t="str">
        <f t="shared" si="444"/>
        <v>plays</v>
      </c>
      <c r="S2842" t="str">
        <f t="shared" si="449"/>
        <v>2/24/2015</v>
      </c>
      <c r="T2842" t="str">
        <f t="shared" si="445"/>
        <v>2015</v>
      </c>
      <c r="U2842" t="str">
        <f t="shared" si="446"/>
        <v>February</v>
      </c>
      <c r="V2842" t="str">
        <f t="shared" si="440"/>
        <v>3/18/2015</v>
      </c>
      <c r="W2842" t="str">
        <f t="shared" si="447"/>
        <v>2015</v>
      </c>
      <c r="X2842" t="str">
        <f t="shared" si="448"/>
        <v>March</v>
      </c>
    </row>
    <row r="2843" spans="1:24" ht="43.2" x14ac:dyDescent="0.55000000000000004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 t="shared" si="441"/>
        <v>0.01</v>
      </c>
      <c r="P2843" s="9">
        <f t="shared" si="442"/>
        <v>10</v>
      </c>
      <c r="Q2843" t="str">
        <f t="shared" si="443"/>
        <v>theater</v>
      </c>
      <c r="R2843" t="str">
        <f t="shared" si="444"/>
        <v>plays</v>
      </c>
      <c r="S2843" t="str">
        <f t="shared" si="449"/>
        <v>10/14/2015</v>
      </c>
      <c r="T2843" t="str">
        <f t="shared" si="445"/>
        <v>2015</v>
      </c>
      <c r="U2843" t="str">
        <f t="shared" si="446"/>
        <v>October</v>
      </c>
      <c r="V2843" t="str">
        <f t="shared" si="440"/>
        <v>12/13/2015</v>
      </c>
      <c r="W2843" t="str">
        <f t="shared" si="447"/>
        <v>2015</v>
      </c>
      <c r="X2843" t="str">
        <f t="shared" si="448"/>
        <v>December</v>
      </c>
    </row>
    <row r="2844" spans="1:24" ht="43.2" x14ac:dyDescent="0.55000000000000004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 t="shared" si="441"/>
        <v>0</v>
      </c>
      <c r="P2844" s="9">
        <f t="shared" si="442"/>
        <v>0</v>
      </c>
      <c r="Q2844" t="str">
        <f t="shared" si="443"/>
        <v>theater</v>
      </c>
      <c r="R2844" t="str">
        <f t="shared" si="444"/>
        <v>plays</v>
      </c>
      <c r="S2844" t="str">
        <f t="shared" si="449"/>
        <v>5/25/2014</v>
      </c>
      <c r="T2844" t="str">
        <f t="shared" si="445"/>
        <v>2014</v>
      </c>
      <c r="U2844" t="str">
        <f t="shared" si="446"/>
        <v>May</v>
      </c>
      <c r="V2844" t="str">
        <f t="shared" si="440"/>
        <v>6/21/2014</v>
      </c>
      <c r="W2844" t="str">
        <f t="shared" si="447"/>
        <v>2014</v>
      </c>
      <c r="X2844" t="str">
        <f t="shared" si="448"/>
        <v>June</v>
      </c>
    </row>
    <row r="2845" spans="1:24" ht="43.2" x14ac:dyDescent="0.55000000000000004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441"/>
        <v>0</v>
      </c>
      <c r="P2845" s="9">
        <f t="shared" si="442"/>
        <v>0</v>
      </c>
      <c r="Q2845" t="str">
        <f t="shared" si="443"/>
        <v>theater</v>
      </c>
      <c r="R2845" t="str">
        <f t="shared" si="444"/>
        <v>plays</v>
      </c>
      <c r="S2845" t="str">
        <f t="shared" si="449"/>
        <v>5/2/2016</v>
      </c>
      <c r="T2845" t="str">
        <f t="shared" si="445"/>
        <v>2016</v>
      </c>
      <c r="U2845" t="str">
        <f t="shared" si="446"/>
        <v>May</v>
      </c>
      <c r="V2845" t="str">
        <f t="shared" si="440"/>
        <v>6/12/2016</v>
      </c>
      <c r="W2845" t="str">
        <f t="shared" si="447"/>
        <v>2016</v>
      </c>
      <c r="X2845" t="str">
        <f t="shared" si="448"/>
        <v>June</v>
      </c>
    </row>
    <row r="2846" spans="1:24" ht="43.2" x14ac:dyDescent="0.55000000000000004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si="441"/>
        <v>5.4545454545454543E-2</v>
      </c>
      <c r="P2846" s="9">
        <f t="shared" si="442"/>
        <v>30</v>
      </c>
      <c r="Q2846" t="str">
        <f t="shared" si="443"/>
        <v>theater</v>
      </c>
      <c r="R2846" t="str">
        <f t="shared" si="444"/>
        <v>plays</v>
      </c>
      <c r="S2846" t="str">
        <f t="shared" si="449"/>
        <v>12/5/2016</v>
      </c>
      <c r="T2846" t="str">
        <f t="shared" si="445"/>
        <v>2016</v>
      </c>
      <c r="U2846" t="str">
        <f t="shared" si="446"/>
        <v>December</v>
      </c>
      <c r="V2846" t="str">
        <f t="shared" si="440"/>
        <v>1/4/2017</v>
      </c>
      <c r="W2846" t="str">
        <f t="shared" si="447"/>
        <v>2017</v>
      </c>
      <c r="X2846" t="str">
        <f t="shared" si="448"/>
        <v>January</v>
      </c>
    </row>
    <row r="2847" spans="1:24" ht="43.2" x14ac:dyDescent="0.55000000000000004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441"/>
        <v>0.31546666666666667</v>
      </c>
      <c r="P2847" s="9">
        <f t="shared" si="442"/>
        <v>60.666666666666664</v>
      </c>
      <c r="Q2847" t="str">
        <f t="shared" si="443"/>
        <v>theater</v>
      </c>
      <c r="R2847" t="str">
        <f t="shared" si="444"/>
        <v>plays</v>
      </c>
      <c r="S2847" t="str">
        <f t="shared" si="449"/>
        <v>4/8/2015</v>
      </c>
      <c r="T2847" t="str">
        <f t="shared" si="445"/>
        <v>2015</v>
      </c>
      <c r="U2847" t="str">
        <f t="shared" si="446"/>
        <v>April</v>
      </c>
      <c r="V2847" t="str">
        <f t="shared" si="440"/>
        <v>6/7/2015</v>
      </c>
      <c r="W2847" t="str">
        <f t="shared" si="447"/>
        <v>2015</v>
      </c>
      <c r="X2847" t="str">
        <f t="shared" si="448"/>
        <v>June</v>
      </c>
    </row>
    <row r="2848" spans="1:24" ht="43.2" x14ac:dyDescent="0.55000000000000004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 t="shared" si="441"/>
        <v>0</v>
      </c>
      <c r="P2848" s="9">
        <f t="shared" si="442"/>
        <v>0</v>
      </c>
      <c r="Q2848" t="str">
        <f t="shared" si="443"/>
        <v>theater</v>
      </c>
      <c r="R2848" t="str">
        <f t="shared" si="444"/>
        <v>plays</v>
      </c>
      <c r="S2848" t="str">
        <f t="shared" si="449"/>
        <v>4/14/2015</v>
      </c>
      <c r="T2848" t="str">
        <f t="shared" si="445"/>
        <v>2015</v>
      </c>
      <c r="U2848" t="str">
        <f t="shared" si="446"/>
        <v>April</v>
      </c>
      <c r="V2848" t="str">
        <f t="shared" si="440"/>
        <v>5/29/2015</v>
      </c>
      <c r="W2848" t="str">
        <f t="shared" si="447"/>
        <v>2015</v>
      </c>
      <c r="X2848" t="str">
        <f t="shared" si="448"/>
        <v>May</v>
      </c>
    </row>
    <row r="2849" spans="1:24" ht="43.2" x14ac:dyDescent="0.55000000000000004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 t="shared" si="441"/>
        <v>0</v>
      </c>
      <c r="P2849" s="9">
        <f t="shared" si="442"/>
        <v>0</v>
      </c>
      <c r="Q2849" t="str">
        <f t="shared" si="443"/>
        <v>theater</v>
      </c>
      <c r="R2849" t="str">
        <f t="shared" si="444"/>
        <v>plays</v>
      </c>
      <c r="S2849" t="str">
        <f t="shared" si="449"/>
        <v>3/24/2016</v>
      </c>
      <c r="T2849" t="str">
        <f t="shared" si="445"/>
        <v>2016</v>
      </c>
      <c r="U2849" t="str">
        <f t="shared" si="446"/>
        <v>March</v>
      </c>
      <c r="V2849" t="str">
        <f t="shared" si="440"/>
        <v>5/23/2016</v>
      </c>
      <c r="W2849" t="str">
        <f t="shared" si="447"/>
        <v>2016</v>
      </c>
      <c r="X2849" t="str">
        <f t="shared" si="448"/>
        <v>May</v>
      </c>
    </row>
    <row r="2850" spans="1:24" ht="57.6" x14ac:dyDescent="0.55000000000000004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si="441"/>
        <v>2E-3</v>
      </c>
      <c r="P2850" s="9">
        <f t="shared" si="442"/>
        <v>23.333333333333332</v>
      </c>
      <c r="Q2850" t="str">
        <f t="shared" si="443"/>
        <v>theater</v>
      </c>
      <c r="R2850" t="str">
        <f t="shared" si="444"/>
        <v>plays</v>
      </c>
      <c r="S2850" t="str">
        <f t="shared" si="449"/>
        <v>4/29/2015</v>
      </c>
      <c r="T2850" t="str">
        <f t="shared" si="445"/>
        <v>2015</v>
      </c>
      <c r="U2850" t="str">
        <f t="shared" si="446"/>
        <v>April</v>
      </c>
      <c r="V2850" t="str">
        <f t="shared" si="440"/>
        <v>5/29/2015</v>
      </c>
      <c r="W2850" t="str">
        <f t="shared" si="447"/>
        <v>2015</v>
      </c>
      <c r="X2850" t="str">
        <f t="shared" si="448"/>
        <v>May</v>
      </c>
    </row>
    <row r="2851" spans="1:24" ht="43.2" x14ac:dyDescent="0.55000000000000004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441"/>
        <v>0.01</v>
      </c>
      <c r="P2851" s="9">
        <f t="shared" si="442"/>
        <v>5</v>
      </c>
      <c r="Q2851" t="str">
        <f t="shared" si="443"/>
        <v>theater</v>
      </c>
      <c r="R2851" t="str">
        <f t="shared" si="444"/>
        <v>plays</v>
      </c>
      <c r="S2851" t="str">
        <f t="shared" si="449"/>
        <v>3/24/2016</v>
      </c>
      <c r="T2851" t="str">
        <f t="shared" si="445"/>
        <v>2016</v>
      </c>
      <c r="U2851" t="str">
        <f t="shared" si="446"/>
        <v>March</v>
      </c>
      <c r="V2851" t="str">
        <f t="shared" si="440"/>
        <v>4/23/2016</v>
      </c>
      <c r="W2851" t="str">
        <f t="shared" si="447"/>
        <v>2016</v>
      </c>
      <c r="X2851" t="str">
        <f t="shared" si="448"/>
        <v>April</v>
      </c>
    </row>
    <row r="2852" spans="1:24" ht="43.2" x14ac:dyDescent="0.55000000000000004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441"/>
        <v>3.8875E-2</v>
      </c>
      <c r="P2852" s="9">
        <f t="shared" si="442"/>
        <v>23.923076923076923</v>
      </c>
      <c r="Q2852" t="str">
        <f t="shared" si="443"/>
        <v>theater</v>
      </c>
      <c r="R2852" t="str">
        <f t="shared" si="444"/>
        <v>plays</v>
      </c>
      <c r="S2852" t="str">
        <f t="shared" si="449"/>
        <v>8/6/2014</v>
      </c>
      <c r="T2852" t="str">
        <f t="shared" si="445"/>
        <v>2014</v>
      </c>
      <c r="U2852" t="str">
        <f t="shared" si="446"/>
        <v>August</v>
      </c>
      <c r="V2852" t="str">
        <f t="shared" si="440"/>
        <v>9/5/2014</v>
      </c>
      <c r="W2852" t="str">
        <f t="shared" si="447"/>
        <v>2014</v>
      </c>
      <c r="X2852" t="str">
        <f t="shared" si="448"/>
        <v>September</v>
      </c>
    </row>
    <row r="2853" spans="1:24" ht="43.2" x14ac:dyDescent="0.55000000000000004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 t="shared" si="441"/>
        <v>0</v>
      </c>
      <c r="P2853" s="9">
        <f t="shared" si="442"/>
        <v>0</v>
      </c>
      <c r="Q2853" t="str">
        <f t="shared" si="443"/>
        <v>theater</v>
      </c>
      <c r="R2853" t="str">
        <f t="shared" si="444"/>
        <v>plays</v>
      </c>
      <c r="S2853" t="str">
        <f t="shared" si="449"/>
        <v>1/20/2016</v>
      </c>
      <c r="T2853" t="str">
        <f t="shared" si="445"/>
        <v>2016</v>
      </c>
      <c r="U2853" t="str">
        <f t="shared" si="446"/>
        <v>January</v>
      </c>
      <c r="V2853" t="str">
        <f t="shared" si="440"/>
        <v>1/29/2016</v>
      </c>
      <c r="W2853" t="str">
        <f t="shared" si="447"/>
        <v>2016</v>
      </c>
      <c r="X2853" t="str">
        <f t="shared" si="448"/>
        <v>January</v>
      </c>
    </row>
    <row r="2854" spans="1:24" ht="43.2" x14ac:dyDescent="0.55000000000000004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 t="shared" si="441"/>
        <v>1.9E-2</v>
      </c>
      <c r="P2854" s="9">
        <f t="shared" si="442"/>
        <v>15.833333333333334</v>
      </c>
      <c r="Q2854" t="str">
        <f t="shared" si="443"/>
        <v>theater</v>
      </c>
      <c r="R2854" t="str">
        <f t="shared" si="444"/>
        <v>plays</v>
      </c>
      <c r="S2854" t="str">
        <f t="shared" si="449"/>
        <v>5/21/2014</v>
      </c>
      <c r="T2854" t="str">
        <f t="shared" si="445"/>
        <v>2014</v>
      </c>
      <c r="U2854" t="str">
        <f t="shared" si="446"/>
        <v>May</v>
      </c>
      <c r="V2854" t="str">
        <f t="shared" si="440"/>
        <v>6/20/2014</v>
      </c>
      <c r="W2854" t="str">
        <f t="shared" si="447"/>
        <v>2014</v>
      </c>
      <c r="X2854" t="str">
        <f t="shared" si="448"/>
        <v>June</v>
      </c>
    </row>
    <row r="2855" spans="1:24" ht="43.2" x14ac:dyDescent="0.55000000000000004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 t="shared" si="441"/>
        <v>0</v>
      </c>
      <c r="P2855" s="9">
        <f t="shared" si="442"/>
        <v>0</v>
      </c>
      <c r="Q2855" t="str">
        <f t="shared" si="443"/>
        <v>theater</v>
      </c>
      <c r="R2855" t="str">
        <f t="shared" si="444"/>
        <v>plays</v>
      </c>
      <c r="S2855" t="str">
        <f t="shared" si="449"/>
        <v>7/15/2014</v>
      </c>
      <c r="T2855" t="str">
        <f t="shared" si="445"/>
        <v>2014</v>
      </c>
      <c r="U2855" t="str">
        <f t="shared" si="446"/>
        <v>July</v>
      </c>
      <c r="V2855" t="str">
        <f t="shared" si="440"/>
        <v>9/13/2014</v>
      </c>
      <c r="W2855" t="str">
        <f t="shared" si="447"/>
        <v>2014</v>
      </c>
      <c r="X2855" t="str">
        <f t="shared" si="448"/>
        <v>September</v>
      </c>
    </row>
    <row r="2856" spans="1:24" ht="43.2" x14ac:dyDescent="0.55000000000000004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si="441"/>
        <v>0.41699999999999998</v>
      </c>
      <c r="P2856" s="9">
        <f t="shared" si="442"/>
        <v>29.785714285714285</v>
      </c>
      <c r="Q2856" t="str">
        <f t="shared" si="443"/>
        <v>theater</v>
      </c>
      <c r="R2856" t="str">
        <f t="shared" si="444"/>
        <v>plays</v>
      </c>
      <c r="S2856" t="str">
        <f t="shared" si="449"/>
        <v>4/17/2015</v>
      </c>
      <c r="T2856" t="str">
        <f t="shared" si="445"/>
        <v>2015</v>
      </c>
      <c r="U2856" t="str">
        <f t="shared" si="446"/>
        <v>April</v>
      </c>
      <c r="V2856" t="str">
        <f t="shared" si="440"/>
        <v>5/7/2015</v>
      </c>
      <c r="W2856" t="str">
        <f t="shared" si="447"/>
        <v>2015</v>
      </c>
      <c r="X2856" t="str">
        <f t="shared" si="448"/>
        <v>May</v>
      </c>
    </row>
    <row r="2857" spans="1:24" ht="43.2" x14ac:dyDescent="0.55000000000000004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441"/>
        <v>0.5</v>
      </c>
      <c r="P2857" s="9">
        <f t="shared" si="442"/>
        <v>60</v>
      </c>
      <c r="Q2857" t="str">
        <f t="shared" si="443"/>
        <v>theater</v>
      </c>
      <c r="R2857" t="str">
        <f t="shared" si="444"/>
        <v>plays</v>
      </c>
      <c r="S2857" t="str">
        <f t="shared" si="449"/>
        <v>12/31/2015</v>
      </c>
      <c r="T2857" t="str">
        <f t="shared" si="445"/>
        <v>2015</v>
      </c>
      <c r="U2857" t="str">
        <f t="shared" si="446"/>
        <v>December</v>
      </c>
      <c r="V2857" t="str">
        <f t="shared" si="440"/>
        <v>1/29/2016</v>
      </c>
      <c r="W2857" t="str">
        <f t="shared" si="447"/>
        <v>2016</v>
      </c>
      <c r="X2857" t="str">
        <f t="shared" si="448"/>
        <v>January</v>
      </c>
    </row>
    <row r="2858" spans="1:24" ht="43.2" x14ac:dyDescent="0.55000000000000004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441"/>
        <v>4.8666666666666664E-2</v>
      </c>
      <c r="P2858" s="9">
        <f t="shared" si="442"/>
        <v>24.333333333333332</v>
      </c>
      <c r="Q2858" t="str">
        <f t="shared" si="443"/>
        <v>theater</v>
      </c>
      <c r="R2858" t="str">
        <f t="shared" si="444"/>
        <v>plays</v>
      </c>
      <c r="S2858" t="str">
        <f t="shared" si="449"/>
        <v>6/9/2015</v>
      </c>
      <c r="T2858" t="str">
        <f t="shared" si="445"/>
        <v>2015</v>
      </c>
      <c r="U2858" t="str">
        <f t="shared" si="446"/>
        <v>June</v>
      </c>
      <c r="V2858" t="str">
        <f t="shared" si="440"/>
        <v>8/8/2015</v>
      </c>
      <c r="W2858" t="str">
        <f t="shared" si="447"/>
        <v>2015</v>
      </c>
      <c r="X2858" t="str">
        <f t="shared" si="448"/>
        <v>August</v>
      </c>
    </row>
    <row r="2859" spans="1:24" ht="57.6" x14ac:dyDescent="0.55000000000000004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441"/>
        <v>0.19736842105263158</v>
      </c>
      <c r="P2859" s="9">
        <f t="shared" si="442"/>
        <v>500</v>
      </c>
      <c r="Q2859" t="str">
        <f t="shared" si="443"/>
        <v>theater</v>
      </c>
      <c r="R2859" t="str">
        <f t="shared" si="444"/>
        <v>plays</v>
      </c>
      <c r="S2859" t="str">
        <f t="shared" si="449"/>
        <v>12/22/2016</v>
      </c>
      <c r="T2859" t="str">
        <f t="shared" si="445"/>
        <v>2016</v>
      </c>
      <c r="U2859" t="str">
        <f t="shared" si="446"/>
        <v>December</v>
      </c>
      <c r="V2859" t="str">
        <f t="shared" si="440"/>
        <v>2/20/2017</v>
      </c>
      <c r="W2859" t="str">
        <f t="shared" si="447"/>
        <v>2017</v>
      </c>
      <c r="X2859" t="str">
        <f t="shared" si="448"/>
        <v>February</v>
      </c>
    </row>
    <row r="2860" spans="1:24" ht="43.2" x14ac:dyDescent="0.55000000000000004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 t="shared" si="441"/>
        <v>0</v>
      </c>
      <c r="P2860" s="9">
        <f t="shared" si="442"/>
        <v>0</v>
      </c>
      <c r="Q2860" t="str">
        <f t="shared" si="443"/>
        <v>theater</v>
      </c>
      <c r="R2860" t="str">
        <f t="shared" si="444"/>
        <v>plays</v>
      </c>
      <c r="S2860" t="str">
        <f t="shared" si="449"/>
        <v>11/11/2014</v>
      </c>
      <c r="T2860" t="str">
        <f t="shared" si="445"/>
        <v>2014</v>
      </c>
      <c r="U2860" t="str">
        <f t="shared" si="446"/>
        <v>November</v>
      </c>
      <c r="V2860" t="str">
        <f t="shared" si="440"/>
        <v>12/5/2014</v>
      </c>
      <c r="W2860" t="str">
        <f t="shared" si="447"/>
        <v>2014</v>
      </c>
      <c r="X2860" t="str">
        <f t="shared" si="448"/>
        <v>December</v>
      </c>
    </row>
    <row r="2861" spans="1:24" ht="28.8" x14ac:dyDescent="0.55000000000000004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si="441"/>
        <v>1.7500000000000002E-2</v>
      </c>
      <c r="P2861" s="9">
        <f t="shared" si="442"/>
        <v>35</v>
      </c>
      <c r="Q2861" t="str">
        <f t="shared" si="443"/>
        <v>theater</v>
      </c>
      <c r="R2861" t="str">
        <f t="shared" si="444"/>
        <v>plays</v>
      </c>
      <c r="S2861" t="str">
        <f t="shared" si="449"/>
        <v>8/17/2015</v>
      </c>
      <c r="T2861" t="str">
        <f t="shared" si="445"/>
        <v>2015</v>
      </c>
      <c r="U2861" t="str">
        <f t="shared" si="446"/>
        <v>August</v>
      </c>
      <c r="V2861" t="str">
        <f t="shared" si="440"/>
        <v>10/16/2015</v>
      </c>
      <c r="W2861" t="str">
        <f t="shared" si="447"/>
        <v>2015</v>
      </c>
      <c r="X2861" t="str">
        <f t="shared" si="448"/>
        <v>October</v>
      </c>
    </row>
    <row r="2862" spans="1:24" ht="43.2" x14ac:dyDescent="0.55000000000000004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441"/>
        <v>6.6500000000000004E-2</v>
      </c>
      <c r="P2862" s="9">
        <f t="shared" si="442"/>
        <v>29.555555555555557</v>
      </c>
      <c r="Q2862" t="str">
        <f t="shared" si="443"/>
        <v>theater</v>
      </c>
      <c r="R2862" t="str">
        <f t="shared" si="444"/>
        <v>plays</v>
      </c>
      <c r="S2862" t="str">
        <f t="shared" si="449"/>
        <v>4/20/2016</v>
      </c>
      <c r="T2862" t="str">
        <f t="shared" si="445"/>
        <v>2016</v>
      </c>
      <c r="U2862" t="str">
        <f t="shared" si="446"/>
        <v>April</v>
      </c>
      <c r="V2862" t="str">
        <f t="shared" si="440"/>
        <v>6/19/2016</v>
      </c>
      <c r="W2862" t="str">
        <f t="shared" si="447"/>
        <v>2016</v>
      </c>
      <c r="X2862" t="str">
        <f t="shared" si="448"/>
        <v>June</v>
      </c>
    </row>
    <row r="2863" spans="1:24" ht="43.2" x14ac:dyDescent="0.55000000000000004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441"/>
        <v>0.32</v>
      </c>
      <c r="P2863" s="9">
        <f t="shared" si="442"/>
        <v>26.666666666666668</v>
      </c>
      <c r="Q2863" t="str">
        <f t="shared" si="443"/>
        <v>theater</v>
      </c>
      <c r="R2863" t="str">
        <f t="shared" si="444"/>
        <v>plays</v>
      </c>
      <c r="S2863" t="str">
        <f t="shared" si="449"/>
        <v>9/10/2015</v>
      </c>
      <c r="T2863" t="str">
        <f t="shared" si="445"/>
        <v>2015</v>
      </c>
      <c r="U2863" t="str">
        <f t="shared" si="446"/>
        <v>September</v>
      </c>
      <c r="V2863" t="str">
        <f t="shared" si="440"/>
        <v>9/24/2015</v>
      </c>
      <c r="W2863" t="str">
        <f t="shared" si="447"/>
        <v>2015</v>
      </c>
      <c r="X2863" t="str">
        <f t="shared" si="448"/>
        <v>September</v>
      </c>
    </row>
    <row r="2864" spans="1:24" ht="43.2" x14ac:dyDescent="0.55000000000000004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441"/>
        <v>4.3307086614173228E-3</v>
      </c>
      <c r="P2864" s="9">
        <f t="shared" si="442"/>
        <v>18.333333333333332</v>
      </c>
      <c r="Q2864" t="str">
        <f t="shared" si="443"/>
        <v>theater</v>
      </c>
      <c r="R2864" t="str">
        <f t="shared" si="444"/>
        <v>plays</v>
      </c>
      <c r="S2864" t="str">
        <f t="shared" si="449"/>
        <v>5/25/2014</v>
      </c>
      <c r="T2864" t="str">
        <f t="shared" si="445"/>
        <v>2014</v>
      </c>
      <c r="U2864" t="str">
        <f t="shared" si="446"/>
        <v>May</v>
      </c>
      <c r="V2864" t="str">
        <f t="shared" si="440"/>
        <v>6/24/2014</v>
      </c>
      <c r="W2864" t="str">
        <f t="shared" si="447"/>
        <v>2014</v>
      </c>
      <c r="X2864" t="str">
        <f t="shared" si="448"/>
        <v>June</v>
      </c>
    </row>
    <row r="2865" spans="1:24" ht="43.2" x14ac:dyDescent="0.55000000000000004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441"/>
        <v>4.0000000000000002E-4</v>
      </c>
      <c r="P2865" s="9">
        <f t="shared" si="442"/>
        <v>20</v>
      </c>
      <c r="Q2865" t="str">
        <f t="shared" si="443"/>
        <v>theater</v>
      </c>
      <c r="R2865" t="str">
        <f t="shared" si="444"/>
        <v>plays</v>
      </c>
      <c r="S2865" t="str">
        <f t="shared" si="449"/>
        <v>7/11/2014</v>
      </c>
      <c r="T2865" t="str">
        <f t="shared" si="445"/>
        <v>2014</v>
      </c>
      <c r="U2865" t="str">
        <f t="shared" si="446"/>
        <v>July</v>
      </c>
      <c r="V2865" t="str">
        <f t="shared" si="440"/>
        <v>9/9/2014</v>
      </c>
      <c r="W2865" t="str">
        <f t="shared" si="447"/>
        <v>2014</v>
      </c>
      <c r="X2865" t="str">
        <f t="shared" si="448"/>
        <v>September</v>
      </c>
    </row>
    <row r="2866" spans="1:24" x14ac:dyDescent="0.55000000000000004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441"/>
        <v>1.6E-2</v>
      </c>
      <c r="P2866" s="9">
        <f t="shared" si="442"/>
        <v>13.333333333333334</v>
      </c>
      <c r="Q2866" t="str">
        <f t="shared" si="443"/>
        <v>theater</v>
      </c>
      <c r="R2866" t="str">
        <f t="shared" si="444"/>
        <v>plays</v>
      </c>
      <c r="S2866" t="str">
        <f t="shared" si="449"/>
        <v>6/17/2015</v>
      </c>
      <c r="T2866" t="str">
        <f t="shared" si="445"/>
        <v>2015</v>
      </c>
      <c r="U2866" t="str">
        <f t="shared" si="446"/>
        <v>June</v>
      </c>
      <c r="V2866" t="str">
        <f t="shared" si="440"/>
        <v>7/17/2015</v>
      </c>
      <c r="W2866" t="str">
        <f t="shared" si="447"/>
        <v>2015</v>
      </c>
      <c r="X2866" t="str">
        <f t="shared" si="448"/>
        <v>July</v>
      </c>
    </row>
    <row r="2867" spans="1:24" ht="43.2" x14ac:dyDescent="0.55000000000000004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 t="shared" si="441"/>
        <v>0</v>
      </c>
      <c r="P2867" s="9">
        <f t="shared" si="442"/>
        <v>0</v>
      </c>
      <c r="Q2867" t="str">
        <f t="shared" si="443"/>
        <v>theater</v>
      </c>
      <c r="R2867" t="str">
        <f t="shared" si="444"/>
        <v>plays</v>
      </c>
      <c r="S2867" t="str">
        <f t="shared" si="449"/>
        <v>11/6/2014</v>
      </c>
      <c r="T2867" t="str">
        <f t="shared" si="445"/>
        <v>2014</v>
      </c>
      <c r="U2867" t="str">
        <f t="shared" si="446"/>
        <v>November</v>
      </c>
      <c r="V2867" t="str">
        <f t="shared" si="440"/>
        <v>1/5/2015</v>
      </c>
      <c r="W2867" t="str">
        <f t="shared" si="447"/>
        <v>2015</v>
      </c>
      <c r="X2867" t="str">
        <f t="shared" si="448"/>
        <v>January</v>
      </c>
    </row>
    <row r="2868" spans="1:24" ht="43.2" x14ac:dyDescent="0.55000000000000004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si="441"/>
        <v>8.9999999999999993E-3</v>
      </c>
      <c r="P2868" s="9">
        <f t="shared" si="442"/>
        <v>22.5</v>
      </c>
      <c r="Q2868" t="str">
        <f t="shared" si="443"/>
        <v>theater</v>
      </c>
      <c r="R2868" t="str">
        <f t="shared" si="444"/>
        <v>plays</v>
      </c>
      <c r="S2868" t="str">
        <f t="shared" si="449"/>
        <v>9/14/2016</v>
      </c>
      <c r="T2868" t="str">
        <f t="shared" si="445"/>
        <v>2016</v>
      </c>
      <c r="U2868" t="str">
        <f t="shared" si="446"/>
        <v>September</v>
      </c>
      <c r="V2868" t="str">
        <f t="shared" si="440"/>
        <v>10/14/2016</v>
      </c>
      <c r="W2868" t="str">
        <f t="shared" si="447"/>
        <v>2016</v>
      </c>
      <c r="X2868" t="str">
        <f t="shared" si="448"/>
        <v>October</v>
      </c>
    </row>
    <row r="2869" spans="1:24" ht="43.2" x14ac:dyDescent="0.55000000000000004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441"/>
        <v>0.2016</v>
      </c>
      <c r="P2869" s="9">
        <f t="shared" si="442"/>
        <v>50.4</v>
      </c>
      <c r="Q2869" t="str">
        <f t="shared" si="443"/>
        <v>theater</v>
      </c>
      <c r="R2869" t="str">
        <f t="shared" si="444"/>
        <v>plays</v>
      </c>
      <c r="S2869" t="str">
        <f t="shared" si="449"/>
        <v>6/9/2016</v>
      </c>
      <c r="T2869" t="str">
        <f t="shared" si="445"/>
        <v>2016</v>
      </c>
      <c r="U2869" t="str">
        <f t="shared" si="446"/>
        <v>June</v>
      </c>
      <c r="V2869" t="str">
        <f t="shared" si="440"/>
        <v>7/3/2016</v>
      </c>
      <c r="W2869" t="str">
        <f t="shared" si="447"/>
        <v>2016</v>
      </c>
      <c r="X2869" t="str">
        <f t="shared" si="448"/>
        <v>July</v>
      </c>
    </row>
    <row r="2870" spans="1:24" ht="43.2" x14ac:dyDescent="0.55000000000000004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441"/>
        <v>0.42011733333333334</v>
      </c>
      <c r="P2870" s="9">
        <f t="shared" si="442"/>
        <v>105.02933333333334</v>
      </c>
      <c r="Q2870" t="str">
        <f t="shared" si="443"/>
        <v>theater</v>
      </c>
      <c r="R2870" t="str">
        <f t="shared" si="444"/>
        <v>plays</v>
      </c>
      <c r="S2870" t="str">
        <f t="shared" si="449"/>
        <v>9/5/2016</v>
      </c>
      <c r="T2870" t="str">
        <f t="shared" si="445"/>
        <v>2016</v>
      </c>
      <c r="U2870" t="str">
        <f t="shared" si="446"/>
        <v>September</v>
      </c>
      <c r="V2870" t="str">
        <f t="shared" si="440"/>
        <v>10/5/2016</v>
      </c>
      <c r="W2870" t="str">
        <f t="shared" si="447"/>
        <v>2016</v>
      </c>
      <c r="X2870" t="str">
        <f t="shared" si="448"/>
        <v>October</v>
      </c>
    </row>
    <row r="2871" spans="1:24" ht="57.6" x14ac:dyDescent="0.55000000000000004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441"/>
        <v>8.8500000000000002E-3</v>
      </c>
      <c r="P2871" s="9">
        <f t="shared" si="442"/>
        <v>35.4</v>
      </c>
      <c r="Q2871" t="str">
        <f t="shared" si="443"/>
        <v>theater</v>
      </c>
      <c r="R2871" t="str">
        <f t="shared" si="444"/>
        <v>plays</v>
      </c>
      <c r="S2871" t="str">
        <f t="shared" si="449"/>
        <v>6/19/2016</v>
      </c>
      <c r="T2871" t="str">
        <f t="shared" si="445"/>
        <v>2016</v>
      </c>
      <c r="U2871" t="str">
        <f t="shared" si="446"/>
        <v>June</v>
      </c>
      <c r="V2871" t="str">
        <f t="shared" si="440"/>
        <v>7/19/2016</v>
      </c>
      <c r="W2871" t="str">
        <f t="shared" si="447"/>
        <v>2016</v>
      </c>
      <c r="X2871" t="str">
        <f t="shared" si="448"/>
        <v>July</v>
      </c>
    </row>
    <row r="2872" spans="1:24" ht="43.2" x14ac:dyDescent="0.55000000000000004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441"/>
        <v>0.15</v>
      </c>
      <c r="P2872" s="9">
        <f t="shared" si="442"/>
        <v>83.333333333333329</v>
      </c>
      <c r="Q2872" t="str">
        <f t="shared" si="443"/>
        <v>theater</v>
      </c>
      <c r="R2872" t="str">
        <f t="shared" si="444"/>
        <v>plays</v>
      </c>
      <c r="S2872" t="str">
        <f t="shared" si="449"/>
        <v>4/16/2014</v>
      </c>
      <c r="T2872" t="str">
        <f t="shared" si="445"/>
        <v>2014</v>
      </c>
      <c r="U2872" t="str">
        <f t="shared" si="446"/>
        <v>April</v>
      </c>
      <c r="V2872" t="str">
        <f t="shared" si="440"/>
        <v>5/16/2014</v>
      </c>
      <c r="W2872" t="str">
        <f t="shared" si="447"/>
        <v>2014</v>
      </c>
      <c r="X2872" t="str">
        <f t="shared" si="448"/>
        <v>May</v>
      </c>
    </row>
    <row r="2873" spans="1:24" ht="43.2" x14ac:dyDescent="0.55000000000000004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441"/>
        <v>4.6699999999999998E-2</v>
      </c>
      <c r="P2873" s="9">
        <f t="shared" si="442"/>
        <v>35.92307692307692</v>
      </c>
      <c r="Q2873" t="str">
        <f t="shared" si="443"/>
        <v>theater</v>
      </c>
      <c r="R2873" t="str">
        <f t="shared" si="444"/>
        <v>plays</v>
      </c>
      <c r="S2873" t="str">
        <f t="shared" si="449"/>
        <v>12/1/2014</v>
      </c>
      <c r="T2873" t="str">
        <f t="shared" si="445"/>
        <v>2014</v>
      </c>
      <c r="U2873" t="str">
        <f t="shared" si="446"/>
        <v>December</v>
      </c>
      <c r="V2873" t="str">
        <f t="shared" si="440"/>
        <v>12/21/2014</v>
      </c>
      <c r="W2873" t="str">
        <f t="shared" si="447"/>
        <v>2014</v>
      </c>
      <c r="X2873" t="str">
        <f t="shared" si="448"/>
        <v>December</v>
      </c>
    </row>
    <row r="2874" spans="1:24" ht="28.8" x14ac:dyDescent="0.55000000000000004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 t="shared" si="441"/>
        <v>0</v>
      </c>
      <c r="P2874" s="9">
        <f t="shared" si="442"/>
        <v>0</v>
      </c>
      <c r="Q2874" t="str">
        <f t="shared" si="443"/>
        <v>theater</v>
      </c>
      <c r="R2874" t="str">
        <f t="shared" si="444"/>
        <v>plays</v>
      </c>
      <c r="S2874" t="str">
        <f t="shared" si="449"/>
        <v>4/20/2015</v>
      </c>
      <c r="T2874" t="str">
        <f t="shared" si="445"/>
        <v>2015</v>
      </c>
      <c r="U2874" t="str">
        <f t="shared" si="446"/>
        <v>April</v>
      </c>
      <c r="V2874" t="str">
        <f t="shared" si="440"/>
        <v>6/19/2015</v>
      </c>
      <c r="W2874" t="str">
        <f t="shared" si="447"/>
        <v>2015</v>
      </c>
      <c r="X2874" t="str">
        <f t="shared" si="448"/>
        <v>June</v>
      </c>
    </row>
    <row r="2875" spans="1:24" ht="43.2" x14ac:dyDescent="0.55000000000000004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441"/>
        <v>0.38119999999999998</v>
      </c>
      <c r="P2875" s="9">
        <f t="shared" si="442"/>
        <v>119.125</v>
      </c>
      <c r="Q2875" t="str">
        <f t="shared" si="443"/>
        <v>theater</v>
      </c>
      <c r="R2875" t="str">
        <f t="shared" si="444"/>
        <v>plays</v>
      </c>
      <c r="S2875" t="str">
        <f t="shared" si="449"/>
        <v>12/29/2014</v>
      </c>
      <c r="T2875" t="str">
        <f t="shared" si="445"/>
        <v>2014</v>
      </c>
      <c r="U2875" t="str">
        <f t="shared" si="446"/>
        <v>December</v>
      </c>
      <c r="V2875" t="str">
        <f t="shared" si="440"/>
        <v>1/28/2015</v>
      </c>
      <c r="W2875" t="str">
        <f t="shared" si="447"/>
        <v>2015</v>
      </c>
      <c r="X2875" t="str">
        <f t="shared" si="448"/>
        <v>January</v>
      </c>
    </row>
    <row r="2876" spans="1:24" ht="43.2" x14ac:dyDescent="0.55000000000000004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441"/>
        <v>5.4199999999999998E-2</v>
      </c>
      <c r="P2876" s="9">
        <f t="shared" si="442"/>
        <v>90.333333333333329</v>
      </c>
      <c r="Q2876" t="str">
        <f t="shared" si="443"/>
        <v>theater</v>
      </c>
      <c r="R2876" t="str">
        <f t="shared" si="444"/>
        <v>plays</v>
      </c>
      <c r="S2876" t="str">
        <f t="shared" si="449"/>
        <v>12/18/2016</v>
      </c>
      <c r="T2876" t="str">
        <f t="shared" si="445"/>
        <v>2016</v>
      </c>
      <c r="U2876" t="str">
        <f t="shared" si="446"/>
        <v>December</v>
      </c>
      <c r="V2876" t="str">
        <f t="shared" si="440"/>
        <v>1/17/2017</v>
      </c>
      <c r="W2876" t="str">
        <f t="shared" si="447"/>
        <v>2017</v>
      </c>
      <c r="X2876" t="str">
        <f t="shared" si="448"/>
        <v>January</v>
      </c>
    </row>
    <row r="2877" spans="1:24" ht="43.2" x14ac:dyDescent="0.55000000000000004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441"/>
        <v>3.5E-4</v>
      </c>
      <c r="P2877" s="9">
        <f t="shared" si="442"/>
        <v>2.3333333333333335</v>
      </c>
      <c r="Q2877" t="str">
        <f t="shared" si="443"/>
        <v>theater</v>
      </c>
      <c r="R2877" t="str">
        <f t="shared" si="444"/>
        <v>plays</v>
      </c>
      <c r="S2877" t="str">
        <f t="shared" si="449"/>
        <v>4/4/2016</v>
      </c>
      <c r="T2877" t="str">
        <f t="shared" si="445"/>
        <v>2016</v>
      </c>
      <c r="U2877" t="str">
        <f t="shared" si="446"/>
        <v>April</v>
      </c>
      <c r="V2877" t="str">
        <f t="shared" si="440"/>
        <v>5/4/2016</v>
      </c>
      <c r="W2877" t="str">
        <f t="shared" si="447"/>
        <v>2016</v>
      </c>
      <c r="X2877" t="str">
        <f t="shared" si="448"/>
        <v>May</v>
      </c>
    </row>
    <row r="2878" spans="1:24" ht="43.2" x14ac:dyDescent="0.55000000000000004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 t="shared" si="441"/>
        <v>0</v>
      </c>
      <c r="P2878" s="9">
        <f t="shared" si="442"/>
        <v>0</v>
      </c>
      <c r="Q2878" t="str">
        <f t="shared" si="443"/>
        <v>theater</v>
      </c>
      <c r="R2878" t="str">
        <f t="shared" si="444"/>
        <v>plays</v>
      </c>
      <c r="S2878" t="str">
        <f t="shared" si="449"/>
        <v>6/16/2015</v>
      </c>
      <c r="T2878" t="str">
        <f t="shared" si="445"/>
        <v>2015</v>
      </c>
      <c r="U2878" t="str">
        <f t="shared" si="446"/>
        <v>June</v>
      </c>
      <c r="V2878" t="str">
        <f t="shared" si="440"/>
        <v>7/16/2015</v>
      </c>
      <c r="W2878" t="str">
        <f t="shared" si="447"/>
        <v>2015</v>
      </c>
      <c r="X2878" t="str">
        <f t="shared" si="448"/>
        <v>July</v>
      </c>
    </row>
    <row r="2879" spans="1:24" ht="43.2" x14ac:dyDescent="0.55000000000000004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si="441"/>
        <v>0.10833333333333334</v>
      </c>
      <c r="P2879" s="9">
        <f t="shared" si="442"/>
        <v>108.33333333333333</v>
      </c>
      <c r="Q2879" t="str">
        <f t="shared" si="443"/>
        <v>theater</v>
      </c>
      <c r="R2879" t="str">
        <f t="shared" si="444"/>
        <v>plays</v>
      </c>
      <c r="S2879" t="str">
        <f t="shared" si="449"/>
        <v>10/29/2016</v>
      </c>
      <c r="T2879" t="str">
        <f t="shared" si="445"/>
        <v>2016</v>
      </c>
      <c r="U2879" t="str">
        <f t="shared" si="446"/>
        <v>October</v>
      </c>
      <c r="V2879" t="str">
        <f t="shared" si="440"/>
        <v>11/30/2016</v>
      </c>
      <c r="W2879" t="str">
        <f t="shared" si="447"/>
        <v>2016</v>
      </c>
      <c r="X2879" t="str">
        <f t="shared" si="448"/>
        <v>November</v>
      </c>
    </row>
    <row r="2880" spans="1:24" ht="43.2" x14ac:dyDescent="0.55000000000000004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441"/>
        <v>2.1000000000000001E-2</v>
      </c>
      <c r="P2880" s="9">
        <f t="shared" si="442"/>
        <v>15.75</v>
      </c>
      <c r="Q2880" t="str">
        <f t="shared" si="443"/>
        <v>theater</v>
      </c>
      <c r="R2880" t="str">
        <f t="shared" si="444"/>
        <v>plays</v>
      </c>
      <c r="S2880" t="str">
        <f t="shared" si="449"/>
        <v>5/4/2015</v>
      </c>
      <c r="T2880" t="str">
        <f t="shared" si="445"/>
        <v>2015</v>
      </c>
      <c r="U2880" t="str">
        <f t="shared" si="446"/>
        <v>May</v>
      </c>
      <c r="V2880" t="str">
        <f t="shared" si="440"/>
        <v>7/3/2015</v>
      </c>
      <c r="W2880" t="str">
        <f t="shared" si="447"/>
        <v>2015</v>
      </c>
      <c r="X2880" t="str">
        <f t="shared" si="448"/>
        <v>July</v>
      </c>
    </row>
    <row r="2881" spans="1:24" ht="43.2" x14ac:dyDescent="0.55000000000000004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441"/>
        <v>2.5892857142857141E-3</v>
      </c>
      <c r="P2881" s="9">
        <f t="shared" si="442"/>
        <v>29</v>
      </c>
      <c r="Q2881" t="str">
        <f t="shared" si="443"/>
        <v>theater</v>
      </c>
      <c r="R2881" t="str">
        <f t="shared" si="444"/>
        <v>plays</v>
      </c>
      <c r="S2881" t="str">
        <f t="shared" si="449"/>
        <v>12/21/2015</v>
      </c>
      <c r="T2881" t="str">
        <f t="shared" si="445"/>
        <v>2015</v>
      </c>
      <c r="U2881" t="str">
        <f t="shared" si="446"/>
        <v>December</v>
      </c>
      <c r="V2881" t="str">
        <f t="shared" si="440"/>
        <v>1/20/2016</v>
      </c>
      <c r="W2881" t="str">
        <f t="shared" si="447"/>
        <v>2016</v>
      </c>
      <c r="X2881" t="str">
        <f t="shared" si="448"/>
        <v>January</v>
      </c>
    </row>
    <row r="2882" spans="1:24" ht="43.2" x14ac:dyDescent="0.55000000000000004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si="441"/>
        <v>0.23333333333333334</v>
      </c>
      <c r="P2882" s="9">
        <f t="shared" si="442"/>
        <v>96.551724137931032</v>
      </c>
      <c r="Q2882" t="str">
        <f t="shared" si="443"/>
        <v>theater</v>
      </c>
      <c r="R2882" t="str">
        <f t="shared" si="444"/>
        <v>plays</v>
      </c>
      <c r="S2882" t="str">
        <f t="shared" si="449"/>
        <v>7/7/2015</v>
      </c>
      <c r="T2882" t="str">
        <f t="shared" si="445"/>
        <v>2015</v>
      </c>
      <c r="U2882" t="str">
        <f t="shared" si="446"/>
        <v>July</v>
      </c>
      <c r="V2882" t="str">
        <f t="shared" ref="V2882:V2945" si="450">TEXT((I2882/86400)+25569+(-5/24),"m/d/yyyy")</f>
        <v>8/20/2015</v>
      </c>
      <c r="W2882" t="str">
        <f t="shared" si="447"/>
        <v>2015</v>
      </c>
      <c r="X2882" t="str">
        <f t="shared" si="448"/>
        <v>August</v>
      </c>
    </row>
    <row r="2883" spans="1:24" ht="43.2" x14ac:dyDescent="0.55000000000000004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 t="shared" ref="O2883:O2946" si="451">E2883/D2883</f>
        <v>0</v>
      </c>
      <c r="P2883" s="9">
        <f t="shared" ref="P2883:P2946" si="452">IF(L2883&lt;&gt;0, E2883/L2883, 0)</f>
        <v>0</v>
      </c>
      <c r="Q2883" t="str">
        <f t="shared" ref="Q2883:Q2946" si="453">LEFT(N2883, SEARCH("/",N2883,1)-1)</f>
        <v>theater</v>
      </c>
      <c r="R2883" t="str">
        <f t="shared" ref="R2883:R2946" si="454">RIGHT(N2883,LEN(N2883)-FIND("/",N2883))</f>
        <v>plays</v>
      </c>
      <c r="S2883" t="str">
        <f t="shared" si="449"/>
        <v>10/4/2014</v>
      </c>
      <c r="T2883" t="str">
        <f t="shared" ref="T2883:T2946" si="455">TEXT((J2883/86400)+25569+(-5/24),"yyyy")</f>
        <v>2014</v>
      </c>
      <c r="U2883" t="str">
        <f t="shared" ref="U2883:U2946" si="456">TEXT((J2883/86400)+25569+(-5/24),"mmmm")</f>
        <v>October</v>
      </c>
      <c r="V2883" t="str">
        <f t="shared" si="450"/>
        <v>12/3/2014</v>
      </c>
      <c r="W2883" t="str">
        <f t="shared" ref="W2883:W2946" si="457">TEXT((I2883/86400)+25569+(-5/24),"yyyy")</f>
        <v>2014</v>
      </c>
      <c r="X2883" t="str">
        <f t="shared" ref="X2883:X2946" si="458">TEXT((I2883/86400)+25569+(-5/24),"mmmm")</f>
        <v>December</v>
      </c>
    </row>
    <row r="2884" spans="1:24" ht="43.2" x14ac:dyDescent="0.55000000000000004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si="451"/>
        <v>0.33600000000000002</v>
      </c>
      <c r="P2884" s="9">
        <f t="shared" si="452"/>
        <v>63</v>
      </c>
      <c r="Q2884" t="str">
        <f t="shared" si="453"/>
        <v>theater</v>
      </c>
      <c r="R2884" t="str">
        <f t="shared" si="454"/>
        <v>plays</v>
      </c>
      <c r="S2884" t="str">
        <f t="shared" ref="S2884:S2947" si="459">TEXT((J2884/86400)+25569+(-5/24),"m/d/yyyy")</f>
        <v>4/1/2016</v>
      </c>
      <c r="T2884" t="str">
        <f t="shared" si="455"/>
        <v>2016</v>
      </c>
      <c r="U2884" t="str">
        <f t="shared" si="456"/>
        <v>April</v>
      </c>
      <c r="V2884" t="str">
        <f t="shared" si="450"/>
        <v>5/1/2016</v>
      </c>
      <c r="W2884" t="str">
        <f t="shared" si="457"/>
        <v>2016</v>
      </c>
      <c r="X2884" t="str">
        <f t="shared" si="458"/>
        <v>May</v>
      </c>
    </row>
    <row r="2885" spans="1:24" ht="43.2" x14ac:dyDescent="0.55000000000000004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si="451"/>
        <v>0.1908</v>
      </c>
      <c r="P2885" s="9">
        <f t="shared" si="452"/>
        <v>381.6</v>
      </c>
      <c r="Q2885" t="str">
        <f t="shared" si="453"/>
        <v>theater</v>
      </c>
      <c r="R2885" t="str">
        <f t="shared" si="454"/>
        <v>plays</v>
      </c>
      <c r="S2885" t="str">
        <f t="shared" si="459"/>
        <v>1/1/2016</v>
      </c>
      <c r="T2885" t="str">
        <f t="shared" si="455"/>
        <v>2016</v>
      </c>
      <c r="U2885" t="str">
        <f t="shared" si="456"/>
        <v>January</v>
      </c>
      <c r="V2885" t="str">
        <f t="shared" si="450"/>
        <v>2/5/2016</v>
      </c>
      <c r="W2885" t="str">
        <f t="shared" si="457"/>
        <v>2016</v>
      </c>
      <c r="X2885" t="str">
        <f t="shared" si="458"/>
        <v>February</v>
      </c>
    </row>
    <row r="2886" spans="1:24" ht="28.8" x14ac:dyDescent="0.55000000000000004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451"/>
        <v>4.1111111111111114E-3</v>
      </c>
      <c r="P2886" s="9">
        <f t="shared" si="452"/>
        <v>46.25</v>
      </c>
      <c r="Q2886" t="str">
        <f t="shared" si="453"/>
        <v>theater</v>
      </c>
      <c r="R2886" t="str">
        <f t="shared" si="454"/>
        <v>plays</v>
      </c>
      <c r="S2886" t="str">
        <f t="shared" si="459"/>
        <v>11/5/2014</v>
      </c>
      <c r="T2886" t="str">
        <f t="shared" si="455"/>
        <v>2014</v>
      </c>
      <c r="U2886" t="str">
        <f t="shared" si="456"/>
        <v>November</v>
      </c>
      <c r="V2886" t="str">
        <f t="shared" si="450"/>
        <v>12/5/2014</v>
      </c>
      <c r="W2886" t="str">
        <f t="shared" si="457"/>
        <v>2014</v>
      </c>
      <c r="X2886" t="str">
        <f t="shared" si="458"/>
        <v>December</v>
      </c>
    </row>
    <row r="2887" spans="1:24" ht="28.8" x14ac:dyDescent="0.55000000000000004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451"/>
        <v>0.32500000000000001</v>
      </c>
      <c r="P2887" s="9">
        <f t="shared" si="452"/>
        <v>26</v>
      </c>
      <c r="Q2887" t="str">
        <f t="shared" si="453"/>
        <v>theater</v>
      </c>
      <c r="R2887" t="str">
        <f t="shared" si="454"/>
        <v>plays</v>
      </c>
      <c r="S2887" t="str">
        <f t="shared" si="459"/>
        <v>2/11/2015</v>
      </c>
      <c r="T2887" t="str">
        <f t="shared" si="455"/>
        <v>2015</v>
      </c>
      <c r="U2887" t="str">
        <f t="shared" si="456"/>
        <v>February</v>
      </c>
      <c r="V2887" t="str">
        <f t="shared" si="450"/>
        <v>3/13/2015</v>
      </c>
      <c r="W2887" t="str">
        <f t="shared" si="457"/>
        <v>2015</v>
      </c>
      <c r="X2887" t="str">
        <f t="shared" si="458"/>
        <v>March</v>
      </c>
    </row>
    <row r="2888" spans="1:24" ht="43.2" x14ac:dyDescent="0.55000000000000004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451"/>
        <v>0.05</v>
      </c>
      <c r="P2888" s="9">
        <f t="shared" si="452"/>
        <v>10</v>
      </c>
      <c r="Q2888" t="str">
        <f t="shared" si="453"/>
        <v>theater</v>
      </c>
      <c r="R2888" t="str">
        <f t="shared" si="454"/>
        <v>plays</v>
      </c>
      <c r="S2888" t="str">
        <f t="shared" si="459"/>
        <v>9/14/2015</v>
      </c>
      <c r="T2888" t="str">
        <f t="shared" si="455"/>
        <v>2015</v>
      </c>
      <c r="U2888" t="str">
        <f t="shared" si="456"/>
        <v>September</v>
      </c>
      <c r="V2888" t="str">
        <f t="shared" si="450"/>
        <v>9/18/2015</v>
      </c>
      <c r="W2888" t="str">
        <f t="shared" si="457"/>
        <v>2015</v>
      </c>
      <c r="X2888" t="str">
        <f t="shared" si="458"/>
        <v>September</v>
      </c>
    </row>
    <row r="2889" spans="1:24" ht="43.2" x14ac:dyDescent="0.55000000000000004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451"/>
        <v>1.6666666666666668E-3</v>
      </c>
      <c r="P2889" s="9">
        <f t="shared" si="452"/>
        <v>5</v>
      </c>
      <c r="Q2889" t="str">
        <f t="shared" si="453"/>
        <v>theater</v>
      </c>
      <c r="R2889" t="str">
        <f t="shared" si="454"/>
        <v>plays</v>
      </c>
      <c r="S2889" t="str">
        <f t="shared" si="459"/>
        <v>12/12/2014</v>
      </c>
      <c r="T2889" t="str">
        <f t="shared" si="455"/>
        <v>2014</v>
      </c>
      <c r="U2889" t="str">
        <f t="shared" si="456"/>
        <v>December</v>
      </c>
      <c r="V2889" t="str">
        <f t="shared" si="450"/>
        <v>1/11/2015</v>
      </c>
      <c r="W2889" t="str">
        <f t="shared" si="457"/>
        <v>2015</v>
      </c>
      <c r="X2889" t="str">
        <f t="shared" si="458"/>
        <v>January</v>
      </c>
    </row>
    <row r="2890" spans="1:24" ht="43.2" x14ac:dyDescent="0.55000000000000004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 t="shared" si="451"/>
        <v>0</v>
      </c>
      <c r="P2890" s="9">
        <f t="shared" si="452"/>
        <v>0</v>
      </c>
      <c r="Q2890" t="str">
        <f t="shared" si="453"/>
        <v>theater</v>
      </c>
      <c r="R2890" t="str">
        <f t="shared" si="454"/>
        <v>plays</v>
      </c>
      <c r="S2890" t="str">
        <f t="shared" si="459"/>
        <v>10/10/2014</v>
      </c>
      <c r="T2890" t="str">
        <f t="shared" si="455"/>
        <v>2014</v>
      </c>
      <c r="U2890" t="str">
        <f t="shared" si="456"/>
        <v>October</v>
      </c>
      <c r="V2890" t="str">
        <f t="shared" si="450"/>
        <v>10/17/2014</v>
      </c>
      <c r="W2890" t="str">
        <f t="shared" si="457"/>
        <v>2014</v>
      </c>
      <c r="X2890" t="str">
        <f t="shared" si="458"/>
        <v>October</v>
      </c>
    </row>
    <row r="2891" spans="1:24" ht="43.2" x14ac:dyDescent="0.55000000000000004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si="451"/>
        <v>0.38066666666666665</v>
      </c>
      <c r="P2891" s="9">
        <f t="shared" si="452"/>
        <v>81.571428571428569</v>
      </c>
      <c r="Q2891" t="str">
        <f t="shared" si="453"/>
        <v>theater</v>
      </c>
      <c r="R2891" t="str">
        <f t="shared" si="454"/>
        <v>plays</v>
      </c>
      <c r="S2891" t="str">
        <f t="shared" si="459"/>
        <v>7/30/2014</v>
      </c>
      <c r="T2891" t="str">
        <f t="shared" si="455"/>
        <v>2014</v>
      </c>
      <c r="U2891" t="str">
        <f t="shared" si="456"/>
        <v>July</v>
      </c>
      <c r="V2891" t="str">
        <f t="shared" si="450"/>
        <v>8/29/2014</v>
      </c>
      <c r="W2891" t="str">
        <f t="shared" si="457"/>
        <v>2014</v>
      </c>
      <c r="X2891" t="str">
        <f t="shared" si="458"/>
        <v>August</v>
      </c>
    </row>
    <row r="2892" spans="1:24" ht="43.2" x14ac:dyDescent="0.55000000000000004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451"/>
        <v>1.0500000000000001E-2</v>
      </c>
      <c r="P2892" s="9">
        <f t="shared" si="452"/>
        <v>7</v>
      </c>
      <c r="Q2892" t="str">
        <f t="shared" si="453"/>
        <v>theater</v>
      </c>
      <c r="R2892" t="str">
        <f t="shared" si="454"/>
        <v>plays</v>
      </c>
      <c r="S2892" t="str">
        <f t="shared" si="459"/>
        <v>7/11/2014</v>
      </c>
      <c r="T2892" t="str">
        <f t="shared" si="455"/>
        <v>2014</v>
      </c>
      <c r="U2892" t="str">
        <f t="shared" si="456"/>
        <v>July</v>
      </c>
      <c r="V2892" t="str">
        <f t="shared" si="450"/>
        <v>8/8/2014</v>
      </c>
      <c r="W2892" t="str">
        <f t="shared" si="457"/>
        <v>2014</v>
      </c>
      <c r="X2892" t="str">
        <f t="shared" si="458"/>
        <v>August</v>
      </c>
    </row>
    <row r="2893" spans="1:24" ht="43.2" x14ac:dyDescent="0.55000000000000004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451"/>
        <v>2.7300000000000001E-2</v>
      </c>
      <c r="P2893" s="9">
        <f t="shared" si="452"/>
        <v>27.3</v>
      </c>
      <c r="Q2893" t="str">
        <f t="shared" si="453"/>
        <v>theater</v>
      </c>
      <c r="R2893" t="str">
        <f t="shared" si="454"/>
        <v>plays</v>
      </c>
      <c r="S2893" t="str">
        <f t="shared" si="459"/>
        <v>2/15/2016</v>
      </c>
      <c r="T2893" t="str">
        <f t="shared" si="455"/>
        <v>2016</v>
      </c>
      <c r="U2893" t="str">
        <f t="shared" si="456"/>
        <v>February</v>
      </c>
      <c r="V2893" t="str">
        <f t="shared" si="450"/>
        <v>4/15/2016</v>
      </c>
      <c r="W2893" t="str">
        <f t="shared" si="457"/>
        <v>2016</v>
      </c>
      <c r="X2893" t="str">
        <f t="shared" si="458"/>
        <v>April</v>
      </c>
    </row>
    <row r="2894" spans="1:24" ht="43.2" x14ac:dyDescent="0.55000000000000004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451"/>
        <v>9.0909090909090912E-2</v>
      </c>
      <c r="P2894" s="9">
        <f t="shared" si="452"/>
        <v>29.411764705882351</v>
      </c>
      <c r="Q2894" t="str">
        <f t="shared" si="453"/>
        <v>theater</v>
      </c>
      <c r="R2894" t="str">
        <f t="shared" si="454"/>
        <v>plays</v>
      </c>
      <c r="S2894" t="str">
        <f t="shared" si="459"/>
        <v>8/18/2014</v>
      </c>
      <c r="T2894" t="str">
        <f t="shared" si="455"/>
        <v>2014</v>
      </c>
      <c r="U2894" t="str">
        <f t="shared" si="456"/>
        <v>August</v>
      </c>
      <c r="V2894" t="str">
        <f t="shared" si="450"/>
        <v>8/25/2014</v>
      </c>
      <c r="W2894" t="str">
        <f t="shared" si="457"/>
        <v>2014</v>
      </c>
      <c r="X2894" t="str">
        <f t="shared" si="458"/>
        <v>August</v>
      </c>
    </row>
    <row r="2895" spans="1:24" x14ac:dyDescent="0.55000000000000004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451"/>
        <v>5.0000000000000001E-3</v>
      </c>
      <c r="P2895" s="9">
        <f t="shared" si="452"/>
        <v>12.5</v>
      </c>
      <c r="Q2895" t="str">
        <f t="shared" si="453"/>
        <v>theater</v>
      </c>
      <c r="R2895" t="str">
        <f t="shared" si="454"/>
        <v>plays</v>
      </c>
      <c r="S2895" t="str">
        <f t="shared" si="459"/>
        <v>11/10/2014</v>
      </c>
      <c r="T2895" t="str">
        <f t="shared" si="455"/>
        <v>2014</v>
      </c>
      <c r="U2895" t="str">
        <f t="shared" si="456"/>
        <v>November</v>
      </c>
      <c r="V2895" t="str">
        <f t="shared" si="450"/>
        <v>1/8/2015</v>
      </c>
      <c r="W2895" t="str">
        <f t="shared" si="457"/>
        <v>2015</v>
      </c>
      <c r="X2895" t="str">
        <f t="shared" si="458"/>
        <v>January</v>
      </c>
    </row>
    <row r="2896" spans="1:24" ht="28.8" x14ac:dyDescent="0.55000000000000004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 t="shared" si="451"/>
        <v>0</v>
      </c>
      <c r="P2896" s="9">
        <f t="shared" si="452"/>
        <v>0</v>
      </c>
      <c r="Q2896" t="str">
        <f t="shared" si="453"/>
        <v>theater</v>
      </c>
      <c r="R2896" t="str">
        <f t="shared" si="454"/>
        <v>plays</v>
      </c>
      <c r="S2896" t="str">
        <f t="shared" si="459"/>
        <v>2/2/2015</v>
      </c>
      <c r="T2896" t="str">
        <f t="shared" si="455"/>
        <v>2015</v>
      </c>
      <c r="U2896" t="str">
        <f t="shared" si="456"/>
        <v>February</v>
      </c>
      <c r="V2896" t="str">
        <f t="shared" si="450"/>
        <v>4/3/2015</v>
      </c>
      <c r="W2896" t="str">
        <f t="shared" si="457"/>
        <v>2015</v>
      </c>
      <c r="X2896" t="str">
        <f t="shared" si="458"/>
        <v>April</v>
      </c>
    </row>
    <row r="2897" spans="1:24" ht="43.2" x14ac:dyDescent="0.55000000000000004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si="451"/>
        <v>4.5999999999999999E-2</v>
      </c>
      <c r="P2897" s="9">
        <f t="shared" si="452"/>
        <v>5.75</v>
      </c>
      <c r="Q2897" t="str">
        <f t="shared" si="453"/>
        <v>theater</v>
      </c>
      <c r="R2897" t="str">
        <f t="shared" si="454"/>
        <v>plays</v>
      </c>
      <c r="S2897" t="str">
        <f t="shared" si="459"/>
        <v>6/21/2014</v>
      </c>
      <c r="T2897" t="str">
        <f t="shared" si="455"/>
        <v>2014</v>
      </c>
      <c r="U2897" t="str">
        <f t="shared" si="456"/>
        <v>June</v>
      </c>
      <c r="V2897" t="str">
        <f t="shared" si="450"/>
        <v>6/22/2014</v>
      </c>
      <c r="W2897" t="str">
        <f t="shared" si="457"/>
        <v>2014</v>
      </c>
      <c r="X2897" t="str">
        <f t="shared" si="458"/>
        <v>June</v>
      </c>
    </row>
    <row r="2898" spans="1:24" ht="43.2" x14ac:dyDescent="0.55000000000000004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451"/>
        <v>0.20833333333333334</v>
      </c>
      <c r="P2898" s="9">
        <f t="shared" si="452"/>
        <v>52.083333333333336</v>
      </c>
      <c r="Q2898" t="str">
        <f t="shared" si="453"/>
        <v>theater</v>
      </c>
      <c r="R2898" t="str">
        <f t="shared" si="454"/>
        <v>plays</v>
      </c>
      <c r="S2898" t="str">
        <f t="shared" si="459"/>
        <v>11/27/2016</v>
      </c>
      <c r="T2898" t="str">
        <f t="shared" si="455"/>
        <v>2016</v>
      </c>
      <c r="U2898" t="str">
        <f t="shared" si="456"/>
        <v>November</v>
      </c>
      <c r="V2898" t="str">
        <f t="shared" si="450"/>
        <v>12/12/2016</v>
      </c>
      <c r="W2898" t="str">
        <f t="shared" si="457"/>
        <v>2016</v>
      </c>
      <c r="X2898" t="str">
        <f t="shared" si="458"/>
        <v>December</v>
      </c>
    </row>
    <row r="2899" spans="1:24" ht="43.2" x14ac:dyDescent="0.55000000000000004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451"/>
        <v>4.583333333333333E-2</v>
      </c>
      <c r="P2899" s="9">
        <f t="shared" si="452"/>
        <v>183.33333333333334</v>
      </c>
      <c r="Q2899" t="str">
        <f t="shared" si="453"/>
        <v>theater</v>
      </c>
      <c r="R2899" t="str">
        <f t="shared" si="454"/>
        <v>plays</v>
      </c>
      <c r="S2899" t="str">
        <f t="shared" si="459"/>
        <v>9/11/2015</v>
      </c>
      <c r="T2899" t="str">
        <f t="shared" si="455"/>
        <v>2015</v>
      </c>
      <c r="U2899" t="str">
        <f t="shared" si="456"/>
        <v>September</v>
      </c>
      <c r="V2899" t="str">
        <f t="shared" si="450"/>
        <v>10/11/2015</v>
      </c>
      <c r="W2899" t="str">
        <f t="shared" si="457"/>
        <v>2015</v>
      </c>
      <c r="X2899" t="str">
        <f t="shared" si="458"/>
        <v>October</v>
      </c>
    </row>
    <row r="2900" spans="1:24" ht="43.2" x14ac:dyDescent="0.55000000000000004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si="451"/>
        <v>4.2133333333333335E-2</v>
      </c>
      <c r="P2900" s="9">
        <f t="shared" si="452"/>
        <v>26.333333333333332</v>
      </c>
      <c r="Q2900" t="str">
        <f t="shared" si="453"/>
        <v>theater</v>
      </c>
      <c r="R2900" t="str">
        <f t="shared" si="454"/>
        <v>plays</v>
      </c>
      <c r="S2900" t="str">
        <f t="shared" si="459"/>
        <v>10/1/2015</v>
      </c>
      <c r="T2900" t="str">
        <f t="shared" si="455"/>
        <v>2015</v>
      </c>
      <c r="U2900" t="str">
        <f t="shared" si="456"/>
        <v>October</v>
      </c>
      <c r="V2900" t="str">
        <f t="shared" si="450"/>
        <v>10/31/2015</v>
      </c>
      <c r="W2900" t="str">
        <f t="shared" si="457"/>
        <v>2015</v>
      </c>
      <c r="X2900" t="str">
        <f t="shared" si="458"/>
        <v>October</v>
      </c>
    </row>
    <row r="2901" spans="1:24" ht="43.2" x14ac:dyDescent="0.55000000000000004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 t="shared" si="451"/>
        <v>0</v>
      </c>
      <c r="P2901" s="9">
        <f t="shared" si="452"/>
        <v>0</v>
      </c>
      <c r="Q2901" t="str">
        <f t="shared" si="453"/>
        <v>theater</v>
      </c>
      <c r="R2901" t="str">
        <f t="shared" si="454"/>
        <v>plays</v>
      </c>
      <c r="S2901" t="str">
        <f t="shared" si="459"/>
        <v>5/24/2016</v>
      </c>
      <c r="T2901" t="str">
        <f t="shared" si="455"/>
        <v>2016</v>
      </c>
      <c r="U2901" t="str">
        <f t="shared" si="456"/>
        <v>May</v>
      </c>
      <c r="V2901" t="str">
        <f t="shared" si="450"/>
        <v>7/23/2016</v>
      </c>
      <c r="W2901" t="str">
        <f t="shared" si="457"/>
        <v>2016</v>
      </c>
      <c r="X2901" t="str">
        <f t="shared" si="458"/>
        <v>July</v>
      </c>
    </row>
    <row r="2902" spans="1:24" ht="57.6" x14ac:dyDescent="0.55000000000000004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si="451"/>
        <v>0.61909090909090914</v>
      </c>
      <c r="P2902" s="9">
        <f t="shared" si="452"/>
        <v>486.42857142857144</v>
      </c>
      <c r="Q2902" t="str">
        <f t="shared" si="453"/>
        <v>theater</v>
      </c>
      <c r="R2902" t="str">
        <f t="shared" si="454"/>
        <v>plays</v>
      </c>
      <c r="S2902" t="str">
        <f t="shared" si="459"/>
        <v>7/10/2014</v>
      </c>
      <c r="T2902" t="str">
        <f t="shared" si="455"/>
        <v>2014</v>
      </c>
      <c r="U2902" t="str">
        <f t="shared" si="456"/>
        <v>July</v>
      </c>
      <c r="V2902" t="str">
        <f t="shared" si="450"/>
        <v>8/9/2014</v>
      </c>
      <c r="W2902" t="str">
        <f t="shared" si="457"/>
        <v>2014</v>
      </c>
      <c r="X2902" t="str">
        <f t="shared" si="458"/>
        <v>August</v>
      </c>
    </row>
    <row r="2903" spans="1:24" ht="43.2" x14ac:dyDescent="0.55000000000000004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451"/>
        <v>8.0000000000000002E-3</v>
      </c>
      <c r="P2903" s="9">
        <f t="shared" si="452"/>
        <v>3</v>
      </c>
      <c r="Q2903" t="str">
        <f t="shared" si="453"/>
        <v>theater</v>
      </c>
      <c r="R2903" t="str">
        <f t="shared" si="454"/>
        <v>plays</v>
      </c>
      <c r="S2903" t="str">
        <f t="shared" si="459"/>
        <v>12/9/2014</v>
      </c>
      <c r="T2903" t="str">
        <f t="shared" si="455"/>
        <v>2014</v>
      </c>
      <c r="U2903" t="str">
        <f t="shared" si="456"/>
        <v>December</v>
      </c>
      <c r="V2903" t="str">
        <f t="shared" si="450"/>
        <v>2/7/2015</v>
      </c>
      <c r="W2903" t="str">
        <f t="shared" si="457"/>
        <v>2015</v>
      </c>
      <c r="X2903" t="str">
        <f t="shared" si="458"/>
        <v>February</v>
      </c>
    </row>
    <row r="2904" spans="1:24" ht="43.2" x14ac:dyDescent="0.55000000000000004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451"/>
        <v>1.6666666666666666E-4</v>
      </c>
      <c r="P2904" s="9">
        <f t="shared" si="452"/>
        <v>25</v>
      </c>
      <c r="Q2904" t="str">
        <f t="shared" si="453"/>
        <v>theater</v>
      </c>
      <c r="R2904" t="str">
        <f t="shared" si="454"/>
        <v>plays</v>
      </c>
      <c r="S2904" t="str">
        <f t="shared" si="459"/>
        <v>7/25/2015</v>
      </c>
      <c r="T2904" t="str">
        <f t="shared" si="455"/>
        <v>2015</v>
      </c>
      <c r="U2904" t="str">
        <f t="shared" si="456"/>
        <v>July</v>
      </c>
      <c r="V2904" t="str">
        <f t="shared" si="450"/>
        <v>8/24/2015</v>
      </c>
      <c r="W2904" t="str">
        <f t="shared" si="457"/>
        <v>2015</v>
      </c>
      <c r="X2904" t="str">
        <f t="shared" si="458"/>
        <v>August</v>
      </c>
    </row>
    <row r="2905" spans="1:24" ht="43.2" x14ac:dyDescent="0.55000000000000004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451"/>
        <v>7.7999999999999996E-3</v>
      </c>
      <c r="P2905" s="9">
        <f t="shared" si="452"/>
        <v>9.75</v>
      </c>
      <c r="Q2905" t="str">
        <f t="shared" si="453"/>
        <v>theater</v>
      </c>
      <c r="R2905" t="str">
        <f t="shared" si="454"/>
        <v>plays</v>
      </c>
      <c r="S2905" t="str">
        <f t="shared" si="459"/>
        <v>7/10/2015</v>
      </c>
      <c r="T2905" t="str">
        <f t="shared" si="455"/>
        <v>2015</v>
      </c>
      <c r="U2905" t="str">
        <f t="shared" si="456"/>
        <v>July</v>
      </c>
      <c r="V2905" t="str">
        <f t="shared" si="450"/>
        <v>9/8/2015</v>
      </c>
      <c r="W2905" t="str">
        <f t="shared" si="457"/>
        <v>2015</v>
      </c>
      <c r="X2905" t="str">
        <f t="shared" si="458"/>
        <v>September</v>
      </c>
    </row>
    <row r="2906" spans="1:24" ht="43.2" x14ac:dyDescent="0.55000000000000004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451"/>
        <v>0.05</v>
      </c>
      <c r="P2906" s="9">
        <f t="shared" si="452"/>
        <v>18.75</v>
      </c>
      <c r="Q2906" t="str">
        <f t="shared" si="453"/>
        <v>theater</v>
      </c>
      <c r="R2906" t="str">
        <f t="shared" si="454"/>
        <v>plays</v>
      </c>
      <c r="S2906" t="str">
        <f t="shared" si="459"/>
        <v>10/28/2014</v>
      </c>
      <c r="T2906" t="str">
        <f t="shared" si="455"/>
        <v>2014</v>
      </c>
      <c r="U2906" t="str">
        <f t="shared" si="456"/>
        <v>October</v>
      </c>
      <c r="V2906" t="str">
        <f t="shared" si="450"/>
        <v>11/9/2014</v>
      </c>
      <c r="W2906" t="str">
        <f t="shared" si="457"/>
        <v>2014</v>
      </c>
      <c r="X2906" t="str">
        <f t="shared" si="458"/>
        <v>November</v>
      </c>
    </row>
    <row r="2907" spans="1:24" ht="43.2" x14ac:dyDescent="0.55000000000000004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451"/>
        <v>0.17771428571428571</v>
      </c>
      <c r="P2907" s="9">
        <f t="shared" si="452"/>
        <v>36.588235294117645</v>
      </c>
      <c r="Q2907" t="str">
        <f t="shared" si="453"/>
        <v>theater</v>
      </c>
      <c r="R2907" t="str">
        <f t="shared" si="454"/>
        <v>plays</v>
      </c>
      <c r="S2907" t="str">
        <f t="shared" si="459"/>
        <v>8/23/2016</v>
      </c>
      <c r="T2907" t="str">
        <f t="shared" si="455"/>
        <v>2016</v>
      </c>
      <c r="U2907" t="str">
        <f t="shared" si="456"/>
        <v>August</v>
      </c>
      <c r="V2907" t="str">
        <f t="shared" si="450"/>
        <v>9/6/2016</v>
      </c>
      <c r="W2907" t="str">
        <f t="shared" si="457"/>
        <v>2016</v>
      </c>
      <c r="X2907" t="str">
        <f t="shared" si="458"/>
        <v>September</v>
      </c>
    </row>
    <row r="2908" spans="1:24" ht="43.2" x14ac:dyDescent="0.55000000000000004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451"/>
        <v>9.4166666666666662E-2</v>
      </c>
      <c r="P2908" s="9">
        <f t="shared" si="452"/>
        <v>80.714285714285708</v>
      </c>
      <c r="Q2908" t="str">
        <f t="shared" si="453"/>
        <v>theater</v>
      </c>
      <c r="R2908" t="str">
        <f t="shared" si="454"/>
        <v>plays</v>
      </c>
      <c r="S2908" t="str">
        <f t="shared" si="459"/>
        <v>7/14/2015</v>
      </c>
      <c r="T2908" t="str">
        <f t="shared" si="455"/>
        <v>2015</v>
      </c>
      <c r="U2908" t="str">
        <f t="shared" si="456"/>
        <v>July</v>
      </c>
      <c r="V2908" t="str">
        <f t="shared" si="450"/>
        <v>7/31/2015</v>
      </c>
      <c r="W2908" t="str">
        <f t="shared" si="457"/>
        <v>2015</v>
      </c>
      <c r="X2908" t="str">
        <f t="shared" si="458"/>
        <v>July</v>
      </c>
    </row>
    <row r="2909" spans="1:24" ht="43.2" x14ac:dyDescent="0.55000000000000004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451"/>
        <v>8.0000000000000004E-4</v>
      </c>
      <c r="P2909" s="9">
        <f t="shared" si="452"/>
        <v>1</v>
      </c>
      <c r="Q2909" t="str">
        <f t="shared" si="453"/>
        <v>theater</v>
      </c>
      <c r="R2909" t="str">
        <f t="shared" si="454"/>
        <v>plays</v>
      </c>
      <c r="S2909" t="str">
        <f t="shared" si="459"/>
        <v>3/15/2016</v>
      </c>
      <c r="T2909" t="str">
        <f t="shared" si="455"/>
        <v>2016</v>
      </c>
      <c r="U2909" t="str">
        <f t="shared" si="456"/>
        <v>March</v>
      </c>
      <c r="V2909" t="str">
        <f t="shared" si="450"/>
        <v>5/14/2016</v>
      </c>
      <c r="W2909" t="str">
        <f t="shared" si="457"/>
        <v>2016</v>
      </c>
      <c r="X2909" t="str">
        <f t="shared" si="458"/>
        <v>May</v>
      </c>
    </row>
    <row r="2910" spans="1:24" ht="57.6" x14ac:dyDescent="0.55000000000000004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451"/>
        <v>2.75E-2</v>
      </c>
      <c r="P2910" s="9">
        <f t="shared" si="452"/>
        <v>52.8</v>
      </c>
      <c r="Q2910" t="str">
        <f t="shared" si="453"/>
        <v>theater</v>
      </c>
      <c r="R2910" t="str">
        <f t="shared" si="454"/>
        <v>plays</v>
      </c>
      <c r="S2910" t="str">
        <f t="shared" si="459"/>
        <v>5/9/2016</v>
      </c>
      <c r="T2910" t="str">
        <f t="shared" si="455"/>
        <v>2016</v>
      </c>
      <c r="U2910" t="str">
        <f t="shared" si="456"/>
        <v>May</v>
      </c>
      <c r="V2910" t="str">
        <f t="shared" si="450"/>
        <v>6/8/2016</v>
      </c>
      <c r="W2910" t="str">
        <f t="shared" si="457"/>
        <v>2016</v>
      </c>
      <c r="X2910" t="str">
        <f t="shared" si="458"/>
        <v>June</v>
      </c>
    </row>
    <row r="2911" spans="1:24" ht="43.2" x14ac:dyDescent="0.55000000000000004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451"/>
        <v>1.1111111111111112E-4</v>
      </c>
      <c r="P2911" s="9">
        <f t="shared" si="452"/>
        <v>20</v>
      </c>
      <c r="Q2911" t="str">
        <f t="shared" si="453"/>
        <v>theater</v>
      </c>
      <c r="R2911" t="str">
        <f t="shared" si="454"/>
        <v>plays</v>
      </c>
      <c r="S2911" t="str">
        <f t="shared" si="459"/>
        <v>10/17/2014</v>
      </c>
      <c r="T2911" t="str">
        <f t="shared" si="455"/>
        <v>2014</v>
      </c>
      <c r="U2911" t="str">
        <f t="shared" si="456"/>
        <v>October</v>
      </c>
      <c r="V2911" t="str">
        <f t="shared" si="450"/>
        <v>11/25/2014</v>
      </c>
      <c r="W2911" t="str">
        <f t="shared" si="457"/>
        <v>2014</v>
      </c>
      <c r="X2911" t="str">
        <f t="shared" si="458"/>
        <v>November</v>
      </c>
    </row>
    <row r="2912" spans="1:24" ht="43.2" x14ac:dyDescent="0.55000000000000004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451"/>
        <v>3.3333333333333335E-5</v>
      </c>
      <c r="P2912" s="9">
        <f t="shared" si="452"/>
        <v>1</v>
      </c>
      <c r="Q2912" t="str">
        <f t="shared" si="453"/>
        <v>theater</v>
      </c>
      <c r="R2912" t="str">
        <f t="shared" si="454"/>
        <v>plays</v>
      </c>
      <c r="S2912" t="str">
        <f t="shared" si="459"/>
        <v>4/13/2015</v>
      </c>
      <c r="T2912" t="str">
        <f t="shared" si="455"/>
        <v>2015</v>
      </c>
      <c r="U2912" t="str">
        <f t="shared" si="456"/>
        <v>April</v>
      </c>
      <c r="V2912" t="str">
        <f t="shared" si="450"/>
        <v>6/12/2015</v>
      </c>
      <c r="W2912" t="str">
        <f t="shared" si="457"/>
        <v>2015</v>
      </c>
      <c r="X2912" t="str">
        <f t="shared" si="458"/>
        <v>June</v>
      </c>
    </row>
    <row r="2913" spans="1:24" ht="43.2" x14ac:dyDescent="0.55000000000000004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451"/>
        <v>0.36499999999999999</v>
      </c>
      <c r="P2913" s="9">
        <f t="shared" si="452"/>
        <v>46.928571428571431</v>
      </c>
      <c r="Q2913" t="str">
        <f t="shared" si="453"/>
        <v>theater</v>
      </c>
      <c r="R2913" t="str">
        <f t="shared" si="454"/>
        <v>plays</v>
      </c>
      <c r="S2913" t="str">
        <f t="shared" si="459"/>
        <v>5/18/2015</v>
      </c>
      <c r="T2913" t="str">
        <f t="shared" si="455"/>
        <v>2015</v>
      </c>
      <c r="U2913" t="str">
        <f t="shared" si="456"/>
        <v>May</v>
      </c>
      <c r="V2913" t="str">
        <f t="shared" si="450"/>
        <v>6/27/2015</v>
      </c>
      <c r="W2913" t="str">
        <f t="shared" si="457"/>
        <v>2015</v>
      </c>
      <c r="X2913" t="str">
        <f t="shared" si="458"/>
        <v>June</v>
      </c>
    </row>
    <row r="2914" spans="1:24" ht="43.2" x14ac:dyDescent="0.55000000000000004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451"/>
        <v>0.14058171745152354</v>
      </c>
      <c r="P2914" s="9">
        <f t="shared" si="452"/>
        <v>78.07692307692308</v>
      </c>
      <c r="Q2914" t="str">
        <f t="shared" si="453"/>
        <v>theater</v>
      </c>
      <c r="R2914" t="str">
        <f t="shared" si="454"/>
        <v>plays</v>
      </c>
      <c r="S2914" t="str">
        <f t="shared" si="459"/>
        <v>12/15/2015</v>
      </c>
      <c r="T2914" t="str">
        <f t="shared" si="455"/>
        <v>2015</v>
      </c>
      <c r="U2914" t="str">
        <f t="shared" si="456"/>
        <v>December</v>
      </c>
      <c r="V2914" t="str">
        <f t="shared" si="450"/>
        <v>1/14/2016</v>
      </c>
      <c r="W2914" t="str">
        <f t="shared" si="457"/>
        <v>2016</v>
      </c>
      <c r="X2914" t="str">
        <f t="shared" si="458"/>
        <v>January</v>
      </c>
    </row>
    <row r="2915" spans="1:24" ht="43.2" x14ac:dyDescent="0.55000000000000004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451"/>
        <v>2.0000000000000001E-4</v>
      </c>
      <c r="P2915" s="9">
        <f t="shared" si="452"/>
        <v>1</v>
      </c>
      <c r="Q2915" t="str">
        <f t="shared" si="453"/>
        <v>theater</v>
      </c>
      <c r="R2915" t="str">
        <f t="shared" si="454"/>
        <v>plays</v>
      </c>
      <c r="S2915" t="str">
        <f t="shared" si="459"/>
        <v>7/8/2014</v>
      </c>
      <c r="T2915" t="str">
        <f t="shared" si="455"/>
        <v>2014</v>
      </c>
      <c r="U2915" t="str">
        <f t="shared" si="456"/>
        <v>July</v>
      </c>
      <c r="V2915" t="str">
        <f t="shared" si="450"/>
        <v>9/6/2014</v>
      </c>
      <c r="W2915" t="str">
        <f t="shared" si="457"/>
        <v>2014</v>
      </c>
      <c r="X2915" t="str">
        <f t="shared" si="458"/>
        <v>September</v>
      </c>
    </row>
    <row r="2916" spans="1:24" ht="28.8" x14ac:dyDescent="0.55000000000000004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451"/>
        <v>4.0000000000000003E-5</v>
      </c>
      <c r="P2916" s="9">
        <f t="shared" si="452"/>
        <v>1</v>
      </c>
      <c r="Q2916" t="str">
        <f t="shared" si="453"/>
        <v>theater</v>
      </c>
      <c r="R2916" t="str">
        <f t="shared" si="454"/>
        <v>plays</v>
      </c>
      <c r="S2916" t="str">
        <f t="shared" si="459"/>
        <v>1/13/2015</v>
      </c>
      <c r="T2916" t="str">
        <f t="shared" si="455"/>
        <v>2015</v>
      </c>
      <c r="U2916" t="str">
        <f t="shared" si="456"/>
        <v>January</v>
      </c>
      <c r="V2916" t="str">
        <f t="shared" si="450"/>
        <v>3/14/2015</v>
      </c>
      <c r="W2916" t="str">
        <f t="shared" si="457"/>
        <v>2015</v>
      </c>
      <c r="X2916" t="str">
        <f t="shared" si="458"/>
        <v>March</v>
      </c>
    </row>
    <row r="2917" spans="1:24" ht="43.2" x14ac:dyDescent="0.55000000000000004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451"/>
        <v>0.61099999999999999</v>
      </c>
      <c r="P2917" s="9">
        <f t="shared" si="452"/>
        <v>203.66666666666666</v>
      </c>
      <c r="Q2917" t="str">
        <f t="shared" si="453"/>
        <v>theater</v>
      </c>
      <c r="R2917" t="str">
        <f t="shared" si="454"/>
        <v>plays</v>
      </c>
      <c r="S2917" t="str">
        <f t="shared" si="459"/>
        <v>2/15/2016</v>
      </c>
      <c r="T2917" t="str">
        <f t="shared" si="455"/>
        <v>2016</v>
      </c>
      <c r="U2917" t="str">
        <f t="shared" si="456"/>
        <v>February</v>
      </c>
      <c r="V2917" t="str">
        <f t="shared" si="450"/>
        <v>3/16/2016</v>
      </c>
      <c r="W2917" t="str">
        <f t="shared" si="457"/>
        <v>2016</v>
      </c>
      <c r="X2917" t="str">
        <f t="shared" si="458"/>
        <v>March</v>
      </c>
    </row>
    <row r="2918" spans="1:24" ht="28.8" x14ac:dyDescent="0.55000000000000004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451"/>
        <v>7.8378378378378383E-2</v>
      </c>
      <c r="P2918" s="9">
        <f t="shared" si="452"/>
        <v>20.714285714285715</v>
      </c>
      <c r="Q2918" t="str">
        <f t="shared" si="453"/>
        <v>theater</v>
      </c>
      <c r="R2918" t="str">
        <f t="shared" si="454"/>
        <v>plays</v>
      </c>
      <c r="S2918" t="str">
        <f t="shared" si="459"/>
        <v>4/26/2014</v>
      </c>
      <c r="T2918" t="str">
        <f t="shared" si="455"/>
        <v>2014</v>
      </c>
      <c r="U2918" t="str">
        <f t="shared" si="456"/>
        <v>April</v>
      </c>
      <c r="V2918" t="str">
        <f t="shared" si="450"/>
        <v>5/19/2014</v>
      </c>
      <c r="W2918" t="str">
        <f t="shared" si="457"/>
        <v>2014</v>
      </c>
      <c r="X2918" t="str">
        <f t="shared" si="458"/>
        <v>May</v>
      </c>
    </row>
    <row r="2919" spans="1:24" ht="43.2" x14ac:dyDescent="0.55000000000000004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451"/>
        <v>0.2185</v>
      </c>
      <c r="P2919" s="9">
        <f t="shared" si="452"/>
        <v>48.555555555555557</v>
      </c>
      <c r="Q2919" t="str">
        <f t="shared" si="453"/>
        <v>theater</v>
      </c>
      <c r="R2919" t="str">
        <f t="shared" si="454"/>
        <v>plays</v>
      </c>
      <c r="S2919" t="str">
        <f t="shared" si="459"/>
        <v>8/29/2015</v>
      </c>
      <c r="T2919" t="str">
        <f t="shared" si="455"/>
        <v>2015</v>
      </c>
      <c r="U2919" t="str">
        <f t="shared" si="456"/>
        <v>August</v>
      </c>
      <c r="V2919" t="str">
        <f t="shared" si="450"/>
        <v>9/16/2015</v>
      </c>
      <c r="W2919" t="str">
        <f t="shared" si="457"/>
        <v>2015</v>
      </c>
      <c r="X2919" t="str">
        <f t="shared" si="458"/>
        <v>September</v>
      </c>
    </row>
    <row r="2920" spans="1:24" ht="43.2" x14ac:dyDescent="0.55000000000000004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451"/>
        <v>0.27239999999999998</v>
      </c>
      <c r="P2920" s="9">
        <f t="shared" si="452"/>
        <v>68.099999999999994</v>
      </c>
      <c r="Q2920" t="str">
        <f t="shared" si="453"/>
        <v>theater</v>
      </c>
      <c r="R2920" t="str">
        <f t="shared" si="454"/>
        <v>plays</v>
      </c>
      <c r="S2920" t="str">
        <f t="shared" si="459"/>
        <v>10/1/2015</v>
      </c>
      <c r="T2920" t="str">
        <f t="shared" si="455"/>
        <v>2015</v>
      </c>
      <c r="U2920" t="str">
        <f t="shared" si="456"/>
        <v>October</v>
      </c>
      <c r="V2920" t="str">
        <f t="shared" si="450"/>
        <v>10/29/2015</v>
      </c>
      <c r="W2920" t="str">
        <f t="shared" si="457"/>
        <v>2015</v>
      </c>
      <c r="X2920" t="str">
        <f t="shared" si="458"/>
        <v>October</v>
      </c>
    </row>
    <row r="2921" spans="1:24" ht="43.2" x14ac:dyDescent="0.55000000000000004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451"/>
        <v>8.5000000000000006E-2</v>
      </c>
      <c r="P2921" s="9">
        <f t="shared" si="452"/>
        <v>8.5</v>
      </c>
      <c r="Q2921" t="str">
        <f t="shared" si="453"/>
        <v>theater</v>
      </c>
      <c r="R2921" t="str">
        <f t="shared" si="454"/>
        <v>plays</v>
      </c>
      <c r="S2921" t="str">
        <f t="shared" si="459"/>
        <v>7/6/2014</v>
      </c>
      <c r="T2921" t="str">
        <f t="shared" si="455"/>
        <v>2014</v>
      </c>
      <c r="U2921" t="str">
        <f t="shared" si="456"/>
        <v>July</v>
      </c>
      <c r="V2921" t="str">
        <f t="shared" si="450"/>
        <v>8/5/2014</v>
      </c>
      <c r="W2921" t="str">
        <f t="shared" si="457"/>
        <v>2014</v>
      </c>
      <c r="X2921" t="str">
        <f t="shared" si="458"/>
        <v>August</v>
      </c>
    </row>
    <row r="2922" spans="1:24" ht="43.2" x14ac:dyDescent="0.55000000000000004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451"/>
        <v>0.26840000000000003</v>
      </c>
      <c r="P2922" s="9">
        <f t="shared" si="452"/>
        <v>51.615384615384613</v>
      </c>
      <c r="Q2922" t="str">
        <f t="shared" si="453"/>
        <v>theater</v>
      </c>
      <c r="R2922" t="str">
        <f t="shared" si="454"/>
        <v>plays</v>
      </c>
      <c r="S2922" t="str">
        <f t="shared" si="459"/>
        <v>2/23/2015</v>
      </c>
      <c r="T2922" t="str">
        <f t="shared" si="455"/>
        <v>2015</v>
      </c>
      <c r="U2922" t="str">
        <f t="shared" si="456"/>
        <v>February</v>
      </c>
      <c r="V2922" t="str">
        <f t="shared" si="450"/>
        <v>3/25/2015</v>
      </c>
      <c r="W2922" t="str">
        <f t="shared" si="457"/>
        <v>2015</v>
      </c>
      <c r="X2922" t="str">
        <f t="shared" si="458"/>
        <v>March</v>
      </c>
    </row>
    <row r="2923" spans="1:24" ht="28.8" x14ac:dyDescent="0.55000000000000004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451"/>
        <v>1.29</v>
      </c>
      <c r="P2923" s="9">
        <f t="shared" si="452"/>
        <v>43</v>
      </c>
      <c r="Q2923" t="str">
        <f t="shared" si="453"/>
        <v>theater</v>
      </c>
      <c r="R2923" t="str">
        <f t="shared" si="454"/>
        <v>musical</v>
      </c>
      <c r="S2923" t="str">
        <f t="shared" si="459"/>
        <v>8/26/2014</v>
      </c>
      <c r="T2923" t="str">
        <f t="shared" si="455"/>
        <v>2014</v>
      </c>
      <c r="U2923" t="str">
        <f t="shared" si="456"/>
        <v>August</v>
      </c>
      <c r="V2923" t="str">
        <f t="shared" si="450"/>
        <v>9/25/2014</v>
      </c>
      <c r="W2923" t="str">
        <f t="shared" si="457"/>
        <v>2014</v>
      </c>
      <c r="X2923" t="str">
        <f t="shared" si="458"/>
        <v>September</v>
      </c>
    </row>
    <row r="2924" spans="1:24" ht="43.2" x14ac:dyDescent="0.55000000000000004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451"/>
        <v>1</v>
      </c>
      <c r="P2924" s="9">
        <f t="shared" si="452"/>
        <v>83.333333333333329</v>
      </c>
      <c r="Q2924" t="str">
        <f t="shared" si="453"/>
        <v>theater</v>
      </c>
      <c r="R2924" t="str">
        <f t="shared" si="454"/>
        <v>musical</v>
      </c>
      <c r="S2924" t="str">
        <f t="shared" si="459"/>
        <v>4/3/2015</v>
      </c>
      <c r="T2924" t="str">
        <f t="shared" si="455"/>
        <v>2015</v>
      </c>
      <c r="U2924" t="str">
        <f t="shared" si="456"/>
        <v>April</v>
      </c>
      <c r="V2924" t="str">
        <f t="shared" si="450"/>
        <v>5/18/2015</v>
      </c>
      <c r="W2924" t="str">
        <f t="shared" si="457"/>
        <v>2015</v>
      </c>
      <c r="X2924" t="str">
        <f t="shared" si="458"/>
        <v>May</v>
      </c>
    </row>
    <row r="2925" spans="1:24" ht="43.2" x14ac:dyDescent="0.55000000000000004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451"/>
        <v>1</v>
      </c>
      <c r="P2925" s="9">
        <f t="shared" si="452"/>
        <v>30</v>
      </c>
      <c r="Q2925" t="str">
        <f t="shared" si="453"/>
        <v>theater</v>
      </c>
      <c r="R2925" t="str">
        <f t="shared" si="454"/>
        <v>musical</v>
      </c>
      <c r="S2925" t="str">
        <f t="shared" si="459"/>
        <v>1/8/2015</v>
      </c>
      <c r="T2925" t="str">
        <f t="shared" si="455"/>
        <v>2015</v>
      </c>
      <c r="U2925" t="str">
        <f t="shared" si="456"/>
        <v>January</v>
      </c>
      <c r="V2925" t="str">
        <f t="shared" si="450"/>
        <v>1/23/2015</v>
      </c>
      <c r="W2925" t="str">
        <f t="shared" si="457"/>
        <v>2015</v>
      </c>
      <c r="X2925" t="str">
        <f t="shared" si="458"/>
        <v>January</v>
      </c>
    </row>
    <row r="2926" spans="1:24" ht="43.2" x14ac:dyDescent="0.55000000000000004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451"/>
        <v>1.032</v>
      </c>
      <c r="P2926" s="9">
        <f t="shared" si="452"/>
        <v>175.51020408163265</v>
      </c>
      <c r="Q2926" t="str">
        <f t="shared" si="453"/>
        <v>theater</v>
      </c>
      <c r="R2926" t="str">
        <f t="shared" si="454"/>
        <v>musical</v>
      </c>
      <c r="S2926" t="str">
        <f t="shared" si="459"/>
        <v>4/9/2015</v>
      </c>
      <c r="T2926" t="str">
        <f t="shared" si="455"/>
        <v>2015</v>
      </c>
      <c r="U2926" t="str">
        <f t="shared" si="456"/>
        <v>April</v>
      </c>
      <c r="V2926" t="str">
        <f t="shared" si="450"/>
        <v>5/8/2015</v>
      </c>
      <c r="W2926" t="str">
        <f t="shared" si="457"/>
        <v>2015</v>
      </c>
      <c r="X2926" t="str">
        <f t="shared" si="458"/>
        <v>May</v>
      </c>
    </row>
    <row r="2927" spans="1:24" ht="43.2" x14ac:dyDescent="0.55000000000000004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451"/>
        <v>1.0244597777777777</v>
      </c>
      <c r="P2927" s="9">
        <f t="shared" si="452"/>
        <v>231.66175879396985</v>
      </c>
      <c r="Q2927" t="str">
        <f t="shared" si="453"/>
        <v>theater</v>
      </c>
      <c r="R2927" t="str">
        <f t="shared" si="454"/>
        <v>musical</v>
      </c>
      <c r="S2927" t="str">
        <f t="shared" si="459"/>
        <v>8/12/2014</v>
      </c>
      <c r="T2927" t="str">
        <f t="shared" si="455"/>
        <v>2014</v>
      </c>
      <c r="U2927" t="str">
        <f t="shared" si="456"/>
        <v>August</v>
      </c>
      <c r="V2927" t="str">
        <f t="shared" si="450"/>
        <v>9/11/2014</v>
      </c>
      <c r="W2927" t="str">
        <f t="shared" si="457"/>
        <v>2014</v>
      </c>
      <c r="X2927" t="str">
        <f t="shared" si="458"/>
        <v>September</v>
      </c>
    </row>
    <row r="2928" spans="1:24" ht="43.2" x14ac:dyDescent="0.55000000000000004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451"/>
        <v>1.25</v>
      </c>
      <c r="P2928" s="9">
        <f t="shared" si="452"/>
        <v>75</v>
      </c>
      <c r="Q2928" t="str">
        <f t="shared" si="453"/>
        <v>theater</v>
      </c>
      <c r="R2928" t="str">
        <f t="shared" si="454"/>
        <v>musical</v>
      </c>
      <c r="S2928" t="str">
        <f t="shared" si="459"/>
        <v>2/9/2015</v>
      </c>
      <c r="T2928" t="str">
        <f t="shared" si="455"/>
        <v>2015</v>
      </c>
      <c r="U2928" t="str">
        <f t="shared" si="456"/>
        <v>February</v>
      </c>
      <c r="V2928" t="str">
        <f t="shared" si="450"/>
        <v>2/23/2015</v>
      </c>
      <c r="W2928" t="str">
        <f t="shared" si="457"/>
        <v>2015</v>
      </c>
      <c r="X2928" t="str">
        <f t="shared" si="458"/>
        <v>February</v>
      </c>
    </row>
    <row r="2929" spans="1:24" ht="43.2" x14ac:dyDescent="0.55000000000000004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451"/>
        <v>1.3083333333333333</v>
      </c>
      <c r="P2929" s="9">
        <f t="shared" si="452"/>
        <v>112.14285714285714</v>
      </c>
      <c r="Q2929" t="str">
        <f t="shared" si="453"/>
        <v>theater</v>
      </c>
      <c r="R2929" t="str">
        <f t="shared" si="454"/>
        <v>musical</v>
      </c>
      <c r="S2929" t="str">
        <f t="shared" si="459"/>
        <v>6/16/2014</v>
      </c>
      <c r="T2929" t="str">
        <f t="shared" si="455"/>
        <v>2014</v>
      </c>
      <c r="U2929" t="str">
        <f t="shared" si="456"/>
        <v>June</v>
      </c>
      <c r="V2929" t="str">
        <f t="shared" si="450"/>
        <v>7/15/2014</v>
      </c>
      <c r="W2929" t="str">
        <f t="shared" si="457"/>
        <v>2014</v>
      </c>
      <c r="X2929" t="str">
        <f t="shared" si="458"/>
        <v>July</v>
      </c>
    </row>
    <row r="2930" spans="1:24" ht="28.8" x14ac:dyDescent="0.55000000000000004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451"/>
        <v>1</v>
      </c>
      <c r="P2930" s="9">
        <f t="shared" si="452"/>
        <v>41.666666666666664</v>
      </c>
      <c r="Q2930" t="str">
        <f t="shared" si="453"/>
        <v>theater</v>
      </c>
      <c r="R2930" t="str">
        <f t="shared" si="454"/>
        <v>musical</v>
      </c>
      <c r="S2930" t="str">
        <f t="shared" si="459"/>
        <v>2/3/2016</v>
      </c>
      <c r="T2930" t="str">
        <f t="shared" si="455"/>
        <v>2016</v>
      </c>
      <c r="U2930" t="str">
        <f t="shared" si="456"/>
        <v>February</v>
      </c>
      <c r="V2930" t="str">
        <f t="shared" si="450"/>
        <v>3/4/2016</v>
      </c>
      <c r="W2930" t="str">
        <f t="shared" si="457"/>
        <v>2016</v>
      </c>
      <c r="X2930" t="str">
        <f t="shared" si="458"/>
        <v>March</v>
      </c>
    </row>
    <row r="2931" spans="1:24" ht="43.2" x14ac:dyDescent="0.55000000000000004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451"/>
        <v>1.02069375</v>
      </c>
      <c r="P2931" s="9">
        <f t="shared" si="452"/>
        <v>255.17343750000001</v>
      </c>
      <c r="Q2931" t="str">
        <f t="shared" si="453"/>
        <v>theater</v>
      </c>
      <c r="R2931" t="str">
        <f t="shared" si="454"/>
        <v>musical</v>
      </c>
      <c r="S2931" t="str">
        <f t="shared" si="459"/>
        <v>4/25/2014</v>
      </c>
      <c r="T2931" t="str">
        <f t="shared" si="455"/>
        <v>2014</v>
      </c>
      <c r="U2931" t="str">
        <f t="shared" si="456"/>
        <v>April</v>
      </c>
      <c r="V2931" t="str">
        <f t="shared" si="450"/>
        <v>5/25/2014</v>
      </c>
      <c r="W2931" t="str">
        <f t="shared" si="457"/>
        <v>2014</v>
      </c>
      <c r="X2931" t="str">
        <f t="shared" si="458"/>
        <v>May</v>
      </c>
    </row>
    <row r="2932" spans="1:24" ht="43.2" x14ac:dyDescent="0.55000000000000004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451"/>
        <v>1.0092000000000001</v>
      </c>
      <c r="P2932" s="9">
        <f t="shared" si="452"/>
        <v>162.7741935483871</v>
      </c>
      <c r="Q2932" t="str">
        <f t="shared" si="453"/>
        <v>theater</v>
      </c>
      <c r="R2932" t="str">
        <f t="shared" si="454"/>
        <v>musical</v>
      </c>
      <c r="S2932" t="str">
        <f t="shared" si="459"/>
        <v>4/7/2015</v>
      </c>
      <c r="T2932" t="str">
        <f t="shared" si="455"/>
        <v>2015</v>
      </c>
      <c r="U2932" t="str">
        <f t="shared" si="456"/>
        <v>April</v>
      </c>
      <c r="V2932" t="str">
        <f t="shared" si="450"/>
        <v>5/7/2015</v>
      </c>
      <c r="W2932" t="str">
        <f t="shared" si="457"/>
        <v>2015</v>
      </c>
      <c r="X2932" t="str">
        <f t="shared" si="458"/>
        <v>May</v>
      </c>
    </row>
    <row r="2933" spans="1:24" ht="43.2" x14ac:dyDescent="0.55000000000000004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451"/>
        <v>1.06</v>
      </c>
      <c r="P2933" s="9">
        <f t="shared" si="452"/>
        <v>88.333333333333329</v>
      </c>
      <c r="Q2933" t="str">
        <f t="shared" si="453"/>
        <v>theater</v>
      </c>
      <c r="R2933" t="str">
        <f t="shared" si="454"/>
        <v>musical</v>
      </c>
      <c r="S2933" t="str">
        <f t="shared" si="459"/>
        <v>8/21/2014</v>
      </c>
      <c r="T2933" t="str">
        <f t="shared" si="455"/>
        <v>2014</v>
      </c>
      <c r="U2933" t="str">
        <f t="shared" si="456"/>
        <v>August</v>
      </c>
      <c r="V2933" t="str">
        <f t="shared" si="450"/>
        <v>9/15/2014</v>
      </c>
      <c r="W2933" t="str">
        <f t="shared" si="457"/>
        <v>2014</v>
      </c>
      <c r="X2933" t="str">
        <f t="shared" si="458"/>
        <v>September</v>
      </c>
    </row>
    <row r="2934" spans="1:24" ht="43.2" x14ac:dyDescent="0.55000000000000004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451"/>
        <v>1.0509677419354839</v>
      </c>
      <c r="P2934" s="9">
        <f t="shared" si="452"/>
        <v>85.736842105263165</v>
      </c>
      <c r="Q2934" t="str">
        <f t="shared" si="453"/>
        <v>theater</v>
      </c>
      <c r="R2934" t="str">
        <f t="shared" si="454"/>
        <v>musical</v>
      </c>
      <c r="S2934" t="str">
        <f t="shared" si="459"/>
        <v>1/20/2015</v>
      </c>
      <c r="T2934" t="str">
        <f t="shared" si="455"/>
        <v>2015</v>
      </c>
      <c r="U2934" t="str">
        <f t="shared" si="456"/>
        <v>January</v>
      </c>
      <c r="V2934" t="str">
        <f t="shared" si="450"/>
        <v>2/21/2015</v>
      </c>
      <c r="W2934" t="str">
        <f t="shared" si="457"/>
        <v>2015</v>
      </c>
      <c r="X2934" t="str">
        <f t="shared" si="458"/>
        <v>February</v>
      </c>
    </row>
    <row r="2935" spans="1:24" ht="43.2" x14ac:dyDescent="0.55000000000000004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451"/>
        <v>1.0276000000000001</v>
      </c>
      <c r="P2935" s="9">
        <f t="shared" si="452"/>
        <v>47.574074074074076</v>
      </c>
      <c r="Q2935" t="str">
        <f t="shared" si="453"/>
        <v>theater</v>
      </c>
      <c r="R2935" t="str">
        <f t="shared" si="454"/>
        <v>musical</v>
      </c>
      <c r="S2935" t="str">
        <f t="shared" si="459"/>
        <v>5/5/2016</v>
      </c>
      <c r="T2935" t="str">
        <f t="shared" si="455"/>
        <v>2016</v>
      </c>
      <c r="U2935" t="str">
        <f t="shared" si="456"/>
        <v>May</v>
      </c>
      <c r="V2935" t="str">
        <f t="shared" si="450"/>
        <v>6/4/2016</v>
      </c>
      <c r="W2935" t="str">
        <f t="shared" si="457"/>
        <v>2016</v>
      </c>
      <c r="X2935" t="str">
        <f t="shared" si="458"/>
        <v>June</v>
      </c>
    </row>
    <row r="2936" spans="1:24" ht="43.2" x14ac:dyDescent="0.55000000000000004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451"/>
        <v>1.08</v>
      </c>
      <c r="P2936" s="9">
        <f t="shared" si="452"/>
        <v>72.972972972972968</v>
      </c>
      <c r="Q2936" t="str">
        <f t="shared" si="453"/>
        <v>theater</v>
      </c>
      <c r="R2936" t="str">
        <f t="shared" si="454"/>
        <v>musical</v>
      </c>
      <c r="S2936" t="str">
        <f t="shared" si="459"/>
        <v>5/16/2014</v>
      </c>
      <c r="T2936" t="str">
        <f t="shared" si="455"/>
        <v>2014</v>
      </c>
      <c r="U2936" t="str">
        <f t="shared" si="456"/>
        <v>May</v>
      </c>
      <c r="V2936" t="str">
        <f t="shared" si="450"/>
        <v>6/15/2014</v>
      </c>
      <c r="W2936" t="str">
        <f t="shared" si="457"/>
        <v>2014</v>
      </c>
      <c r="X2936" t="str">
        <f t="shared" si="458"/>
        <v>June</v>
      </c>
    </row>
    <row r="2937" spans="1:24" ht="43.2" x14ac:dyDescent="0.55000000000000004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451"/>
        <v>1.0088571428571429</v>
      </c>
      <c r="P2937" s="9">
        <f t="shared" si="452"/>
        <v>90.538461538461533</v>
      </c>
      <c r="Q2937" t="str">
        <f t="shared" si="453"/>
        <v>theater</v>
      </c>
      <c r="R2937" t="str">
        <f t="shared" si="454"/>
        <v>musical</v>
      </c>
      <c r="S2937" t="str">
        <f t="shared" si="459"/>
        <v>7/2/2016</v>
      </c>
      <c r="T2937" t="str">
        <f t="shared" si="455"/>
        <v>2016</v>
      </c>
      <c r="U2937" t="str">
        <f t="shared" si="456"/>
        <v>July</v>
      </c>
      <c r="V2937" t="str">
        <f t="shared" si="450"/>
        <v>8/29/2016</v>
      </c>
      <c r="W2937" t="str">
        <f t="shared" si="457"/>
        <v>2016</v>
      </c>
      <c r="X2937" t="str">
        <f t="shared" si="458"/>
        <v>August</v>
      </c>
    </row>
    <row r="2938" spans="1:24" ht="43.2" x14ac:dyDescent="0.55000000000000004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451"/>
        <v>1.28</v>
      </c>
      <c r="P2938" s="9">
        <f t="shared" si="452"/>
        <v>37.647058823529413</v>
      </c>
      <c r="Q2938" t="str">
        <f t="shared" si="453"/>
        <v>theater</v>
      </c>
      <c r="R2938" t="str">
        <f t="shared" si="454"/>
        <v>musical</v>
      </c>
      <c r="S2938" t="str">
        <f t="shared" si="459"/>
        <v>9/30/2014</v>
      </c>
      <c r="T2938" t="str">
        <f t="shared" si="455"/>
        <v>2014</v>
      </c>
      <c r="U2938" t="str">
        <f t="shared" si="456"/>
        <v>September</v>
      </c>
      <c r="V2938" t="str">
        <f t="shared" si="450"/>
        <v>10/12/2014</v>
      </c>
      <c r="W2938" t="str">
        <f t="shared" si="457"/>
        <v>2014</v>
      </c>
      <c r="X2938" t="str">
        <f t="shared" si="458"/>
        <v>October</v>
      </c>
    </row>
    <row r="2939" spans="1:24" ht="28.8" x14ac:dyDescent="0.55000000000000004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451"/>
        <v>1.3333333333333333</v>
      </c>
      <c r="P2939" s="9">
        <f t="shared" si="452"/>
        <v>36.363636363636367</v>
      </c>
      <c r="Q2939" t="str">
        <f t="shared" si="453"/>
        <v>theater</v>
      </c>
      <c r="R2939" t="str">
        <f t="shared" si="454"/>
        <v>musical</v>
      </c>
      <c r="S2939" t="str">
        <f t="shared" si="459"/>
        <v>6/13/2014</v>
      </c>
      <c r="T2939" t="str">
        <f t="shared" si="455"/>
        <v>2014</v>
      </c>
      <c r="U2939" t="str">
        <f t="shared" si="456"/>
        <v>June</v>
      </c>
      <c r="V2939" t="str">
        <f t="shared" si="450"/>
        <v>7/13/2014</v>
      </c>
      <c r="W2939" t="str">
        <f t="shared" si="457"/>
        <v>2014</v>
      </c>
      <c r="X2939" t="str">
        <f t="shared" si="458"/>
        <v>July</v>
      </c>
    </row>
    <row r="2940" spans="1:24" ht="43.2" x14ac:dyDescent="0.55000000000000004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451"/>
        <v>1.0137499999999999</v>
      </c>
      <c r="P2940" s="9">
        <f t="shared" si="452"/>
        <v>126.71875</v>
      </c>
      <c r="Q2940" t="str">
        <f t="shared" si="453"/>
        <v>theater</v>
      </c>
      <c r="R2940" t="str">
        <f t="shared" si="454"/>
        <v>musical</v>
      </c>
      <c r="S2940" t="str">
        <f t="shared" si="459"/>
        <v>12/31/2014</v>
      </c>
      <c r="T2940" t="str">
        <f t="shared" si="455"/>
        <v>2014</v>
      </c>
      <c r="U2940" t="str">
        <f t="shared" si="456"/>
        <v>December</v>
      </c>
      <c r="V2940" t="str">
        <f t="shared" si="450"/>
        <v>1/30/2015</v>
      </c>
      <c r="W2940" t="str">
        <f t="shared" si="457"/>
        <v>2015</v>
      </c>
      <c r="X2940" t="str">
        <f t="shared" si="458"/>
        <v>January</v>
      </c>
    </row>
    <row r="2941" spans="1:24" ht="43.2" x14ac:dyDescent="0.55000000000000004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451"/>
        <v>1.0287500000000001</v>
      </c>
      <c r="P2941" s="9">
        <f t="shared" si="452"/>
        <v>329.2</v>
      </c>
      <c r="Q2941" t="str">
        <f t="shared" si="453"/>
        <v>theater</v>
      </c>
      <c r="R2941" t="str">
        <f t="shared" si="454"/>
        <v>musical</v>
      </c>
      <c r="S2941" t="str">
        <f t="shared" si="459"/>
        <v>7/25/2014</v>
      </c>
      <c r="T2941" t="str">
        <f t="shared" si="455"/>
        <v>2014</v>
      </c>
      <c r="U2941" t="str">
        <f t="shared" si="456"/>
        <v>July</v>
      </c>
      <c r="V2941" t="str">
        <f t="shared" si="450"/>
        <v>8/27/2014</v>
      </c>
      <c r="W2941" t="str">
        <f t="shared" si="457"/>
        <v>2014</v>
      </c>
      <c r="X2941" t="str">
        <f t="shared" si="458"/>
        <v>August</v>
      </c>
    </row>
    <row r="2942" spans="1:24" ht="43.2" x14ac:dyDescent="0.55000000000000004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451"/>
        <v>1.0724</v>
      </c>
      <c r="P2942" s="9">
        <f t="shared" si="452"/>
        <v>81.242424242424249</v>
      </c>
      <c r="Q2942" t="str">
        <f t="shared" si="453"/>
        <v>theater</v>
      </c>
      <c r="R2942" t="str">
        <f t="shared" si="454"/>
        <v>musical</v>
      </c>
      <c r="S2942" t="str">
        <f t="shared" si="459"/>
        <v>12/9/2014</v>
      </c>
      <c r="T2942" t="str">
        <f t="shared" si="455"/>
        <v>2014</v>
      </c>
      <c r="U2942" t="str">
        <f t="shared" si="456"/>
        <v>December</v>
      </c>
      <c r="V2942" t="str">
        <f t="shared" si="450"/>
        <v>1/18/2015</v>
      </c>
      <c r="W2942" t="str">
        <f t="shared" si="457"/>
        <v>2015</v>
      </c>
      <c r="X2942" t="str">
        <f t="shared" si="458"/>
        <v>January</v>
      </c>
    </row>
    <row r="2943" spans="1:24" ht="43.2" x14ac:dyDescent="0.55000000000000004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si="451"/>
        <v>4.0000000000000003E-5</v>
      </c>
      <c r="P2943" s="9">
        <f t="shared" si="452"/>
        <v>1</v>
      </c>
      <c r="Q2943" t="str">
        <f t="shared" si="453"/>
        <v>theater</v>
      </c>
      <c r="R2943" t="str">
        <f t="shared" si="454"/>
        <v>spaces</v>
      </c>
      <c r="S2943" t="str">
        <f t="shared" si="459"/>
        <v>1/30/2015</v>
      </c>
      <c r="T2943" t="str">
        <f t="shared" si="455"/>
        <v>2015</v>
      </c>
      <c r="U2943" t="str">
        <f t="shared" si="456"/>
        <v>January</v>
      </c>
      <c r="V2943" t="str">
        <f t="shared" si="450"/>
        <v>3/1/2015</v>
      </c>
      <c r="W2943" t="str">
        <f t="shared" si="457"/>
        <v>2015</v>
      </c>
      <c r="X2943" t="str">
        <f t="shared" si="458"/>
        <v>March</v>
      </c>
    </row>
    <row r="2944" spans="1:24" ht="43.2" x14ac:dyDescent="0.55000000000000004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451"/>
        <v>0.20424999999999999</v>
      </c>
      <c r="P2944" s="9">
        <f t="shared" si="452"/>
        <v>202.22772277227722</v>
      </c>
      <c r="Q2944" t="str">
        <f t="shared" si="453"/>
        <v>theater</v>
      </c>
      <c r="R2944" t="str">
        <f t="shared" si="454"/>
        <v>spaces</v>
      </c>
      <c r="S2944" t="str">
        <f t="shared" si="459"/>
        <v>11/26/2015</v>
      </c>
      <c r="T2944" t="str">
        <f t="shared" si="455"/>
        <v>2015</v>
      </c>
      <c r="U2944" t="str">
        <f t="shared" si="456"/>
        <v>November</v>
      </c>
      <c r="V2944" t="str">
        <f t="shared" si="450"/>
        <v>12/16/2015</v>
      </c>
      <c r="W2944" t="str">
        <f t="shared" si="457"/>
        <v>2015</v>
      </c>
      <c r="X2944" t="str">
        <f t="shared" si="458"/>
        <v>December</v>
      </c>
    </row>
    <row r="2945" spans="1:24" ht="43.2" x14ac:dyDescent="0.55000000000000004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 t="shared" si="451"/>
        <v>0</v>
      </c>
      <c r="P2945" s="9">
        <f t="shared" si="452"/>
        <v>0</v>
      </c>
      <c r="Q2945" t="str">
        <f t="shared" si="453"/>
        <v>theater</v>
      </c>
      <c r="R2945" t="str">
        <f t="shared" si="454"/>
        <v>spaces</v>
      </c>
      <c r="S2945" t="str">
        <f t="shared" si="459"/>
        <v>3/13/2015</v>
      </c>
      <c r="T2945" t="str">
        <f t="shared" si="455"/>
        <v>2015</v>
      </c>
      <c r="U2945" t="str">
        <f t="shared" si="456"/>
        <v>March</v>
      </c>
      <c r="V2945" t="str">
        <f t="shared" si="450"/>
        <v>4/12/2015</v>
      </c>
      <c r="W2945" t="str">
        <f t="shared" si="457"/>
        <v>2015</v>
      </c>
      <c r="X2945" t="str">
        <f t="shared" si="458"/>
        <v>April</v>
      </c>
    </row>
    <row r="2946" spans="1:24" ht="43.2" x14ac:dyDescent="0.55000000000000004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 t="shared" si="451"/>
        <v>0.01</v>
      </c>
      <c r="P2946" s="9">
        <f t="shared" si="452"/>
        <v>100</v>
      </c>
      <c r="Q2946" t="str">
        <f t="shared" si="453"/>
        <v>theater</v>
      </c>
      <c r="R2946" t="str">
        <f t="shared" si="454"/>
        <v>spaces</v>
      </c>
      <c r="S2946" t="str">
        <f t="shared" si="459"/>
        <v>5/8/2015</v>
      </c>
      <c r="T2946" t="str">
        <f t="shared" si="455"/>
        <v>2015</v>
      </c>
      <c r="U2946" t="str">
        <f t="shared" si="456"/>
        <v>May</v>
      </c>
      <c r="V2946" t="str">
        <f t="shared" ref="V2946:V3009" si="460">TEXT((I2946/86400)+25569+(-5/24),"m/d/yyyy")</f>
        <v>6/7/2015</v>
      </c>
      <c r="W2946" t="str">
        <f t="shared" si="457"/>
        <v>2015</v>
      </c>
      <c r="X2946" t="str">
        <f t="shared" si="458"/>
        <v>June</v>
      </c>
    </row>
    <row r="2947" spans="1:24" ht="57.6" x14ac:dyDescent="0.55000000000000004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 t="shared" ref="O2947:O3010" si="461">E2947/D2947</f>
        <v>0</v>
      </c>
      <c r="P2947" s="9">
        <f t="shared" ref="P2947:P3010" si="462">IF(L2947&lt;&gt;0, E2947/L2947, 0)</f>
        <v>0</v>
      </c>
      <c r="Q2947" t="str">
        <f t="shared" ref="Q2947:Q3010" si="463">LEFT(N2947, SEARCH("/",N2947,1)-1)</f>
        <v>theater</v>
      </c>
      <c r="R2947" t="str">
        <f t="shared" ref="R2947:R3010" si="464">RIGHT(N2947,LEN(N2947)-FIND("/",N2947))</f>
        <v>spaces</v>
      </c>
      <c r="S2947" t="str">
        <f t="shared" si="459"/>
        <v>4/23/2015</v>
      </c>
      <c r="T2947" t="str">
        <f t="shared" ref="T2947:T3010" si="465">TEXT((J2947/86400)+25569+(-5/24),"yyyy")</f>
        <v>2015</v>
      </c>
      <c r="U2947" t="str">
        <f t="shared" ref="U2947:U3010" si="466">TEXT((J2947/86400)+25569+(-5/24),"mmmm")</f>
        <v>April</v>
      </c>
      <c r="V2947" t="str">
        <f t="shared" si="460"/>
        <v>5/23/2015</v>
      </c>
      <c r="W2947" t="str">
        <f t="shared" ref="W2947:W3010" si="467">TEXT((I2947/86400)+25569+(-5/24),"yyyy")</f>
        <v>2015</v>
      </c>
      <c r="X2947" t="str">
        <f t="shared" ref="X2947:X3010" si="468">TEXT((I2947/86400)+25569+(-5/24),"mmmm")</f>
        <v>May</v>
      </c>
    </row>
    <row r="2948" spans="1:24" ht="43.2" x14ac:dyDescent="0.55000000000000004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si="461"/>
        <v>1E-3</v>
      </c>
      <c r="P2948" s="9">
        <f t="shared" si="462"/>
        <v>1</v>
      </c>
      <c r="Q2948" t="str">
        <f t="shared" si="463"/>
        <v>theater</v>
      </c>
      <c r="R2948" t="str">
        <f t="shared" si="464"/>
        <v>spaces</v>
      </c>
      <c r="S2948" t="str">
        <f t="shared" ref="S2948:S3011" si="469">TEXT((J2948/86400)+25569+(-5/24),"m/d/yyyy")</f>
        <v>7/16/2016</v>
      </c>
      <c r="T2948" t="str">
        <f t="shared" si="465"/>
        <v>2016</v>
      </c>
      <c r="U2948" t="str">
        <f t="shared" si="466"/>
        <v>July</v>
      </c>
      <c r="V2948" t="str">
        <f t="shared" si="460"/>
        <v>8/15/2016</v>
      </c>
      <c r="W2948" t="str">
        <f t="shared" si="467"/>
        <v>2016</v>
      </c>
      <c r="X2948" t="str">
        <f t="shared" si="468"/>
        <v>August</v>
      </c>
    </row>
    <row r="2949" spans="1:24" ht="43.2" x14ac:dyDescent="0.55000000000000004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si="461"/>
        <v>4.2880000000000001E-2</v>
      </c>
      <c r="P2949" s="9">
        <f t="shared" si="462"/>
        <v>82.461538461538467</v>
      </c>
      <c r="Q2949" t="str">
        <f t="shared" si="463"/>
        <v>theater</v>
      </c>
      <c r="R2949" t="str">
        <f t="shared" si="464"/>
        <v>spaces</v>
      </c>
      <c r="S2949" t="str">
        <f t="shared" si="469"/>
        <v>10/6/2016</v>
      </c>
      <c r="T2949" t="str">
        <f t="shared" si="465"/>
        <v>2016</v>
      </c>
      <c r="U2949" t="str">
        <f t="shared" si="466"/>
        <v>October</v>
      </c>
      <c r="V2949" t="str">
        <f t="shared" si="460"/>
        <v>11/24/2016</v>
      </c>
      <c r="W2949" t="str">
        <f t="shared" si="467"/>
        <v>2016</v>
      </c>
      <c r="X2949" t="str">
        <f t="shared" si="468"/>
        <v>November</v>
      </c>
    </row>
    <row r="2950" spans="1:24" ht="43.2" x14ac:dyDescent="0.55000000000000004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461"/>
        <v>4.8000000000000001E-5</v>
      </c>
      <c r="P2950" s="9">
        <f t="shared" si="462"/>
        <v>2.6666666666666665</v>
      </c>
      <c r="Q2950" t="str">
        <f t="shared" si="463"/>
        <v>theater</v>
      </c>
      <c r="R2950" t="str">
        <f t="shared" si="464"/>
        <v>spaces</v>
      </c>
      <c r="S2950" t="str">
        <f t="shared" si="469"/>
        <v>4/3/2015</v>
      </c>
      <c r="T2950" t="str">
        <f t="shared" si="465"/>
        <v>2015</v>
      </c>
      <c r="U2950" t="str">
        <f t="shared" si="466"/>
        <v>April</v>
      </c>
      <c r="V2950" t="str">
        <f t="shared" si="460"/>
        <v>6/2/2015</v>
      </c>
      <c r="W2950" t="str">
        <f t="shared" si="467"/>
        <v>2015</v>
      </c>
      <c r="X2950" t="str">
        <f t="shared" si="468"/>
        <v>June</v>
      </c>
    </row>
    <row r="2951" spans="1:24" ht="43.2" x14ac:dyDescent="0.55000000000000004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si="461"/>
        <v>2.5000000000000001E-2</v>
      </c>
      <c r="P2951" s="9">
        <f t="shared" si="462"/>
        <v>12.5</v>
      </c>
      <c r="Q2951" t="str">
        <f t="shared" si="463"/>
        <v>theater</v>
      </c>
      <c r="R2951" t="str">
        <f t="shared" si="464"/>
        <v>spaces</v>
      </c>
      <c r="S2951" t="str">
        <f t="shared" si="469"/>
        <v>10/20/2015</v>
      </c>
      <c r="T2951" t="str">
        <f t="shared" si="465"/>
        <v>2015</v>
      </c>
      <c r="U2951" t="str">
        <f t="shared" si="466"/>
        <v>October</v>
      </c>
      <c r="V2951" t="str">
        <f t="shared" si="460"/>
        <v>11/19/2015</v>
      </c>
      <c r="W2951" t="str">
        <f t="shared" si="467"/>
        <v>2015</v>
      </c>
      <c r="X2951" t="str">
        <f t="shared" si="468"/>
        <v>November</v>
      </c>
    </row>
    <row r="2952" spans="1:24" ht="43.2" x14ac:dyDescent="0.55000000000000004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 t="shared" si="461"/>
        <v>0</v>
      </c>
      <c r="P2952" s="9">
        <f t="shared" si="462"/>
        <v>0</v>
      </c>
      <c r="Q2952" t="str">
        <f t="shared" si="463"/>
        <v>theater</v>
      </c>
      <c r="R2952" t="str">
        <f t="shared" si="464"/>
        <v>spaces</v>
      </c>
      <c r="S2952" t="str">
        <f t="shared" si="469"/>
        <v>12/24/2015</v>
      </c>
      <c r="T2952" t="str">
        <f t="shared" si="465"/>
        <v>2015</v>
      </c>
      <c r="U2952" t="str">
        <f t="shared" si="466"/>
        <v>December</v>
      </c>
      <c r="V2952" t="str">
        <f t="shared" si="460"/>
        <v>1/23/2016</v>
      </c>
      <c r="W2952" t="str">
        <f t="shared" si="467"/>
        <v>2016</v>
      </c>
      <c r="X2952" t="str">
        <f t="shared" si="468"/>
        <v>January</v>
      </c>
    </row>
    <row r="2953" spans="1:24" ht="57.6" x14ac:dyDescent="0.55000000000000004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si="461"/>
        <v>2.1919999999999999E-2</v>
      </c>
      <c r="P2953" s="9">
        <f t="shared" si="462"/>
        <v>18.896551724137932</v>
      </c>
      <c r="Q2953" t="str">
        <f t="shared" si="463"/>
        <v>theater</v>
      </c>
      <c r="R2953" t="str">
        <f t="shared" si="464"/>
        <v>spaces</v>
      </c>
      <c r="S2953" t="str">
        <f t="shared" si="469"/>
        <v>8/21/2014</v>
      </c>
      <c r="T2953" t="str">
        <f t="shared" si="465"/>
        <v>2014</v>
      </c>
      <c r="U2953" t="str">
        <f t="shared" si="466"/>
        <v>August</v>
      </c>
      <c r="V2953" t="str">
        <f t="shared" si="460"/>
        <v>10/5/2014</v>
      </c>
      <c r="W2953" t="str">
        <f t="shared" si="467"/>
        <v>2014</v>
      </c>
      <c r="X2953" t="str">
        <f t="shared" si="468"/>
        <v>October</v>
      </c>
    </row>
    <row r="2954" spans="1:24" ht="43.2" x14ac:dyDescent="0.55000000000000004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si="461"/>
        <v>8.0250000000000002E-2</v>
      </c>
      <c r="P2954" s="9">
        <f t="shared" si="462"/>
        <v>200.625</v>
      </c>
      <c r="Q2954" t="str">
        <f t="shared" si="463"/>
        <v>theater</v>
      </c>
      <c r="R2954" t="str">
        <f t="shared" si="464"/>
        <v>spaces</v>
      </c>
      <c r="S2954" t="str">
        <f t="shared" si="469"/>
        <v>9/15/2016</v>
      </c>
      <c r="T2954" t="str">
        <f t="shared" si="465"/>
        <v>2016</v>
      </c>
      <c r="U2954" t="str">
        <f t="shared" si="466"/>
        <v>September</v>
      </c>
      <c r="V2954" t="str">
        <f t="shared" si="460"/>
        <v>10/16/2016</v>
      </c>
      <c r="W2954" t="str">
        <f t="shared" si="467"/>
        <v>2016</v>
      </c>
      <c r="X2954" t="str">
        <f t="shared" si="468"/>
        <v>October</v>
      </c>
    </row>
    <row r="2955" spans="1:24" ht="43.2" x14ac:dyDescent="0.55000000000000004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461"/>
        <v>1.5125E-3</v>
      </c>
      <c r="P2955" s="9">
        <f t="shared" si="462"/>
        <v>201.66666666666666</v>
      </c>
      <c r="Q2955" t="str">
        <f t="shared" si="463"/>
        <v>theater</v>
      </c>
      <c r="R2955" t="str">
        <f t="shared" si="464"/>
        <v>spaces</v>
      </c>
      <c r="S2955" t="str">
        <f t="shared" si="469"/>
        <v>9/8/2015</v>
      </c>
      <c r="T2955" t="str">
        <f t="shared" si="465"/>
        <v>2015</v>
      </c>
      <c r="U2955" t="str">
        <f t="shared" si="466"/>
        <v>September</v>
      </c>
      <c r="V2955" t="str">
        <f t="shared" si="460"/>
        <v>10/8/2015</v>
      </c>
      <c r="W2955" t="str">
        <f t="shared" si="467"/>
        <v>2015</v>
      </c>
      <c r="X2955" t="str">
        <f t="shared" si="468"/>
        <v>October</v>
      </c>
    </row>
    <row r="2956" spans="1:24" ht="43.2" x14ac:dyDescent="0.55000000000000004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 t="shared" si="461"/>
        <v>0</v>
      </c>
      <c r="P2956" s="9">
        <f t="shared" si="462"/>
        <v>0</v>
      </c>
      <c r="Q2956" t="str">
        <f t="shared" si="463"/>
        <v>theater</v>
      </c>
      <c r="R2956" t="str">
        <f t="shared" si="464"/>
        <v>spaces</v>
      </c>
      <c r="S2956" t="str">
        <f t="shared" si="469"/>
        <v>2/24/2017</v>
      </c>
      <c r="T2956" t="str">
        <f t="shared" si="465"/>
        <v>2017</v>
      </c>
      <c r="U2956" t="str">
        <f t="shared" si="466"/>
        <v>February</v>
      </c>
      <c r="V2956" t="str">
        <f t="shared" si="460"/>
        <v>3/16/2017</v>
      </c>
      <c r="W2956" t="str">
        <f t="shared" si="467"/>
        <v>2017</v>
      </c>
      <c r="X2956" t="str">
        <f t="shared" si="468"/>
        <v>March</v>
      </c>
    </row>
    <row r="2957" spans="1:24" ht="28.8" x14ac:dyDescent="0.55000000000000004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si="461"/>
        <v>0.59583333333333333</v>
      </c>
      <c r="P2957" s="9">
        <f t="shared" si="462"/>
        <v>65</v>
      </c>
      <c r="Q2957" t="str">
        <f t="shared" si="463"/>
        <v>theater</v>
      </c>
      <c r="R2957" t="str">
        <f t="shared" si="464"/>
        <v>spaces</v>
      </c>
      <c r="S2957" t="str">
        <f t="shared" si="469"/>
        <v>5/17/2015</v>
      </c>
      <c r="T2957" t="str">
        <f t="shared" si="465"/>
        <v>2015</v>
      </c>
      <c r="U2957" t="str">
        <f t="shared" si="466"/>
        <v>May</v>
      </c>
      <c r="V2957" t="str">
        <f t="shared" si="460"/>
        <v>6/16/2015</v>
      </c>
      <c r="W2957" t="str">
        <f t="shared" si="467"/>
        <v>2015</v>
      </c>
      <c r="X2957" t="str">
        <f t="shared" si="468"/>
        <v>June</v>
      </c>
    </row>
    <row r="2958" spans="1:24" ht="43.2" x14ac:dyDescent="0.55000000000000004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461"/>
        <v>0.16734177215189874</v>
      </c>
      <c r="P2958" s="9">
        <f t="shared" si="462"/>
        <v>66.099999999999994</v>
      </c>
      <c r="Q2958" t="str">
        <f t="shared" si="463"/>
        <v>theater</v>
      </c>
      <c r="R2958" t="str">
        <f t="shared" si="464"/>
        <v>spaces</v>
      </c>
      <c r="S2958" t="str">
        <f t="shared" si="469"/>
        <v>4/4/2016</v>
      </c>
      <c r="T2958" t="str">
        <f t="shared" si="465"/>
        <v>2016</v>
      </c>
      <c r="U2958" t="str">
        <f t="shared" si="466"/>
        <v>April</v>
      </c>
      <c r="V2958" t="str">
        <f t="shared" si="460"/>
        <v>5/4/2016</v>
      </c>
      <c r="W2958" t="str">
        <f t="shared" si="467"/>
        <v>2016</v>
      </c>
      <c r="X2958" t="str">
        <f t="shared" si="468"/>
        <v>May</v>
      </c>
    </row>
    <row r="2959" spans="1:24" ht="43.2" x14ac:dyDescent="0.55000000000000004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461"/>
        <v>1.8666666666666668E-2</v>
      </c>
      <c r="P2959" s="9">
        <f t="shared" si="462"/>
        <v>93.333333333333329</v>
      </c>
      <c r="Q2959" t="str">
        <f t="shared" si="463"/>
        <v>theater</v>
      </c>
      <c r="R2959" t="str">
        <f t="shared" si="464"/>
        <v>spaces</v>
      </c>
      <c r="S2959" t="str">
        <f t="shared" si="469"/>
        <v>1/26/2015</v>
      </c>
      <c r="T2959" t="str">
        <f t="shared" si="465"/>
        <v>2015</v>
      </c>
      <c r="U2959" t="str">
        <f t="shared" si="466"/>
        <v>January</v>
      </c>
      <c r="V2959" t="str">
        <f t="shared" si="460"/>
        <v>3/27/2015</v>
      </c>
      <c r="W2959" t="str">
        <f t="shared" si="467"/>
        <v>2015</v>
      </c>
      <c r="X2959" t="str">
        <f t="shared" si="468"/>
        <v>March</v>
      </c>
    </row>
    <row r="2960" spans="1:24" ht="43.2" x14ac:dyDescent="0.55000000000000004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 t="shared" si="461"/>
        <v>0</v>
      </c>
      <c r="P2960" s="9">
        <f t="shared" si="462"/>
        <v>0</v>
      </c>
      <c r="Q2960" t="str">
        <f t="shared" si="463"/>
        <v>theater</v>
      </c>
      <c r="R2960" t="str">
        <f t="shared" si="464"/>
        <v>spaces</v>
      </c>
      <c r="S2960" t="str">
        <f t="shared" si="469"/>
        <v>3/9/2016</v>
      </c>
      <c r="T2960" t="str">
        <f t="shared" si="465"/>
        <v>2016</v>
      </c>
      <c r="U2960" t="str">
        <f t="shared" si="466"/>
        <v>March</v>
      </c>
      <c r="V2960" t="str">
        <f t="shared" si="460"/>
        <v>5/8/2016</v>
      </c>
      <c r="W2960" t="str">
        <f t="shared" si="467"/>
        <v>2016</v>
      </c>
      <c r="X2960" t="str">
        <f t="shared" si="468"/>
        <v>May</v>
      </c>
    </row>
    <row r="2961" spans="1:24" ht="43.2" x14ac:dyDescent="0.55000000000000004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 t="shared" si="461"/>
        <v>0</v>
      </c>
      <c r="P2961" s="9">
        <f t="shared" si="462"/>
        <v>0</v>
      </c>
      <c r="Q2961" t="str">
        <f t="shared" si="463"/>
        <v>theater</v>
      </c>
      <c r="R2961" t="str">
        <f t="shared" si="464"/>
        <v>spaces</v>
      </c>
      <c r="S2961" t="str">
        <f t="shared" si="469"/>
        <v>5/7/2016</v>
      </c>
      <c r="T2961" t="str">
        <f t="shared" si="465"/>
        <v>2016</v>
      </c>
      <c r="U2961" t="str">
        <f t="shared" si="466"/>
        <v>May</v>
      </c>
      <c r="V2961" t="str">
        <f t="shared" si="460"/>
        <v>6/6/2016</v>
      </c>
      <c r="W2961" t="str">
        <f t="shared" si="467"/>
        <v>2016</v>
      </c>
      <c r="X2961" t="str">
        <f t="shared" si="468"/>
        <v>June</v>
      </c>
    </row>
    <row r="2962" spans="1:24" ht="43.2" x14ac:dyDescent="0.55000000000000004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 t="shared" si="461"/>
        <v>0</v>
      </c>
      <c r="P2962" s="9">
        <f t="shared" si="462"/>
        <v>0</v>
      </c>
      <c r="Q2962" t="str">
        <f t="shared" si="463"/>
        <v>theater</v>
      </c>
      <c r="R2962" t="str">
        <f t="shared" si="464"/>
        <v>spaces</v>
      </c>
      <c r="S2962" t="str">
        <f t="shared" si="469"/>
        <v>8/12/2014</v>
      </c>
      <c r="T2962" t="str">
        <f t="shared" si="465"/>
        <v>2014</v>
      </c>
      <c r="U2962" t="str">
        <f t="shared" si="466"/>
        <v>August</v>
      </c>
      <c r="V2962" t="str">
        <f t="shared" si="460"/>
        <v>9/11/2014</v>
      </c>
      <c r="W2962" t="str">
        <f t="shared" si="467"/>
        <v>2014</v>
      </c>
      <c r="X2962" t="str">
        <f t="shared" si="468"/>
        <v>September</v>
      </c>
    </row>
    <row r="2963" spans="1:24" ht="43.2" x14ac:dyDescent="0.55000000000000004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461"/>
        <v>1.0962000000000001</v>
      </c>
      <c r="P2963" s="9">
        <f t="shared" si="462"/>
        <v>50.75</v>
      </c>
      <c r="Q2963" t="str">
        <f t="shared" si="463"/>
        <v>theater</v>
      </c>
      <c r="R2963" t="str">
        <f t="shared" si="464"/>
        <v>plays</v>
      </c>
      <c r="S2963" t="str">
        <f t="shared" si="469"/>
        <v>2/26/2015</v>
      </c>
      <c r="T2963" t="str">
        <f t="shared" si="465"/>
        <v>2015</v>
      </c>
      <c r="U2963" t="str">
        <f t="shared" si="466"/>
        <v>February</v>
      </c>
      <c r="V2963" t="str">
        <f t="shared" si="460"/>
        <v>3/25/2015</v>
      </c>
      <c r="W2963" t="str">
        <f t="shared" si="467"/>
        <v>2015</v>
      </c>
      <c r="X2963" t="str">
        <f t="shared" si="468"/>
        <v>March</v>
      </c>
    </row>
    <row r="2964" spans="1:24" ht="43.2" x14ac:dyDescent="0.55000000000000004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461"/>
        <v>1.218</v>
      </c>
      <c r="P2964" s="9">
        <f t="shared" si="462"/>
        <v>60.9</v>
      </c>
      <c r="Q2964" t="str">
        <f t="shared" si="463"/>
        <v>theater</v>
      </c>
      <c r="R2964" t="str">
        <f t="shared" si="464"/>
        <v>plays</v>
      </c>
      <c r="S2964" t="str">
        <f t="shared" si="469"/>
        <v>2/1/2015</v>
      </c>
      <c r="T2964" t="str">
        <f t="shared" si="465"/>
        <v>2015</v>
      </c>
      <c r="U2964" t="str">
        <f t="shared" si="466"/>
        <v>February</v>
      </c>
      <c r="V2964" t="str">
        <f t="shared" si="460"/>
        <v>3/1/2015</v>
      </c>
      <c r="W2964" t="str">
        <f t="shared" si="467"/>
        <v>2015</v>
      </c>
      <c r="X2964" t="str">
        <f t="shared" si="468"/>
        <v>March</v>
      </c>
    </row>
    <row r="2965" spans="1:24" ht="57.6" x14ac:dyDescent="0.55000000000000004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461"/>
        <v>1.0685</v>
      </c>
      <c r="P2965" s="9">
        <f t="shared" si="462"/>
        <v>109.03061224489795</v>
      </c>
      <c r="Q2965" t="str">
        <f t="shared" si="463"/>
        <v>theater</v>
      </c>
      <c r="R2965" t="str">
        <f t="shared" si="464"/>
        <v>plays</v>
      </c>
      <c r="S2965" t="str">
        <f t="shared" si="469"/>
        <v>6/2/2015</v>
      </c>
      <c r="T2965" t="str">
        <f t="shared" si="465"/>
        <v>2015</v>
      </c>
      <c r="U2965" t="str">
        <f t="shared" si="466"/>
        <v>June</v>
      </c>
      <c r="V2965" t="str">
        <f t="shared" si="460"/>
        <v>7/2/2015</v>
      </c>
      <c r="W2965" t="str">
        <f t="shared" si="467"/>
        <v>2015</v>
      </c>
      <c r="X2965" t="str">
        <f t="shared" si="468"/>
        <v>July</v>
      </c>
    </row>
    <row r="2966" spans="1:24" ht="43.2" x14ac:dyDescent="0.55000000000000004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461"/>
        <v>1.0071379999999999</v>
      </c>
      <c r="P2966" s="9">
        <f t="shared" si="462"/>
        <v>25.692295918367346</v>
      </c>
      <c r="Q2966" t="str">
        <f t="shared" si="463"/>
        <v>theater</v>
      </c>
      <c r="R2966" t="str">
        <f t="shared" si="464"/>
        <v>plays</v>
      </c>
      <c r="S2966" t="str">
        <f t="shared" si="469"/>
        <v>7/7/2014</v>
      </c>
      <c r="T2966" t="str">
        <f t="shared" si="465"/>
        <v>2014</v>
      </c>
      <c r="U2966" t="str">
        <f t="shared" si="466"/>
        <v>July</v>
      </c>
      <c r="V2966" t="str">
        <f t="shared" si="460"/>
        <v>8/6/2014</v>
      </c>
      <c r="W2966" t="str">
        <f t="shared" si="467"/>
        <v>2014</v>
      </c>
      <c r="X2966" t="str">
        <f t="shared" si="468"/>
        <v>August</v>
      </c>
    </row>
    <row r="2967" spans="1:24" ht="43.2" x14ac:dyDescent="0.55000000000000004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461"/>
        <v>1.0900000000000001</v>
      </c>
      <c r="P2967" s="9">
        <f t="shared" si="462"/>
        <v>41.92307692307692</v>
      </c>
      <c r="Q2967" t="str">
        <f t="shared" si="463"/>
        <v>theater</v>
      </c>
      <c r="R2967" t="str">
        <f t="shared" si="464"/>
        <v>plays</v>
      </c>
      <c r="S2967" t="str">
        <f t="shared" si="469"/>
        <v>6/7/2015</v>
      </c>
      <c r="T2967" t="str">
        <f t="shared" si="465"/>
        <v>2015</v>
      </c>
      <c r="U2967" t="str">
        <f t="shared" si="466"/>
        <v>June</v>
      </c>
      <c r="V2967" t="str">
        <f t="shared" si="460"/>
        <v>7/7/2015</v>
      </c>
      <c r="W2967" t="str">
        <f t="shared" si="467"/>
        <v>2015</v>
      </c>
      <c r="X2967" t="str">
        <f t="shared" si="468"/>
        <v>July</v>
      </c>
    </row>
    <row r="2968" spans="1:24" ht="43.2" x14ac:dyDescent="0.55000000000000004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461"/>
        <v>1.1363000000000001</v>
      </c>
      <c r="P2968" s="9">
        <f t="shared" si="462"/>
        <v>88.7734375</v>
      </c>
      <c r="Q2968" t="str">
        <f t="shared" si="463"/>
        <v>theater</v>
      </c>
      <c r="R2968" t="str">
        <f t="shared" si="464"/>
        <v>plays</v>
      </c>
      <c r="S2968" t="str">
        <f t="shared" si="469"/>
        <v>8/17/2015</v>
      </c>
      <c r="T2968" t="str">
        <f t="shared" si="465"/>
        <v>2015</v>
      </c>
      <c r="U2968" t="str">
        <f t="shared" si="466"/>
        <v>August</v>
      </c>
      <c r="V2968" t="str">
        <f t="shared" si="460"/>
        <v>9/16/2015</v>
      </c>
      <c r="W2968" t="str">
        <f t="shared" si="467"/>
        <v>2015</v>
      </c>
      <c r="X2968" t="str">
        <f t="shared" si="468"/>
        <v>September</v>
      </c>
    </row>
    <row r="2969" spans="1:24" ht="43.2" x14ac:dyDescent="0.55000000000000004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461"/>
        <v>1.1392</v>
      </c>
      <c r="P2969" s="9">
        <f t="shared" si="462"/>
        <v>80.225352112676063</v>
      </c>
      <c r="Q2969" t="str">
        <f t="shared" si="463"/>
        <v>theater</v>
      </c>
      <c r="R2969" t="str">
        <f t="shared" si="464"/>
        <v>plays</v>
      </c>
      <c r="S2969" t="str">
        <f t="shared" si="469"/>
        <v>2/6/2015</v>
      </c>
      <c r="T2969" t="str">
        <f t="shared" si="465"/>
        <v>2015</v>
      </c>
      <c r="U2969" t="str">
        <f t="shared" si="466"/>
        <v>February</v>
      </c>
      <c r="V2969" t="str">
        <f t="shared" si="460"/>
        <v>3/8/2015</v>
      </c>
      <c r="W2969" t="str">
        <f t="shared" si="467"/>
        <v>2015</v>
      </c>
      <c r="X2969" t="str">
        <f t="shared" si="468"/>
        <v>March</v>
      </c>
    </row>
    <row r="2970" spans="1:24" ht="28.8" x14ac:dyDescent="0.55000000000000004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461"/>
        <v>1.06</v>
      </c>
      <c r="P2970" s="9">
        <f t="shared" si="462"/>
        <v>78.936170212765958</v>
      </c>
      <c r="Q2970" t="str">
        <f t="shared" si="463"/>
        <v>theater</v>
      </c>
      <c r="R2970" t="str">
        <f t="shared" si="464"/>
        <v>plays</v>
      </c>
      <c r="S2970" t="str">
        <f t="shared" si="469"/>
        <v>8/3/2016</v>
      </c>
      <c r="T2970" t="str">
        <f t="shared" si="465"/>
        <v>2016</v>
      </c>
      <c r="U2970" t="str">
        <f t="shared" si="466"/>
        <v>August</v>
      </c>
      <c r="V2970" t="str">
        <f t="shared" si="460"/>
        <v>8/16/2016</v>
      </c>
      <c r="W2970" t="str">
        <f t="shared" si="467"/>
        <v>2016</v>
      </c>
      <c r="X2970" t="str">
        <f t="shared" si="468"/>
        <v>August</v>
      </c>
    </row>
    <row r="2971" spans="1:24" ht="43.2" x14ac:dyDescent="0.55000000000000004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461"/>
        <v>1.625</v>
      </c>
      <c r="P2971" s="9">
        <f t="shared" si="462"/>
        <v>95.588235294117652</v>
      </c>
      <c r="Q2971" t="str">
        <f t="shared" si="463"/>
        <v>theater</v>
      </c>
      <c r="R2971" t="str">
        <f t="shared" si="464"/>
        <v>plays</v>
      </c>
      <c r="S2971" t="str">
        <f t="shared" si="469"/>
        <v>4/3/2015</v>
      </c>
      <c r="T2971" t="str">
        <f t="shared" si="465"/>
        <v>2015</v>
      </c>
      <c r="U2971" t="str">
        <f t="shared" si="466"/>
        <v>April</v>
      </c>
      <c r="V2971" t="str">
        <f t="shared" si="460"/>
        <v>5/3/2015</v>
      </c>
      <c r="W2971" t="str">
        <f t="shared" si="467"/>
        <v>2015</v>
      </c>
      <c r="X2971" t="str">
        <f t="shared" si="468"/>
        <v>May</v>
      </c>
    </row>
    <row r="2972" spans="1:24" ht="43.2" x14ac:dyDescent="0.55000000000000004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461"/>
        <v>1.06</v>
      </c>
      <c r="P2972" s="9">
        <f t="shared" si="462"/>
        <v>69.890109890109883</v>
      </c>
      <c r="Q2972" t="str">
        <f t="shared" si="463"/>
        <v>theater</v>
      </c>
      <c r="R2972" t="str">
        <f t="shared" si="464"/>
        <v>plays</v>
      </c>
      <c r="S2972" t="str">
        <f t="shared" si="469"/>
        <v>6/18/2014</v>
      </c>
      <c r="T2972" t="str">
        <f t="shared" si="465"/>
        <v>2014</v>
      </c>
      <c r="U2972" t="str">
        <f t="shared" si="466"/>
        <v>June</v>
      </c>
      <c r="V2972" t="str">
        <f t="shared" si="460"/>
        <v>7/18/2014</v>
      </c>
      <c r="W2972" t="str">
        <f t="shared" si="467"/>
        <v>2014</v>
      </c>
      <c r="X2972" t="str">
        <f t="shared" si="468"/>
        <v>July</v>
      </c>
    </row>
    <row r="2973" spans="1:24" ht="43.2" x14ac:dyDescent="0.55000000000000004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461"/>
        <v>1.0015624999999999</v>
      </c>
      <c r="P2973" s="9">
        <f t="shared" si="462"/>
        <v>74.534883720930239</v>
      </c>
      <c r="Q2973" t="str">
        <f t="shared" si="463"/>
        <v>theater</v>
      </c>
      <c r="R2973" t="str">
        <f t="shared" si="464"/>
        <v>plays</v>
      </c>
      <c r="S2973" t="str">
        <f t="shared" si="469"/>
        <v>8/1/2014</v>
      </c>
      <c r="T2973" t="str">
        <f t="shared" si="465"/>
        <v>2014</v>
      </c>
      <c r="U2973" t="str">
        <f t="shared" si="466"/>
        <v>August</v>
      </c>
      <c r="V2973" t="str">
        <f t="shared" si="460"/>
        <v>8/31/2014</v>
      </c>
      <c r="W2973" t="str">
        <f t="shared" si="467"/>
        <v>2014</v>
      </c>
      <c r="X2973" t="str">
        <f t="shared" si="468"/>
        <v>August</v>
      </c>
    </row>
    <row r="2974" spans="1:24" ht="28.8" x14ac:dyDescent="0.55000000000000004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461"/>
        <v>1.0535000000000001</v>
      </c>
      <c r="P2974" s="9">
        <f t="shared" si="462"/>
        <v>123.94117647058823</v>
      </c>
      <c r="Q2974" t="str">
        <f t="shared" si="463"/>
        <v>theater</v>
      </c>
      <c r="R2974" t="str">
        <f t="shared" si="464"/>
        <v>plays</v>
      </c>
      <c r="S2974" t="str">
        <f t="shared" si="469"/>
        <v>11/19/2016</v>
      </c>
      <c r="T2974" t="str">
        <f t="shared" si="465"/>
        <v>2016</v>
      </c>
      <c r="U2974" t="str">
        <f t="shared" si="466"/>
        <v>November</v>
      </c>
      <c r="V2974" t="str">
        <f t="shared" si="460"/>
        <v>12/4/2016</v>
      </c>
      <c r="W2974" t="str">
        <f t="shared" si="467"/>
        <v>2016</v>
      </c>
      <c r="X2974" t="str">
        <f t="shared" si="468"/>
        <v>December</v>
      </c>
    </row>
    <row r="2975" spans="1:24" ht="43.2" x14ac:dyDescent="0.55000000000000004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461"/>
        <v>1.748</v>
      </c>
      <c r="P2975" s="9">
        <f t="shared" si="462"/>
        <v>264.84848484848487</v>
      </c>
      <c r="Q2975" t="str">
        <f t="shared" si="463"/>
        <v>theater</v>
      </c>
      <c r="R2975" t="str">
        <f t="shared" si="464"/>
        <v>plays</v>
      </c>
      <c r="S2975" t="str">
        <f t="shared" si="469"/>
        <v>12/3/2015</v>
      </c>
      <c r="T2975" t="str">
        <f t="shared" si="465"/>
        <v>2015</v>
      </c>
      <c r="U2975" t="str">
        <f t="shared" si="466"/>
        <v>December</v>
      </c>
      <c r="V2975" t="str">
        <f t="shared" si="460"/>
        <v>12/31/2015</v>
      </c>
      <c r="W2975" t="str">
        <f t="shared" si="467"/>
        <v>2015</v>
      </c>
      <c r="X2975" t="str">
        <f t="shared" si="468"/>
        <v>December</v>
      </c>
    </row>
    <row r="2976" spans="1:24" ht="43.2" x14ac:dyDescent="0.55000000000000004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461"/>
        <v>1.02</v>
      </c>
      <c r="P2976" s="9">
        <f t="shared" si="462"/>
        <v>58.620689655172413</v>
      </c>
      <c r="Q2976" t="str">
        <f t="shared" si="463"/>
        <v>theater</v>
      </c>
      <c r="R2976" t="str">
        <f t="shared" si="464"/>
        <v>plays</v>
      </c>
      <c r="S2976" t="str">
        <f t="shared" si="469"/>
        <v>8/28/2014</v>
      </c>
      <c r="T2976" t="str">
        <f t="shared" si="465"/>
        <v>2014</v>
      </c>
      <c r="U2976" t="str">
        <f t="shared" si="466"/>
        <v>August</v>
      </c>
      <c r="V2976" t="str">
        <f t="shared" si="460"/>
        <v>9/25/2014</v>
      </c>
      <c r="W2976" t="str">
        <f t="shared" si="467"/>
        <v>2014</v>
      </c>
      <c r="X2976" t="str">
        <f t="shared" si="468"/>
        <v>September</v>
      </c>
    </row>
    <row r="2977" spans="1:24" ht="43.2" x14ac:dyDescent="0.55000000000000004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461"/>
        <v>1.00125</v>
      </c>
      <c r="P2977" s="9">
        <f t="shared" si="462"/>
        <v>70.884955752212392</v>
      </c>
      <c r="Q2977" t="str">
        <f t="shared" si="463"/>
        <v>theater</v>
      </c>
      <c r="R2977" t="str">
        <f t="shared" si="464"/>
        <v>plays</v>
      </c>
      <c r="S2977" t="str">
        <f t="shared" si="469"/>
        <v>10/29/2014</v>
      </c>
      <c r="T2977" t="str">
        <f t="shared" si="465"/>
        <v>2014</v>
      </c>
      <c r="U2977" t="str">
        <f t="shared" si="466"/>
        <v>October</v>
      </c>
      <c r="V2977" t="str">
        <f t="shared" si="460"/>
        <v>11/26/2014</v>
      </c>
      <c r="W2977" t="str">
        <f t="shared" si="467"/>
        <v>2014</v>
      </c>
      <c r="X2977" t="str">
        <f t="shared" si="468"/>
        <v>November</v>
      </c>
    </row>
    <row r="2978" spans="1:24" ht="43.2" x14ac:dyDescent="0.55000000000000004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461"/>
        <v>1.7142857142857142</v>
      </c>
      <c r="P2978" s="9">
        <f t="shared" si="462"/>
        <v>8.5714285714285712</v>
      </c>
      <c r="Q2978" t="str">
        <f t="shared" si="463"/>
        <v>theater</v>
      </c>
      <c r="R2978" t="str">
        <f t="shared" si="464"/>
        <v>plays</v>
      </c>
      <c r="S2978" t="str">
        <f t="shared" si="469"/>
        <v>2/25/2016</v>
      </c>
      <c r="T2978" t="str">
        <f t="shared" si="465"/>
        <v>2016</v>
      </c>
      <c r="U2978" t="str">
        <f t="shared" si="466"/>
        <v>February</v>
      </c>
      <c r="V2978" t="str">
        <f t="shared" si="460"/>
        <v>3/13/2016</v>
      </c>
      <c r="W2978" t="str">
        <f t="shared" si="467"/>
        <v>2016</v>
      </c>
      <c r="X2978" t="str">
        <f t="shared" si="468"/>
        <v>March</v>
      </c>
    </row>
    <row r="2979" spans="1:24" ht="57.6" x14ac:dyDescent="0.55000000000000004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461"/>
        <v>1.1356666666666666</v>
      </c>
      <c r="P2979" s="9">
        <f t="shared" si="462"/>
        <v>113.56666666666666</v>
      </c>
      <c r="Q2979" t="str">
        <f t="shared" si="463"/>
        <v>theater</v>
      </c>
      <c r="R2979" t="str">
        <f t="shared" si="464"/>
        <v>plays</v>
      </c>
      <c r="S2979" t="str">
        <f t="shared" si="469"/>
        <v>1/22/2015</v>
      </c>
      <c r="T2979" t="str">
        <f t="shared" si="465"/>
        <v>2015</v>
      </c>
      <c r="U2979" t="str">
        <f t="shared" si="466"/>
        <v>January</v>
      </c>
      <c r="V2979" t="str">
        <f t="shared" si="460"/>
        <v>3/22/2015</v>
      </c>
      <c r="W2979" t="str">
        <f t="shared" si="467"/>
        <v>2015</v>
      </c>
      <c r="X2979" t="str">
        <f t="shared" si="468"/>
        <v>March</v>
      </c>
    </row>
    <row r="2980" spans="1:24" ht="43.2" x14ac:dyDescent="0.55000000000000004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461"/>
        <v>1.2946666666666666</v>
      </c>
      <c r="P2980" s="9">
        <f t="shared" si="462"/>
        <v>60.6875</v>
      </c>
      <c r="Q2980" t="str">
        <f t="shared" si="463"/>
        <v>theater</v>
      </c>
      <c r="R2980" t="str">
        <f t="shared" si="464"/>
        <v>plays</v>
      </c>
      <c r="S2980" t="str">
        <f t="shared" si="469"/>
        <v>10/10/2014</v>
      </c>
      <c r="T2980" t="str">
        <f t="shared" si="465"/>
        <v>2014</v>
      </c>
      <c r="U2980" t="str">
        <f t="shared" si="466"/>
        <v>October</v>
      </c>
      <c r="V2980" t="str">
        <f t="shared" si="460"/>
        <v>10/20/2014</v>
      </c>
      <c r="W2980" t="str">
        <f t="shared" si="467"/>
        <v>2014</v>
      </c>
      <c r="X2980" t="str">
        <f t="shared" si="468"/>
        <v>October</v>
      </c>
    </row>
    <row r="2981" spans="1:24" ht="43.2" x14ac:dyDescent="0.55000000000000004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461"/>
        <v>1.014</v>
      </c>
      <c r="P2981" s="9">
        <f t="shared" si="462"/>
        <v>110.21739130434783</v>
      </c>
      <c r="Q2981" t="str">
        <f t="shared" si="463"/>
        <v>theater</v>
      </c>
      <c r="R2981" t="str">
        <f t="shared" si="464"/>
        <v>plays</v>
      </c>
      <c r="S2981" t="str">
        <f t="shared" si="469"/>
        <v>12/20/2014</v>
      </c>
      <c r="T2981" t="str">
        <f t="shared" si="465"/>
        <v>2014</v>
      </c>
      <c r="U2981" t="str">
        <f t="shared" si="466"/>
        <v>December</v>
      </c>
      <c r="V2981" t="str">
        <f t="shared" si="460"/>
        <v>1/6/2015</v>
      </c>
      <c r="W2981" t="str">
        <f t="shared" si="467"/>
        <v>2015</v>
      </c>
      <c r="X2981" t="str">
        <f t="shared" si="468"/>
        <v>January</v>
      </c>
    </row>
    <row r="2982" spans="1:24" ht="43.2" x14ac:dyDescent="0.55000000000000004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461"/>
        <v>1.0916666666666666</v>
      </c>
      <c r="P2982" s="9">
        <f t="shared" si="462"/>
        <v>136.45833333333334</v>
      </c>
      <c r="Q2982" t="str">
        <f t="shared" si="463"/>
        <v>theater</v>
      </c>
      <c r="R2982" t="str">
        <f t="shared" si="464"/>
        <v>plays</v>
      </c>
      <c r="S2982" t="str">
        <f t="shared" si="469"/>
        <v>8/3/2015</v>
      </c>
      <c r="T2982" t="str">
        <f t="shared" si="465"/>
        <v>2015</v>
      </c>
      <c r="U2982" t="str">
        <f t="shared" si="466"/>
        <v>August</v>
      </c>
      <c r="V2982" t="str">
        <f t="shared" si="460"/>
        <v>8/23/2015</v>
      </c>
      <c r="W2982" t="str">
        <f t="shared" si="467"/>
        <v>2015</v>
      </c>
      <c r="X2982" t="str">
        <f t="shared" si="468"/>
        <v>August</v>
      </c>
    </row>
    <row r="2983" spans="1:24" ht="43.2" x14ac:dyDescent="0.55000000000000004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461"/>
        <v>1.28925</v>
      </c>
      <c r="P2983" s="9">
        <f t="shared" si="462"/>
        <v>53.164948453608247</v>
      </c>
      <c r="Q2983" t="str">
        <f t="shared" si="463"/>
        <v>theater</v>
      </c>
      <c r="R2983" t="str">
        <f t="shared" si="464"/>
        <v>spaces</v>
      </c>
      <c r="S2983" t="str">
        <f t="shared" si="469"/>
        <v>8/9/2015</v>
      </c>
      <c r="T2983" t="str">
        <f t="shared" si="465"/>
        <v>2015</v>
      </c>
      <c r="U2983" t="str">
        <f t="shared" si="466"/>
        <v>August</v>
      </c>
      <c r="V2983" t="str">
        <f t="shared" si="460"/>
        <v>9/23/2015</v>
      </c>
      <c r="W2983" t="str">
        <f t="shared" si="467"/>
        <v>2015</v>
      </c>
      <c r="X2983" t="str">
        <f t="shared" si="468"/>
        <v>September</v>
      </c>
    </row>
    <row r="2984" spans="1:24" ht="28.8" x14ac:dyDescent="0.55000000000000004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461"/>
        <v>1.0206</v>
      </c>
      <c r="P2984" s="9">
        <f t="shared" si="462"/>
        <v>86.491525423728817</v>
      </c>
      <c r="Q2984" t="str">
        <f t="shared" si="463"/>
        <v>theater</v>
      </c>
      <c r="R2984" t="str">
        <f t="shared" si="464"/>
        <v>spaces</v>
      </c>
      <c r="S2984" t="str">
        <f t="shared" si="469"/>
        <v>1/12/2016</v>
      </c>
      <c r="T2984" t="str">
        <f t="shared" si="465"/>
        <v>2016</v>
      </c>
      <c r="U2984" t="str">
        <f t="shared" si="466"/>
        <v>January</v>
      </c>
      <c r="V2984" t="str">
        <f t="shared" si="460"/>
        <v>2/11/2016</v>
      </c>
      <c r="W2984" t="str">
        <f t="shared" si="467"/>
        <v>2016</v>
      </c>
      <c r="X2984" t="str">
        <f t="shared" si="468"/>
        <v>February</v>
      </c>
    </row>
    <row r="2985" spans="1:24" ht="43.2" x14ac:dyDescent="0.55000000000000004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461"/>
        <v>1.465395775862069</v>
      </c>
      <c r="P2985" s="9">
        <f t="shared" si="462"/>
        <v>155.23827397260274</v>
      </c>
      <c r="Q2985" t="str">
        <f t="shared" si="463"/>
        <v>theater</v>
      </c>
      <c r="R2985" t="str">
        <f t="shared" si="464"/>
        <v>spaces</v>
      </c>
      <c r="S2985" t="str">
        <f t="shared" si="469"/>
        <v>9/12/2014</v>
      </c>
      <c r="T2985" t="str">
        <f t="shared" si="465"/>
        <v>2014</v>
      </c>
      <c r="U2985" t="str">
        <f t="shared" si="466"/>
        <v>September</v>
      </c>
      <c r="V2985" t="str">
        <f t="shared" si="460"/>
        <v>11/11/2014</v>
      </c>
      <c r="W2985" t="str">
        <f t="shared" si="467"/>
        <v>2014</v>
      </c>
      <c r="X2985" t="str">
        <f t="shared" si="468"/>
        <v>November</v>
      </c>
    </row>
    <row r="2986" spans="1:24" ht="43.2" x14ac:dyDescent="0.55000000000000004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461"/>
        <v>1.00352</v>
      </c>
      <c r="P2986" s="9">
        <f t="shared" si="462"/>
        <v>115.08256880733946</v>
      </c>
      <c r="Q2986" t="str">
        <f t="shared" si="463"/>
        <v>theater</v>
      </c>
      <c r="R2986" t="str">
        <f t="shared" si="464"/>
        <v>spaces</v>
      </c>
      <c r="S2986" t="str">
        <f t="shared" si="469"/>
        <v>7/25/2016</v>
      </c>
      <c r="T2986" t="str">
        <f t="shared" si="465"/>
        <v>2016</v>
      </c>
      <c r="U2986" t="str">
        <f t="shared" si="466"/>
        <v>July</v>
      </c>
      <c r="V2986" t="str">
        <f t="shared" si="460"/>
        <v>8/24/2016</v>
      </c>
      <c r="W2986" t="str">
        <f t="shared" si="467"/>
        <v>2016</v>
      </c>
      <c r="X2986" t="str">
        <f t="shared" si="468"/>
        <v>August</v>
      </c>
    </row>
    <row r="2987" spans="1:24" ht="43.2" x14ac:dyDescent="0.55000000000000004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461"/>
        <v>1.2164999999999999</v>
      </c>
      <c r="P2987" s="9">
        <f t="shared" si="462"/>
        <v>109.5945945945946</v>
      </c>
      <c r="Q2987" t="str">
        <f t="shared" si="463"/>
        <v>theater</v>
      </c>
      <c r="R2987" t="str">
        <f t="shared" si="464"/>
        <v>spaces</v>
      </c>
      <c r="S2987" t="str">
        <f t="shared" si="469"/>
        <v>10/11/2016</v>
      </c>
      <c r="T2987" t="str">
        <f t="shared" si="465"/>
        <v>2016</v>
      </c>
      <c r="U2987" t="str">
        <f t="shared" si="466"/>
        <v>October</v>
      </c>
      <c r="V2987" t="str">
        <f t="shared" si="460"/>
        <v>10/30/2016</v>
      </c>
      <c r="W2987" t="str">
        <f t="shared" si="467"/>
        <v>2016</v>
      </c>
      <c r="X2987" t="str">
        <f t="shared" si="468"/>
        <v>October</v>
      </c>
    </row>
    <row r="2988" spans="1:24" ht="43.2" x14ac:dyDescent="0.55000000000000004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461"/>
        <v>1.0549999999999999</v>
      </c>
      <c r="P2988" s="9">
        <f t="shared" si="462"/>
        <v>45.214285714285715</v>
      </c>
      <c r="Q2988" t="str">
        <f t="shared" si="463"/>
        <v>theater</v>
      </c>
      <c r="R2988" t="str">
        <f t="shared" si="464"/>
        <v>spaces</v>
      </c>
      <c r="S2988" t="str">
        <f t="shared" si="469"/>
        <v>3/2/2016</v>
      </c>
      <c r="T2988" t="str">
        <f t="shared" si="465"/>
        <v>2016</v>
      </c>
      <c r="U2988" t="str">
        <f t="shared" si="466"/>
        <v>March</v>
      </c>
      <c r="V2988" t="str">
        <f t="shared" si="460"/>
        <v>5/1/2016</v>
      </c>
      <c r="W2988" t="str">
        <f t="shared" si="467"/>
        <v>2016</v>
      </c>
      <c r="X2988" t="str">
        <f t="shared" si="468"/>
        <v>May</v>
      </c>
    </row>
    <row r="2989" spans="1:24" ht="43.2" x14ac:dyDescent="0.55000000000000004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461"/>
        <v>1.1040080000000001</v>
      </c>
      <c r="P2989" s="9">
        <f t="shared" si="462"/>
        <v>104.15169811320754</v>
      </c>
      <c r="Q2989" t="str">
        <f t="shared" si="463"/>
        <v>theater</v>
      </c>
      <c r="R2989" t="str">
        <f t="shared" si="464"/>
        <v>spaces</v>
      </c>
      <c r="S2989" t="str">
        <f t="shared" si="469"/>
        <v>9/14/2016</v>
      </c>
      <c r="T2989" t="str">
        <f t="shared" si="465"/>
        <v>2016</v>
      </c>
      <c r="U2989" t="str">
        <f t="shared" si="466"/>
        <v>September</v>
      </c>
      <c r="V2989" t="str">
        <f t="shared" si="460"/>
        <v>10/12/2016</v>
      </c>
      <c r="W2989" t="str">
        <f t="shared" si="467"/>
        <v>2016</v>
      </c>
      <c r="X2989" t="str">
        <f t="shared" si="468"/>
        <v>October</v>
      </c>
    </row>
    <row r="2990" spans="1:24" ht="43.2" x14ac:dyDescent="0.55000000000000004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461"/>
        <v>1</v>
      </c>
      <c r="P2990" s="9">
        <f t="shared" si="462"/>
        <v>35.714285714285715</v>
      </c>
      <c r="Q2990" t="str">
        <f t="shared" si="463"/>
        <v>theater</v>
      </c>
      <c r="R2990" t="str">
        <f t="shared" si="464"/>
        <v>spaces</v>
      </c>
      <c r="S2990" t="str">
        <f t="shared" si="469"/>
        <v>5/21/2016</v>
      </c>
      <c r="T2990" t="str">
        <f t="shared" si="465"/>
        <v>2016</v>
      </c>
      <c r="U2990" t="str">
        <f t="shared" si="466"/>
        <v>May</v>
      </c>
      <c r="V2990" t="str">
        <f t="shared" si="460"/>
        <v>6/20/2016</v>
      </c>
      <c r="W2990" t="str">
        <f t="shared" si="467"/>
        <v>2016</v>
      </c>
      <c r="X2990" t="str">
        <f t="shared" si="468"/>
        <v>June</v>
      </c>
    </row>
    <row r="2991" spans="1:24" x14ac:dyDescent="0.55000000000000004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461"/>
        <v>1.76535</v>
      </c>
      <c r="P2991" s="9">
        <f t="shared" si="462"/>
        <v>96.997252747252745</v>
      </c>
      <c r="Q2991" t="str">
        <f t="shared" si="463"/>
        <v>theater</v>
      </c>
      <c r="R2991" t="str">
        <f t="shared" si="464"/>
        <v>spaces</v>
      </c>
      <c r="S2991" t="str">
        <f t="shared" si="469"/>
        <v>11/28/2015</v>
      </c>
      <c r="T2991" t="str">
        <f t="shared" si="465"/>
        <v>2015</v>
      </c>
      <c r="U2991" t="str">
        <f t="shared" si="466"/>
        <v>November</v>
      </c>
      <c r="V2991" t="str">
        <f t="shared" si="460"/>
        <v>12/20/2015</v>
      </c>
      <c r="W2991" t="str">
        <f t="shared" si="467"/>
        <v>2015</v>
      </c>
      <c r="X2991" t="str">
        <f t="shared" si="468"/>
        <v>December</v>
      </c>
    </row>
    <row r="2992" spans="1:24" ht="43.2" x14ac:dyDescent="0.55000000000000004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461"/>
        <v>1</v>
      </c>
      <c r="P2992" s="9">
        <f t="shared" si="462"/>
        <v>370.37037037037038</v>
      </c>
      <c r="Q2992" t="str">
        <f t="shared" si="463"/>
        <v>theater</v>
      </c>
      <c r="R2992" t="str">
        <f t="shared" si="464"/>
        <v>spaces</v>
      </c>
      <c r="S2992" t="str">
        <f t="shared" si="469"/>
        <v>12/3/2015</v>
      </c>
      <c r="T2992" t="str">
        <f t="shared" si="465"/>
        <v>2015</v>
      </c>
      <c r="U2992" t="str">
        <f t="shared" si="466"/>
        <v>December</v>
      </c>
      <c r="V2992" t="str">
        <f t="shared" si="460"/>
        <v>1/7/2016</v>
      </c>
      <c r="W2992" t="str">
        <f t="shared" si="467"/>
        <v>2016</v>
      </c>
      <c r="X2992" t="str">
        <f t="shared" si="468"/>
        <v>January</v>
      </c>
    </row>
    <row r="2993" spans="1:24" ht="43.2" x14ac:dyDescent="0.55000000000000004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461"/>
        <v>1.0329411764705883</v>
      </c>
      <c r="P2993" s="9">
        <f t="shared" si="462"/>
        <v>94.408602150537632</v>
      </c>
      <c r="Q2993" t="str">
        <f t="shared" si="463"/>
        <v>theater</v>
      </c>
      <c r="R2993" t="str">
        <f t="shared" si="464"/>
        <v>spaces</v>
      </c>
      <c r="S2993" t="str">
        <f t="shared" si="469"/>
        <v>1/5/2017</v>
      </c>
      <c r="T2993" t="str">
        <f t="shared" si="465"/>
        <v>2017</v>
      </c>
      <c r="U2993" t="str">
        <f t="shared" si="466"/>
        <v>January</v>
      </c>
      <c r="V2993" t="str">
        <f t="shared" si="460"/>
        <v>1/27/2017</v>
      </c>
      <c r="W2993" t="str">
        <f t="shared" si="467"/>
        <v>2017</v>
      </c>
      <c r="X2993" t="str">
        <f t="shared" si="468"/>
        <v>January</v>
      </c>
    </row>
    <row r="2994" spans="1:24" ht="43.2" x14ac:dyDescent="0.55000000000000004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461"/>
        <v>1.0449999999999999</v>
      </c>
      <c r="P2994" s="9">
        <f t="shared" si="462"/>
        <v>48.984375</v>
      </c>
      <c r="Q2994" t="str">
        <f t="shared" si="463"/>
        <v>theater</v>
      </c>
      <c r="R2994" t="str">
        <f t="shared" si="464"/>
        <v>spaces</v>
      </c>
      <c r="S2994" t="str">
        <f t="shared" si="469"/>
        <v>9/9/2016</v>
      </c>
      <c r="T2994" t="str">
        <f t="shared" si="465"/>
        <v>2016</v>
      </c>
      <c r="U2994" t="str">
        <f t="shared" si="466"/>
        <v>September</v>
      </c>
      <c r="V2994" t="str">
        <f t="shared" si="460"/>
        <v>10/9/2016</v>
      </c>
      <c r="W2994" t="str">
        <f t="shared" si="467"/>
        <v>2016</v>
      </c>
      <c r="X2994" t="str">
        <f t="shared" si="468"/>
        <v>October</v>
      </c>
    </row>
    <row r="2995" spans="1:24" x14ac:dyDescent="0.55000000000000004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461"/>
        <v>1.0029999999999999</v>
      </c>
      <c r="P2995" s="9">
        <f t="shared" si="462"/>
        <v>45.590909090909093</v>
      </c>
      <c r="Q2995" t="str">
        <f t="shared" si="463"/>
        <v>theater</v>
      </c>
      <c r="R2995" t="str">
        <f t="shared" si="464"/>
        <v>spaces</v>
      </c>
      <c r="S2995" t="str">
        <f t="shared" si="469"/>
        <v>1/21/2016</v>
      </c>
      <c r="T2995" t="str">
        <f t="shared" si="465"/>
        <v>2016</v>
      </c>
      <c r="U2995" t="str">
        <f t="shared" si="466"/>
        <v>January</v>
      </c>
      <c r="V2995" t="str">
        <f t="shared" si="460"/>
        <v>2/20/2016</v>
      </c>
      <c r="W2995" t="str">
        <f t="shared" si="467"/>
        <v>2016</v>
      </c>
      <c r="X2995" t="str">
        <f t="shared" si="468"/>
        <v>February</v>
      </c>
    </row>
    <row r="2996" spans="1:24" ht="43.2" x14ac:dyDescent="0.55000000000000004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461"/>
        <v>4.577466666666667</v>
      </c>
      <c r="P2996" s="9">
        <f t="shared" si="462"/>
        <v>23.275254237288134</v>
      </c>
      <c r="Q2996" t="str">
        <f t="shared" si="463"/>
        <v>theater</v>
      </c>
      <c r="R2996" t="str">
        <f t="shared" si="464"/>
        <v>spaces</v>
      </c>
      <c r="S2996" t="str">
        <f t="shared" si="469"/>
        <v>9/3/2014</v>
      </c>
      <c r="T2996" t="str">
        <f t="shared" si="465"/>
        <v>2014</v>
      </c>
      <c r="U2996" t="str">
        <f t="shared" si="466"/>
        <v>September</v>
      </c>
      <c r="V2996" t="str">
        <f t="shared" si="460"/>
        <v>10/3/2014</v>
      </c>
      <c r="W2996" t="str">
        <f t="shared" si="467"/>
        <v>2014</v>
      </c>
      <c r="X2996" t="str">
        <f t="shared" si="468"/>
        <v>October</v>
      </c>
    </row>
    <row r="2997" spans="1:24" ht="43.2" x14ac:dyDescent="0.55000000000000004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461"/>
        <v>1.0496000000000001</v>
      </c>
      <c r="P2997" s="9">
        <f t="shared" si="462"/>
        <v>63.2289156626506</v>
      </c>
      <c r="Q2997" t="str">
        <f t="shared" si="463"/>
        <v>theater</v>
      </c>
      <c r="R2997" t="str">
        <f t="shared" si="464"/>
        <v>spaces</v>
      </c>
      <c r="S2997" t="str">
        <f t="shared" si="469"/>
        <v>12/20/2016</v>
      </c>
      <c r="T2997" t="str">
        <f t="shared" si="465"/>
        <v>2016</v>
      </c>
      <c r="U2997" t="str">
        <f t="shared" si="466"/>
        <v>December</v>
      </c>
      <c r="V2997" t="str">
        <f t="shared" si="460"/>
        <v>1/19/2017</v>
      </c>
      <c r="W2997" t="str">
        <f t="shared" si="467"/>
        <v>2017</v>
      </c>
      <c r="X2997" t="str">
        <f t="shared" si="468"/>
        <v>January</v>
      </c>
    </row>
    <row r="2998" spans="1:24" ht="28.8" x14ac:dyDescent="0.55000000000000004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461"/>
        <v>1.7194285714285715</v>
      </c>
      <c r="P2998" s="9">
        <f t="shared" si="462"/>
        <v>153.5204081632653</v>
      </c>
      <c r="Q2998" t="str">
        <f t="shared" si="463"/>
        <v>theater</v>
      </c>
      <c r="R2998" t="str">
        <f t="shared" si="464"/>
        <v>spaces</v>
      </c>
      <c r="S2998" t="str">
        <f t="shared" si="469"/>
        <v>3/27/2015</v>
      </c>
      <c r="T2998" t="str">
        <f t="shared" si="465"/>
        <v>2015</v>
      </c>
      <c r="U2998" t="str">
        <f t="shared" si="466"/>
        <v>March</v>
      </c>
      <c r="V2998" t="str">
        <f t="shared" si="460"/>
        <v>5/26/2015</v>
      </c>
      <c r="W2998" t="str">
        <f t="shared" si="467"/>
        <v>2015</v>
      </c>
      <c r="X2998" t="str">
        <f t="shared" si="468"/>
        <v>May</v>
      </c>
    </row>
    <row r="2999" spans="1:24" ht="43.2" x14ac:dyDescent="0.55000000000000004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461"/>
        <v>1.0373000000000001</v>
      </c>
      <c r="P2999" s="9">
        <f t="shared" si="462"/>
        <v>90.2</v>
      </c>
      <c r="Q2999" t="str">
        <f t="shared" si="463"/>
        <v>theater</v>
      </c>
      <c r="R2999" t="str">
        <f t="shared" si="464"/>
        <v>spaces</v>
      </c>
      <c r="S2999" t="str">
        <f t="shared" si="469"/>
        <v>2/9/2017</v>
      </c>
      <c r="T2999" t="str">
        <f t="shared" si="465"/>
        <v>2017</v>
      </c>
      <c r="U2999" t="str">
        <f t="shared" si="466"/>
        <v>February</v>
      </c>
      <c r="V2999" t="str">
        <f t="shared" si="460"/>
        <v>2/26/2017</v>
      </c>
      <c r="W2999" t="str">
        <f t="shared" si="467"/>
        <v>2017</v>
      </c>
      <c r="X2999" t="str">
        <f t="shared" si="468"/>
        <v>February</v>
      </c>
    </row>
    <row r="3000" spans="1:24" ht="43.2" x14ac:dyDescent="0.55000000000000004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461"/>
        <v>1.0302899999999999</v>
      </c>
      <c r="P3000" s="9">
        <f t="shared" si="462"/>
        <v>118.97113163972287</v>
      </c>
      <c r="Q3000" t="str">
        <f t="shared" si="463"/>
        <v>theater</v>
      </c>
      <c r="R3000" t="str">
        <f t="shared" si="464"/>
        <v>spaces</v>
      </c>
      <c r="S3000" t="str">
        <f t="shared" si="469"/>
        <v>5/18/2014</v>
      </c>
      <c r="T3000" t="str">
        <f t="shared" si="465"/>
        <v>2014</v>
      </c>
      <c r="U3000" t="str">
        <f t="shared" si="466"/>
        <v>May</v>
      </c>
      <c r="V3000" t="str">
        <f t="shared" si="460"/>
        <v>6/15/2014</v>
      </c>
      <c r="W3000" t="str">
        <f t="shared" si="467"/>
        <v>2014</v>
      </c>
      <c r="X3000" t="str">
        <f t="shared" si="468"/>
        <v>June</v>
      </c>
    </row>
    <row r="3001" spans="1:24" ht="43.2" x14ac:dyDescent="0.55000000000000004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461"/>
        <v>1.1888888888888889</v>
      </c>
      <c r="P3001" s="9">
        <f t="shared" si="462"/>
        <v>80.25</v>
      </c>
      <c r="Q3001" t="str">
        <f t="shared" si="463"/>
        <v>theater</v>
      </c>
      <c r="R3001" t="str">
        <f t="shared" si="464"/>
        <v>spaces</v>
      </c>
      <c r="S3001" t="str">
        <f t="shared" si="469"/>
        <v>2/14/2017</v>
      </c>
      <c r="T3001" t="str">
        <f t="shared" si="465"/>
        <v>2017</v>
      </c>
      <c r="U3001" t="str">
        <f t="shared" si="466"/>
        <v>February</v>
      </c>
      <c r="V3001" t="str">
        <f t="shared" si="460"/>
        <v>2/28/2017</v>
      </c>
      <c r="W3001" t="str">
        <f t="shared" si="467"/>
        <v>2017</v>
      </c>
      <c r="X3001" t="str">
        <f t="shared" si="468"/>
        <v>February</v>
      </c>
    </row>
    <row r="3002" spans="1:24" ht="43.2" x14ac:dyDescent="0.55000000000000004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461"/>
        <v>1</v>
      </c>
      <c r="P3002" s="9">
        <f t="shared" si="462"/>
        <v>62.5</v>
      </c>
      <c r="Q3002" t="str">
        <f t="shared" si="463"/>
        <v>theater</v>
      </c>
      <c r="R3002" t="str">
        <f t="shared" si="464"/>
        <v>spaces</v>
      </c>
      <c r="S3002" t="str">
        <f t="shared" si="469"/>
        <v>1/17/2017</v>
      </c>
      <c r="T3002" t="str">
        <f t="shared" si="465"/>
        <v>2017</v>
      </c>
      <c r="U3002" t="str">
        <f t="shared" si="466"/>
        <v>January</v>
      </c>
      <c r="V3002" t="str">
        <f t="shared" si="460"/>
        <v>1/31/2017</v>
      </c>
      <c r="W3002" t="str">
        <f t="shared" si="467"/>
        <v>2017</v>
      </c>
      <c r="X3002" t="str">
        <f t="shared" si="468"/>
        <v>January</v>
      </c>
    </row>
    <row r="3003" spans="1:24" ht="43.2" x14ac:dyDescent="0.55000000000000004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461"/>
        <v>3.1869988910451896</v>
      </c>
      <c r="P3003" s="9">
        <f t="shared" si="462"/>
        <v>131.37719999999999</v>
      </c>
      <c r="Q3003" t="str">
        <f t="shared" si="463"/>
        <v>theater</v>
      </c>
      <c r="R3003" t="str">
        <f t="shared" si="464"/>
        <v>spaces</v>
      </c>
      <c r="S3003" t="str">
        <f t="shared" si="469"/>
        <v>6/13/2016</v>
      </c>
      <c r="T3003" t="str">
        <f t="shared" si="465"/>
        <v>2016</v>
      </c>
      <c r="U3003" t="str">
        <f t="shared" si="466"/>
        <v>June</v>
      </c>
      <c r="V3003" t="str">
        <f t="shared" si="460"/>
        <v>7/13/2016</v>
      </c>
      <c r="W3003" t="str">
        <f t="shared" si="467"/>
        <v>2016</v>
      </c>
      <c r="X3003" t="str">
        <f t="shared" si="468"/>
        <v>July</v>
      </c>
    </row>
    <row r="3004" spans="1:24" ht="28.8" x14ac:dyDescent="0.55000000000000004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461"/>
        <v>1.0850614285714286</v>
      </c>
      <c r="P3004" s="9">
        <f t="shared" si="462"/>
        <v>73.032980769230775</v>
      </c>
      <c r="Q3004" t="str">
        <f t="shared" si="463"/>
        <v>theater</v>
      </c>
      <c r="R3004" t="str">
        <f t="shared" si="464"/>
        <v>spaces</v>
      </c>
      <c r="S3004" t="str">
        <f t="shared" si="469"/>
        <v>11/26/2012</v>
      </c>
      <c r="T3004" t="str">
        <f t="shared" si="465"/>
        <v>2012</v>
      </c>
      <c r="U3004" t="str">
        <f t="shared" si="466"/>
        <v>November</v>
      </c>
      <c r="V3004" t="str">
        <f t="shared" si="460"/>
        <v>12/26/2012</v>
      </c>
      <c r="W3004" t="str">
        <f t="shared" si="467"/>
        <v>2012</v>
      </c>
      <c r="X3004" t="str">
        <f t="shared" si="468"/>
        <v>December</v>
      </c>
    </row>
    <row r="3005" spans="1:24" ht="43.2" x14ac:dyDescent="0.55000000000000004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461"/>
        <v>1.0116666666666667</v>
      </c>
      <c r="P3005" s="9">
        <f t="shared" si="462"/>
        <v>178.52941176470588</v>
      </c>
      <c r="Q3005" t="str">
        <f t="shared" si="463"/>
        <v>theater</v>
      </c>
      <c r="R3005" t="str">
        <f t="shared" si="464"/>
        <v>spaces</v>
      </c>
      <c r="S3005" t="str">
        <f t="shared" si="469"/>
        <v>1/29/2016</v>
      </c>
      <c r="T3005" t="str">
        <f t="shared" si="465"/>
        <v>2016</v>
      </c>
      <c r="U3005" t="str">
        <f t="shared" si="466"/>
        <v>January</v>
      </c>
      <c r="V3005" t="str">
        <f t="shared" si="460"/>
        <v>3/1/2016</v>
      </c>
      <c r="W3005" t="str">
        <f t="shared" si="467"/>
        <v>2016</v>
      </c>
      <c r="X3005" t="str">
        <f t="shared" si="468"/>
        <v>March</v>
      </c>
    </row>
    <row r="3006" spans="1:24" ht="43.2" x14ac:dyDescent="0.55000000000000004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461"/>
        <v>1.12815</v>
      </c>
      <c r="P3006" s="9">
        <f t="shared" si="462"/>
        <v>162.90974729241879</v>
      </c>
      <c r="Q3006" t="str">
        <f t="shared" si="463"/>
        <v>theater</v>
      </c>
      <c r="R3006" t="str">
        <f t="shared" si="464"/>
        <v>spaces</v>
      </c>
      <c r="S3006" t="str">
        <f t="shared" si="469"/>
        <v>10/16/2014</v>
      </c>
      <c r="T3006" t="str">
        <f t="shared" si="465"/>
        <v>2014</v>
      </c>
      <c r="U3006" t="str">
        <f t="shared" si="466"/>
        <v>October</v>
      </c>
      <c r="V3006" t="str">
        <f t="shared" si="460"/>
        <v>11/15/2014</v>
      </c>
      <c r="W3006" t="str">
        <f t="shared" si="467"/>
        <v>2014</v>
      </c>
      <c r="X3006" t="str">
        <f t="shared" si="468"/>
        <v>November</v>
      </c>
    </row>
    <row r="3007" spans="1:24" ht="43.2" x14ac:dyDescent="0.55000000000000004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461"/>
        <v>1.2049622641509434</v>
      </c>
      <c r="P3007" s="9">
        <f t="shared" si="462"/>
        <v>108.24237288135593</v>
      </c>
      <c r="Q3007" t="str">
        <f t="shared" si="463"/>
        <v>theater</v>
      </c>
      <c r="R3007" t="str">
        <f t="shared" si="464"/>
        <v>spaces</v>
      </c>
      <c r="S3007" t="str">
        <f t="shared" si="469"/>
        <v>9/6/2014</v>
      </c>
      <c r="T3007" t="str">
        <f t="shared" si="465"/>
        <v>2014</v>
      </c>
      <c r="U3007" t="str">
        <f t="shared" si="466"/>
        <v>September</v>
      </c>
      <c r="V3007" t="str">
        <f t="shared" si="460"/>
        <v>10/6/2014</v>
      </c>
      <c r="W3007" t="str">
        <f t="shared" si="467"/>
        <v>2014</v>
      </c>
      <c r="X3007" t="str">
        <f t="shared" si="468"/>
        <v>October</v>
      </c>
    </row>
    <row r="3008" spans="1:24" ht="28.8" x14ac:dyDescent="0.55000000000000004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461"/>
        <v>1.0774999999999999</v>
      </c>
      <c r="P3008" s="9">
        <f t="shared" si="462"/>
        <v>88.865979381443296</v>
      </c>
      <c r="Q3008" t="str">
        <f t="shared" si="463"/>
        <v>theater</v>
      </c>
      <c r="R3008" t="str">
        <f t="shared" si="464"/>
        <v>spaces</v>
      </c>
      <c r="S3008" t="str">
        <f t="shared" si="469"/>
        <v>11/14/2014</v>
      </c>
      <c r="T3008" t="str">
        <f t="shared" si="465"/>
        <v>2014</v>
      </c>
      <c r="U3008" t="str">
        <f t="shared" si="466"/>
        <v>November</v>
      </c>
      <c r="V3008" t="str">
        <f t="shared" si="460"/>
        <v>12/14/2014</v>
      </c>
      <c r="W3008" t="str">
        <f t="shared" si="467"/>
        <v>2014</v>
      </c>
      <c r="X3008" t="str">
        <f t="shared" si="468"/>
        <v>December</v>
      </c>
    </row>
    <row r="3009" spans="1:24" ht="28.8" x14ac:dyDescent="0.55000000000000004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461"/>
        <v>1.8</v>
      </c>
      <c r="P3009" s="9">
        <f t="shared" si="462"/>
        <v>54</v>
      </c>
      <c r="Q3009" t="str">
        <f t="shared" si="463"/>
        <v>theater</v>
      </c>
      <c r="R3009" t="str">
        <f t="shared" si="464"/>
        <v>spaces</v>
      </c>
      <c r="S3009" t="str">
        <f t="shared" si="469"/>
        <v>4/4/2015</v>
      </c>
      <c r="T3009" t="str">
        <f t="shared" si="465"/>
        <v>2015</v>
      </c>
      <c r="U3009" t="str">
        <f t="shared" si="466"/>
        <v>April</v>
      </c>
      <c r="V3009" t="str">
        <f t="shared" si="460"/>
        <v>4/25/2015</v>
      </c>
      <c r="W3009" t="str">
        <f t="shared" si="467"/>
        <v>2015</v>
      </c>
      <c r="X3009" t="str">
        <f t="shared" si="468"/>
        <v>April</v>
      </c>
    </row>
    <row r="3010" spans="1:24" ht="43.2" x14ac:dyDescent="0.55000000000000004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si="461"/>
        <v>1.0116666666666667</v>
      </c>
      <c r="P3010" s="9">
        <f t="shared" si="462"/>
        <v>116.73076923076923</v>
      </c>
      <c r="Q3010" t="str">
        <f t="shared" si="463"/>
        <v>theater</v>
      </c>
      <c r="R3010" t="str">
        <f t="shared" si="464"/>
        <v>spaces</v>
      </c>
      <c r="S3010" t="str">
        <f t="shared" si="469"/>
        <v>12/22/2015</v>
      </c>
      <c r="T3010" t="str">
        <f t="shared" si="465"/>
        <v>2015</v>
      </c>
      <c r="U3010" t="str">
        <f t="shared" si="466"/>
        <v>December</v>
      </c>
      <c r="V3010" t="str">
        <f t="shared" ref="V3010:V3073" si="470">TEXT((I3010/86400)+25569+(-5/24),"m/d/yyyy")</f>
        <v>1/21/2016</v>
      </c>
      <c r="W3010" t="str">
        <f t="shared" si="467"/>
        <v>2016</v>
      </c>
      <c r="X3010" t="str">
        <f t="shared" si="468"/>
        <v>January</v>
      </c>
    </row>
    <row r="3011" spans="1:24" ht="43.2" x14ac:dyDescent="0.55000000000000004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ref="O3011:O3074" si="471">E3011/D3011</f>
        <v>1.19756</v>
      </c>
      <c r="P3011" s="9">
        <f t="shared" ref="P3011:P3074" si="472">IF(L3011&lt;&gt;0, E3011/L3011, 0)</f>
        <v>233.8984375</v>
      </c>
      <c r="Q3011" t="str">
        <f t="shared" ref="Q3011:Q3074" si="473">LEFT(N3011, SEARCH("/",N3011,1)-1)</f>
        <v>theater</v>
      </c>
      <c r="R3011" t="str">
        <f t="shared" ref="R3011:R3074" si="474">RIGHT(N3011,LEN(N3011)-FIND("/",N3011))</f>
        <v>spaces</v>
      </c>
      <c r="S3011" t="str">
        <f t="shared" si="469"/>
        <v>10/27/2014</v>
      </c>
      <c r="T3011" t="str">
        <f t="shared" ref="T3011:T3074" si="475">TEXT((J3011/86400)+25569+(-5/24),"yyyy")</f>
        <v>2014</v>
      </c>
      <c r="U3011" t="str">
        <f t="shared" ref="U3011:U3074" si="476">TEXT((J3011/86400)+25569+(-5/24),"mmmm")</f>
        <v>October</v>
      </c>
      <c r="V3011" t="str">
        <f t="shared" si="470"/>
        <v>11/26/2014</v>
      </c>
      <c r="W3011" t="str">
        <f t="shared" ref="W3011:W3074" si="477">TEXT((I3011/86400)+25569+(-5/24),"yyyy")</f>
        <v>2014</v>
      </c>
      <c r="X3011" t="str">
        <f t="shared" ref="X3011:X3074" si="478">TEXT((I3011/86400)+25569+(-5/24),"mmmm")</f>
        <v>November</v>
      </c>
    </row>
    <row r="3012" spans="1:24" ht="43.2" x14ac:dyDescent="0.55000000000000004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si="471"/>
        <v>1.58</v>
      </c>
      <c r="P3012" s="9">
        <f t="shared" si="472"/>
        <v>158</v>
      </c>
      <c r="Q3012" t="str">
        <f t="shared" si="473"/>
        <v>theater</v>
      </c>
      <c r="R3012" t="str">
        <f t="shared" si="474"/>
        <v>spaces</v>
      </c>
      <c r="S3012" t="str">
        <f t="shared" ref="S3012:S3075" si="479">TEXT((J3012/86400)+25569+(-5/24),"m/d/yyyy")</f>
        <v>12/23/2014</v>
      </c>
      <c r="T3012" t="str">
        <f t="shared" si="475"/>
        <v>2014</v>
      </c>
      <c r="U3012" t="str">
        <f t="shared" si="476"/>
        <v>December</v>
      </c>
      <c r="V3012" t="str">
        <f t="shared" si="470"/>
        <v>2/21/2015</v>
      </c>
      <c r="W3012" t="str">
        <f t="shared" si="477"/>
        <v>2015</v>
      </c>
      <c r="X3012" t="str">
        <f t="shared" si="478"/>
        <v>February</v>
      </c>
    </row>
    <row r="3013" spans="1:24" ht="43.2" x14ac:dyDescent="0.55000000000000004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si="471"/>
        <v>1.2366666666666666</v>
      </c>
      <c r="P3013" s="9">
        <f t="shared" si="472"/>
        <v>14.84</v>
      </c>
      <c r="Q3013" t="str">
        <f t="shared" si="473"/>
        <v>theater</v>
      </c>
      <c r="R3013" t="str">
        <f t="shared" si="474"/>
        <v>spaces</v>
      </c>
      <c r="S3013" t="str">
        <f t="shared" si="479"/>
        <v>11/26/2015</v>
      </c>
      <c r="T3013" t="str">
        <f t="shared" si="475"/>
        <v>2015</v>
      </c>
      <c r="U3013" t="str">
        <f t="shared" si="476"/>
        <v>November</v>
      </c>
      <c r="V3013" t="str">
        <f t="shared" si="470"/>
        <v>12/23/2015</v>
      </c>
      <c r="W3013" t="str">
        <f t="shared" si="477"/>
        <v>2015</v>
      </c>
      <c r="X3013" t="str">
        <f t="shared" si="478"/>
        <v>December</v>
      </c>
    </row>
    <row r="3014" spans="1:24" ht="43.2" x14ac:dyDescent="0.55000000000000004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471"/>
        <v>1.1712499999999999</v>
      </c>
      <c r="P3014" s="9">
        <f t="shared" si="472"/>
        <v>85.181818181818187</v>
      </c>
      <c r="Q3014" t="str">
        <f t="shared" si="473"/>
        <v>theater</v>
      </c>
      <c r="R3014" t="str">
        <f t="shared" si="474"/>
        <v>spaces</v>
      </c>
      <c r="S3014" t="str">
        <f t="shared" si="479"/>
        <v>1/20/2015</v>
      </c>
      <c r="T3014" t="str">
        <f t="shared" si="475"/>
        <v>2015</v>
      </c>
      <c r="U3014" t="str">
        <f t="shared" si="476"/>
        <v>January</v>
      </c>
      <c r="V3014" t="str">
        <f t="shared" si="470"/>
        <v>2/10/2015</v>
      </c>
      <c r="W3014" t="str">
        <f t="shared" si="477"/>
        <v>2015</v>
      </c>
      <c r="X3014" t="str">
        <f t="shared" si="478"/>
        <v>February</v>
      </c>
    </row>
    <row r="3015" spans="1:24" ht="43.2" x14ac:dyDescent="0.55000000000000004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471"/>
        <v>1.5696000000000001</v>
      </c>
      <c r="P3015" s="9">
        <f t="shared" si="472"/>
        <v>146.69158878504672</v>
      </c>
      <c r="Q3015" t="str">
        <f t="shared" si="473"/>
        <v>theater</v>
      </c>
      <c r="R3015" t="str">
        <f t="shared" si="474"/>
        <v>spaces</v>
      </c>
      <c r="S3015" t="str">
        <f t="shared" si="479"/>
        <v>5/22/2015</v>
      </c>
      <c r="T3015" t="str">
        <f t="shared" si="475"/>
        <v>2015</v>
      </c>
      <c r="U3015" t="str">
        <f t="shared" si="476"/>
        <v>May</v>
      </c>
      <c r="V3015" t="str">
        <f t="shared" si="470"/>
        <v>6/21/2015</v>
      </c>
      <c r="W3015" t="str">
        <f t="shared" si="477"/>
        <v>2015</v>
      </c>
      <c r="X3015" t="str">
        <f t="shared" si="478"/>
        <v>June</v>
      </c>
    </row>
    <row r="3016" spans="1:24" ht="43.2" x14ac:dyDescent="0.55000000000000004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471"/>
        <v>1.13104</v>
      </c>
      <c r="P3016" s="9">
        <f t="shared" si="472"/>
        <v>50.764811490125673</v>
      </c>
      <c r="Q3016" t="str">
        <f t="shared" si="473"/>
        <v>theater</v>
      </c>
      <c r="R3016" t="str">
        <f t="shared" si="474"/>
        <v>spaces</v>
      </c>
      <c r="S3016" t="str">
        <f t="shared" si="479"/>
        <v>10/7/2014</v>
      </c>
      <c r="T3016" t="str">
        <f t="shared" si="475"/>
        <v>2014</v>
      </c>
      <c r="U3016" t="str">
        <f t="shared" si="476"/>
        <v>October</v>
      </c>
      <c r="V3016" t="str">
        <f t="shared" si="470"/>
        <v>11/5/2014</v>
      </c>
      <c r="W3016" t="str">
        <f t="shared" si="477"/>
        <v>2014</v>
      </c>
      <c r="X3016" t="str">
        <f t="shared" si="478"/>
        <v>November</v>
      </c>
    </row>
    <row r="3017" spans="1:24" ht="43.2" x14ac:dyDescent="0.55000000000000004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471"/>
        <v>1.0317647058823529</v>
      </c>
      <c r="P3017" s="9">
        <f t="shared" si="472"/>
        <v>87.7</v>
      </c>
      <c r="Q3017" t="str">
        <f t="shared" si="473"/>
        <v>theater</v>
      </c>
      <c r="R3017" t="str">
        <f t="shared" si="474"/>
        <v>spaces</v>
      </c>
      <c r="S3017" t="str">
        <f t="shared" si="479"/>
        <v>5/26/2014</v>
      </c>
      <c r="T3017" t="str">
        <f t="shared" si="475"/>
        <v>2014</v>
      </c>
      <c r="U3017" t="str">
        <f t="shared" si="476"/>
        <v>May</v>
      </c>
      <c r="V3017" t="str">
        <f t="shared" si="470"/>
        <v>6/10/2014</v>
      </c>
      <c r="W3017" t="str">
        <f t="shared" si="477"/>
        <v>2014</v>
      </c>
      <c r="X3017" t="str">
        <f t="shared" si="478"/>
        <v>June</v>
      </c>
    </row>
    <row r="3018" spans="1:24" ht="43.2" x14ac:dyDescent="0.55000000000000004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471"/>
        <v>1.0261176470588236</v>
      </c>
      <c r="P3018" s="9">
        <f t="shared" si="472"/>
        <v>242.27777777777777</v>
      </c>
      <c r="Q3018" t="str">
        <f t="shared" si="473"/>
        <v>theater</v>
      </c>
      <c r="R3018" t="str">
        <f t="shared" si="474"/>
        <v>spaces</v>
      </c>
      <c r="S3018" t="str">
        <f t="shared" si="479"/>
        <v>5/19/2014</v>
      </c>
      <c r="T3018" t="str">
        <f t="shared" si="475"/>
        <v>2014</v>
      </c>
      <c r="U3018" t="str">
        <f t="shared" si="476"/>
        <v>May</v>
      </c>
      <c r="V3018" t="str">
        <f t="shared" si="470"/>
        <v>7/18/2014</v>
      </c>
      <c r="W3018" t="str">
        <f t="shared" si="477"/>
        <v>2014</v>
      </c>
      <c r="X3018" t="str">
        <f t="shared" si="478"/>
        <v>July</v>
      </c>
    </row>
    <row r="3019" spans="1:24" ht="43.2" x14ac:dyDescent="0.55000000000000004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471"/>
        <v>1.0584090909090909</v>
      </c>
      <c r="P3019" s="9">
        <f t="shared" si="472"/>
        <v>146.44654088050314</v>
      </c>
      <c r="Q3019" t="str">
        <f t="shared" si="473"/>
        <v>theater</v>
      </c>
      <c r="R3019" t="str">
        <f t="shared" si="474"/>
        <v>spaces</v>
      </c>
      <c r="S3019" t="str">
        <f t="shared" si="479"/>
        <v>7/21/2014</v>
      </c>
      <c r="T3019" t="str">
        <f t="shared" si="475"/>
        <v>2014</v>
      </c>
      <c r="U3019" t="str">
        <f t="shared" si="476"/>
        <v>July</v>
      </c>
      <c r="V3019" t="str">
        <f t="shared" si="470"/>
        <v>8/20/2014</v>
      </c>
      <c r="W3019" t="str">
        <f t="shared" si="477"/>
        <v>2014</v>
      </c>
      <c r="X3019" t="str">
        <f t="shared" si="478"/>
        <v>August</v>
      </c>
    </row>
    <row r="3020" spans="1:24" ht="43.2" x14ac:dyDescent="0.55000000000000004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471"/>
        <v>1.0071428571428571</v>
      </c>
      <c r="P3020" s="9">
        <f t="shared" si="472"/>
        <v>103.17073170731707</v>
      </c>
      <c r="Q3020" t="str">
        <f t="shared" si="473"/>
        <v>theater</v>
      </c>
      <c r="R3020" t="str">
        <f t="shared" si="474"/>
        <v>spaces</v>
      </c>
      <c r="S3020" t="str">
        <f t="shared" si="479"/>
        <v>6/8/2015</v>
      </c>
      <c r="T3020" t="str">
        <f t="shared" si="475"/>
        <v>2015</v>
      </c>
      <c r="U3020" t="str">
        <f t="shared" si="476"/>
        <v>June</v>
      </c>
      <c r="V3020" t="str">
        <f t="shared" si="470"/>
        <v>7/20/2015</v>
      </c>
      <c r="W3020" t="str">
        <f t="shared" si="477"/>
        <v>2015</v>
      </c>
      <c r="X3020" t="str">
        <f t="shared" si="478"/>
        <v>July</v>
      </c>
    </row>
    <row r="3021" spans="1:24" ht="43.2" x14ac:dyDescent="0.55000000000000004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471"/>
        <v>1.2123333333333333</v>
      </c>
      <c r="P3021" s="9">
        <f t="shared" si="472"/>
        <v>80.464601769911511</v>
      </c>
      <c r="Q3021" t="str">
        <f t="shared" si="473"/>
        <v>theater</v>
      </c>
      <c r="R3021" t="str">
        <f t="shared" si="474"/>
        <v>spaces</v>
      </c>
      <c r="S3021" t="str">
        <f t="shared" si="479"/>
        <v>4/29/2014</v>
      </c>
      <c r="T3021" t="str">
        <f t="shared" si="475"/>
        <v>2014</v>
      </c>
      <c r="U3021" t="str">
        <f t="shared" si="476"/>
        <v>April</v>
      </c>
      <c r="V3021" t="str">
        <f t="shared" si="470"/>
        <v>5/26/2014</v>
      </c>
      <c r="W3021" t="str">
        <f t="shared" si="477"/>
        <v>2014</v>
      </c>
      <c r="X3021" t="str">
        <f t="shared" si="478"/>
        <v>May</v>
      </c>
    </row>
    <row r="3022" spans="1:24" ht="43.2" x14ac:dyDescent="0.55000000000000004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471"/>
        <v>1.0057142857142858</v>
      </c>
      <c r="P3022" s="9">
        <f t="shared" si="472"/>
        <v>234.66666666666666</v>
      </c>
      <c r="Q3022" t="str">
        <f t="shared" si="473"/>
        <v>theater</v>
      </c>
      <c r="R3022" t="str">
        <f t="shared" si="474"/>
        <v>spaces</v>
      </c>
      <c r="S3022" t="str">
        <f t="shared" si="479"/>
        <v>6/15/2015</v>
      </c>
      <c r="T3022" t="str">
        <f t="shared" si="475"/>
        <v>2015</v>
      </c>
      <c r="U3022" t="str">
        <f t="shared" si="476"/>
        <v>June</v>
      </c>
      <c r="V3022" t="str">
        <f t="shared" si="470"/>
        <v>8/14/2015</v>
      </c>
      <c r="W3022" t="str">
        <f t="shared" si="477"/>
        <v>2015</v>
      </c>
      <c r="X3022" t="str">
        <f t="shared" si="478"/>
        <v>August</v>
      </c>
    </row>
    <row r="3023" spans="1:24" ht="43.2" x14ac:dyDescent="0.55000000000000004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471"/>
        <v>1.1602222222222223</v>
      </c>
      <c r="P3023" s="9">
        <f t="shared" si="472"/>
        <v>50.689320388349515</v>
      </c>
      <c r="Q3023" t="str">
        <f t="shared" si="473"/>
        <v>theater</v>
      </c>
      <c r="R3023" t="str">
        <f t="shared" si="474"/>
        <v>spaces</v>
      </c>
      <c r="S3023" t="str">
        <f t="shared" si="479"/>
        <v>10/17/2016</v>
      </c>
      <c r="T3023" t="str">
        <f t="shared" si="475"/>
        <v>2016</v>
      </c>
      <c r="U3023" t="str">
        <f t="shared" si="476"/>
        <v>October</v>
      </c>
      <c r="V3023" t="str">
        <f t="shared" si="470"/>
        <v>11/22/2016</v>
      </c>
      <c r="W3023" t="str">
        <f t="shared" si="477"/>
        <v>2016</v>
      </c>
      <c r="X3023" t="str">
        <f t="shared" si="478"/>
        <v>November</v>
      </c>
    </row>
    <row r="3024" spans="1:24" ht="43.2" x14ac:dyDescent="0.55000000000000004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471"/>
        <v>1.0087999999999999</v>
      </c>
      <c r="P3024" s="9">
        <f t="shared" si="472"/>
        <v>162.70967741935485</v>
      </c>
      <c r="Q3024" t="str">
        <f t="shared" si="473"/>
        <v>theater</v>
      </c>
      <c r="R3024" t="str">
        <f t="shared" si="474"/>
        <v>spaces</v>
      </c>
      <c r="S3024" t="str">
        <f t="shared" si="479"/>
        <v>7/13/2016</v>
      </c>
      <c r="T3024" t="str">
        <f t="shared" si="475"/>
        <v>2016</v>
      </c>
      <c r="U3024" t="str">
        <f t="shared" si="476"/>
        <v>July</v>
      </c>
      <c r="V3024" t="str">
        <f t="shared" si="470"/>
        <v>8/27/2016</v>
      </c>
      <c r="W3024" t="str">
        <f t="shared" si="477"/>
        <v>2016</v>
      </c>
      <c r="X3024" t="str">
        <f t="shared" si="478"/>
        <v>August</v>
      </c>
    </row>
    <row r="3025" spans="1:24" ht="43.2" x14ac:dyDescent="0.55000000000000004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471"/>
        <v>1.03</v>
      </c>
      <c r="P3025" s="9">
        <f t="shared" si="472"/>
        <v>120.16666666666667</v>
      </c>
      <c r="Q3025" t="str">
        <f t="shared" si="473"/>
        <v>theater</v>
      </c>
      <c r="R3025" t="str">
        <f t="shared" si="474"/>
        <v>spaces</v>
      </c>
      <c r="S3025" t="str">
        <f t="shared" si="479"/>
        <v>4/27/2015</v>
      </c>
      <c r="T3025" t="str">
        <f t="shared" si="475"/>
        <v>2015</v>
      </c>
      <c r="U3025" t="str">
        <f t="shared" si="476"/>
        <v>April</v>
      </c>
      <c r="V3025" t="str">
        <f t="shared" si="470"/>
        <v>6/11/2015</v>
      </c>
      <c r="W3025" t="str">
        <f t="shared" si="477"/>
        <v>2015</v>
      </c>
      <c r="X3025" t="str">
        <f t="shared" si="478"/>
        <v>June</v>
      </c>
    </row>
    <row r="3026" spans="1:24" ht="43.2" x14ac:dyDescent="0.55000000000000004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471"/>
        <v>2.4641999999999999</v>
      </c>
      <c r="P3026" s="9">
        <f t="shared" si="472"/>
        <v>67.697802197802204</v>
      </c>
      <c r="Q3026" t="str">
        <f t="shared" si="473"/>
        <v>theater</v>
      </c>
      <c r="R3026" t="str">
        <f t="shared" si="474"/>
        <v>spaces</v>
      </c>
      <c r="S3026" t="str">
        <f t="shared" si="479"/>
        <v>9/6/2012</v>
      </c>
      <c r="T3026" t="str">
        <f t="shared" si="475"/>
        <v>2012</v>
      </c>
      <c r="U3026" t="str">
        <f t="shared" si="476"/>
        <v>September</v>
      </c>
      <c r="V3026" t="str">
        <f t="shared" si="470"/>
        <v>10/6/2012</v>
      </c>
      <c r="W3026" t="str">
        <f t="shared" si="477"/>
        <v>2012</v>
      </c>
      <c r="X3026" t="str">
        <f t="shared" si="478"/>
        <v>October</v>
      </c>
    </row>
    <row r="3027" spans="1:24" ht="43.2" x14ac:dyDescent="0.55000000000000004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471"/>
        <v>3.0219999999999998</v>
      </c>
      <c r="P3027" s="9">
        <f t="shared" si="472"/>
        <v>52.103448275862071</v>
      </c>
      <c r="Q3027" t="str">
        <f t="shared" si="473"/>
        <v>theater</v>
      </c>
      <c r="R3027" t="str">
        <f t="shared" si="474"/>
        <v>spaces</v>
      </c>
      <c r="S3027" t="str">
        <f t="shared" si="479"/>
        <v>5/2/2014</v>
      </c>
      <c r="T3027" t="str">
        <f t="shared" si="475"/>
        <v>2014</v>
      </c>
      <c r="U3027" t="str">
        <f t="shared" si="476"/>
        <v>May</v>
      </c>
      <c r="V3027" t="str">
        <f t="shared" si="470"/>
        <v>5/30/2014</v>
      </c>
      <c r="W3027" t="str">
        <f t="shared" si="477"/>
        <v>2014</v>
      </c>
      <c r="X3027" t="str">
        <f t="shared" si="478"/>
        <v>May</v>
      </c>
    </row>
    <row r="3028" spans="1:24" ht="43.2" x14ac:dyDescent="0.55000000000000004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471"/>
        <v>1.4333333333333333</v>
      </c>
      <c r="P3028" s="9">
        <f t="shared" si="472"/>
        <v>51.6</v>
      </c>
      <c r="Q3028" t="str">
        <f t="shared" si="473"/>
        <v>theater</v>
      </c>
      <c r="R3028" t="str">
        <f t="shared" si="474"/>
        <v>spaces</v>
      </c>
      <c r="S3028" t="str">
        <f t="shared" si="479"/>
        <v>2/17/2017</v>
      </c>
      <c r="T3028" t="str">
        <f t="shared" si="475"/>
        <v>2017</v>
      </c>
      <c r="U3028" t="str">
        <f t="shared" si="476"/>
        <v>February</v>
      </c>
      <c r="V3028" t="str">
        <f t="shared" si="470"/>
        <v>3/3/2017</v>
      </c>
      <c r="W3028" t="str">
        <f t="shared" si="477"/>
        <v>2017</v>
      </c>
      <c r="X3028" t="str">
        <f t="shared" si="478"/>
        <v>March</v>
      </c>
    </row>
    <row r="3029" spans="1:24" ht="43.2" x14ac:dyDescent="0.55000000000000004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471"/>
        <v>1.3144</v>
      </c>
      <c r="P3029" s="9">
        <f t="shared" si="472"/>
        <v>164.3</v>
      </c>
      <c r="Q3029" t="str">
        <f t="shared" si="473"/>
        <v>theater</v>
      </c>
      <c r="R3029" t="str">
        <f t="shared" si="474"/>
        <v>spaces</v>
      </c>
      <c r="S3029" t="str">
        <f t="shared" si="479"/>
        <v>2/18/2015</v>
      </c>
      <c r="T3029" t="str">
        <f t="shared" si="475"/>
        <v>2015</v>
      </c>
      <c r="U3029" t="str">
        <f t="shared" si="476"/>
        <v>February</v>
      </c>
      <c r="V3029" t="str">
        <f t="shared" si="470"/>
        <v>3/20/2015</v>
      </c>
      <c r="W3029" t="str">
        <f t="shared" si="477"/>
        <v>2015</v>
      </c>
      <c r="X3029" t="str">
        <f t="shared" si="478"/>
        <v>March</v>
      </c>
    </row>
    <row r="3030" spans="1:24" ht="28.8" x14ac:dyDescent="0.55000000000000004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471"/>
        <v>1.6801999999999999</v>
      </c>
      <c r="P3030" s="9">
        <f t="shared" si="472"/>
        <v>84.858585858585855</v>
      </c>
      <c r="Q3030" t="str">
        <f t="shared" si="473"/>
        <v>theater</v>
      </c>
      <c r="R3030" t="str">
        <f t="shared" si="474"/>
        <v>spaces</v>
      </c>
      <c r="S3030" t="str">
        <f t="shared" si="479"/>
        <v>7/16/2016</v>
      </c>
      <c r="T3030" t="str">
        <f t="shared" si="475"/>
        <v>2016</v>
      </c>
      <c r="U3030" t="str">
        <f t="shared" si="476"/>
        <v>July</v>
      </c>
      <c r="V3030" t="str">
        <f t="shared" si="470"/>
        <v>8/15/2016</v>
      </c>
      <c r="W3030" t="str">
        <f t="shared" si="477"/>
        <v>2016</v>
      </c>
      <c r="X3030" t="str">
        <f t="shared" si="478"/>
        <v>August</v>
      </c>
    </row>
    <row r="3031" spans="1:24" ht="43.2" x14ac:dyDescent="0.55000000000000004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471"/>
        <v>1.0967666666666667</v>
      </c>
      <c r="P3031" s="9">
        <f t="shared" si="472"/>
        <v>94.548850574712645</v>
      </c>
      <c r="Q3031" t="str">
        <f t="shared" si="473"/>
        <v>theater</v>
      </c>
      <c r="R3031" t="str">
        <f t="shared" si="474"/>
        <v>spaces</v>
      </c>
      <c r="S3031" t="str">
        <f t="shared" si="479"/>
        <v>10/20/2014</v>
      </c>
      <c r="T3031" t="str">
        <f t="shared" si="475"/>
        <v>2014</v>
      </c>
      <c r="U3031" t="str">
        <f t="shared" si="476"/>
        <v>October</v>
      </c>
      <c r="V3031" t="str">
        <f t="shared" si="470"/>
        <v>11/17/2014</v>
      </c>
      <c r="W3031" t="str">
        <f t="shared" si="477"/>
        <v>2014</v>
      </c>
      <c r="X3031" t="str">
        <f t="shared" si="478"/>
        <v>November</v>
      </c>
    </row>
    <row r="3032" spans="1:24" ht="43.2" x14ac:dyDescent="0.55000000000000004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471"/>
        <v>1.0668571428571429</v>
      </c>
      <c r="P3032" s="9">
        <f t="shared" si="472"/>
        <v>45.536585365853661</v>
      </c>
      <c r="Q3032" t="str">
        <f t="shared" si="473"/>
        <v>theater</v>
      </c>
      <c r="R3032" t="str">
        <f t="shared" si="474"/>
        <v>spaces</v>
      </c>
      <c r="S3032" t="str">
        <f t="shared" si="479"/>
        <v>8/17/2015</v>
      </c>
      <c r="T3032" t="str">
        <f t="shared" si="475"/>
        <v>2015</v>
      </c>
      <c r="U3032" t="str">
        <f t="shared" si="476"/>
        <v>August</v>
      </c>
      <c r="V3032" t="str">
        <f t="shared" si="470"/>
        <v>9/16/2015</v>
      </c>
      <c r="W3032" t="str">
        <f t="shared" si="477"/>
        <v>2015</v>
      </c>
      <c r="X3032" t="str">
        <f t="shared" si="478"/>
        <v>September</v>
      </c>
    </row>
    <row r="3033" spans="1:24" ht="72" x14ac:dyDescent="0.55000000000000004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471"/>
        <v>1</v>
      </c>
      <c r="P3033" s="9">
        <f t="shared" si="472"/>
        <v>51.724137931034484</v>
      </c>
      <c r="Q3033" t="str">
        <f t="shared" si="473"/>
        <v>theater</v>
      </c>
      <c r="R3033" t="str">
        <f t="shared" si="474"/>
        <v>spaces</v>
      </c>
      <c r="S3033" t="str">
        <f t="shared" si="479"/>
        <v>8/15/2016</v>
      </c>
      <c r="T3033" t="str">
        <f t="shared" si="475"/>
        <v>2016</v>
      </c>
      <c r="U3033" t="str">
        <f t="shared" si="476"/>
        <v>August</v>
      </c>
      <c r="V3033" t="str">
        <f t="shared" si="470"/>
        <v>10/14/2016</v>
      </c>
      <c r="W3033" t="str">
        <f t="shared" si="477"/>
        <v>2016</v>
      </c>
      <c r="X3033" t="str">
        <f t="shared" si="478"/>
        <v>October</v>
      </c>
    </row>
    <row r="3034" spans="1:24" ht="43.2" x14ac:dyDescent="0.55000000000000004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471"/>
        <v>1.272</v>
      </c>
      <c r="P3034" s="9">
        <f t="shared" si="472"/>
        <v>50.88</v>
      </c>
      <c r="Q3034" t="str">
        <f t="shared" si="473"/>
        <v>theater</v>
      </c>
      <c r="R3034" t="str">
        <f t="shared" si="474"/>
        <v>spaces</v>
      </c>
      <c r="S3034" t="str">
        <f t="shared" si="479"/>
        <v>8/11/2015</v>
      </c>
      <c r="T3034" t="str">
        <f t="shared" si="475"/>
        <v>2015</v>
      </c>
      <c r="U3034" t="str">
        <f t="shared" si="476"/>
        <v>August</v>
      </c>
      <c r="V3034" t="str">
        <f t="shared" si="470"/>
        <v>9/10/2015</v>
      </c>
      <c r="W3034" t="str">
        <f t="shared" si="477"/>
        <v>2015</v>
      </c>
      <c r="X3034" t="str">
        <f t="shared" si="478"/>
        <v>September</v>
      </c>
    </row>
    <row r="3035" spans="1:24" ht="43.2" x14ac:dyDescent="0.55000000000000004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471"/>
        <v>1.4653333333333334</v>
      </c>
      <c r="P3035" s="9">
        <f t="shared" si="472"/>
        <v>191.13043478260869</v>
      </c>
      <c r="Q3035" t="str">
        <f t="shared" si="473"/>
        <v>theater</v>
      </c>
      <c r="R3035" t="str">
        <f t="shared" si="474"/>
        <v>spaces</v>
      </c>
      <c r="S3035" t="str">
        <f t="shared" si="479"/>
        <v>7/18/2016</v>
      </c>
      <c r="T3035" t="str">
        <f t="shared" si="475"/>
        <v>2016</v>
      </c>
      <c r="U3035" t="str">
        <f t="shared" si="476"/>
        <v>July</v>
      </c>
      <c r="V3035" t="str">
        <f t="shared" si="470"/>
        <v>8/17/2016</v>
      </c>
      <c r="W3035" t="str">
        <f t="shared" si="477"/>
        <v>2016</v>
      </c>
      <c r="X3035" t="str">
        <f t="shared" si="478"/>
        <v>August</v>
      </c>
    </row>
    <row r="3036" spans="1:24" ht="57.6" x14ac:dyDescent="0.55000000000000004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471"/>
        <v>1.1253599999999999</v>
      </c>
      <c r="P3036" s="9">
        <f t="shared" si="472"/>
        <v>89.314285714285717</v>
      </c>
      <c r="Q3036" t="str">
        <f t="shared" si="473"/>
        <v>theater</v>
      </c>
      <c r="R3036" t="str">
        <f t="shared" si="474"/>
        <v>spaces</v>
      </c>
      <c r="S3036" t="str">
        <f t="shared" si="479"/>
        <v>10/1/2016</v>
      </c>
      <c r="T3036" t="str">
        <f t="shared" si="475"/>
        <v>2016</v>
      </c>
      <c r="U3036" t="str">
        <f t="shared" si="476"/>
        <v>October</v>
      </c>
      <c r="V3036" t="str">
        <f t="shared" si="470"/>
        <v>10/31/2016</v>
      </c>
      <c r="W3036" t="str">
        <f t="shared" si="477"/>
        <v>2016</v>
      </c>
      <c r="X3036" t="str">
        <f t="shared" si="478"/>
        <v>October</v>
      </c>
    </row>
    <row r="3037" spans="1:24" ht="28.8" x14ac:dyDescent="0.55000000000000004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471"/>
        <v>1.0878684000000001</v>
      </c>
      <c r="P3037" s="9">
        <f t="shared" si="472"/>
        <v>88.588631921824103</v>
      </c>
      <c r="Q3037" t="str">
        <f t="shared" si="473"/>
        <v>theater</v>
      </c>
      <c r="R3037" t="str">
        <f t="shared" si="474"/>
        <v>spaces</v>
      </c>
      <c r="S3037" t="str">
        <f t="shared" si="479"/>
        <v>4/4/2013</v>
      </c>
      <c r="T3037" t="str">
        <f t="shared" si="475"/>
        <v>2013</v>
      </c>
      <c r="U3037" t="str">
        <f t="shared" si="476"/>
        <v>April</v>
      </c>
      <c r="V3037" t="str">
        <f t="shared" si="470"/>
        <v>5/4/2013</v>
      </c>
      <c r="W3037" t="str">
        <f t="shared" si="477"/>
        <v>2013</v>
      </c>
      <c r="X3037" t="str">
        <f t="shared" si="478"/>
        <v>May</v>
      </c>
    </row>
    <row r="3038" spans="1:24" ht="43.2" x14ac:dyDescent="0.55000000000000004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471"/>
        <v>1.26732</v>
      </c>
      <c r="P3038" s="9">
        <f t="shared" si="472"/>
        <v>96.300911854103347</v>
      </c>
      <c r="Q3038" t="str">
        <f t="shared" si="473"/>
        <v>theater</v>
      </c>
      <c r="R3038" t="str">
        <f t="shared" si="474"/>
        <v>spaces</v>
      </c>
      <c r="S3038" t="str">
        <f t="shared" si="479"/>
        <v>7/11/2013</v>
      </c>
      <c r="T3038" t="str">
        <f t="shared" si="475"/>
        <v>2013</v>
      </c>
      <c r="U3038" t="str">
        <f t="shared" si="476"/>
        <v>July</v>
      </c>
      <c r="V3038" t="str">
        <f t="shared" si="470"/>
        <v>8/16/2013</v>
      </c>
      <c r="W3038" t="str">
        <f t="shared" si="477"/>
        <v>2013</v>
      </c>
      <c r="X3038" t="str">
        <f t="shared" si="478"/>
        <v>August</v>
      </c>
    </row>
    <row r="3039" spans="1:24" ht="57.6" x14ac:dyDescent="0.55000000000000004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471"/>
        <v>2.1320000000000001</v>
      </c>
      <c r="P3039" s="9">
        <f t="shared" si="472"/>
        <v>33.3125</v>
      </c>
      <c r="Q3039" t="str">
        <f t="shared" si="473"/>
        <v>theater</v>
      </c>
      <c r="R3039" t="str">
        <f t="shared" si="474"/>
        <v>spaces</v>
      </c>
      <c r="S3039" t="str">
        <f t="shared" si="479"/>
        <v>7/19/2010</v>
      </c>
      <c r="T3039" t="str">
        <f t="shared" si="475"/>
        <v>2010</v>
      </c>
      <c r="U3039" t="str">
        <f t="shared" si="476"/>
        <v>July</v>
      </c>
      <c r="V3039" t="str">
        <f t="shared" si="470"/>
        <v>10/1/2010</v>
      </c>
      <c r="W3039" t="str">
        <f t="shared" si="477"/>
        <v>2010</v>
      </c>
      <c r="X3039" t="str">
        <f t="shared" si="478"/>
        <v>October</v>
      </c>
    </row>
    <row r="3040" spans="1:24" ht="43.2" x14ac:dyDescent="0.55000000000000004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471"/>
        <v>1.0049999999999999</v>
      </c>
      <c r="P3040" s="9">
        <f t="shared" si="472"/>
        <v>37.222222222222221</v>
      </c>
      <c r="Q3040" t="str">
        <f t="shared" si="473"/>
        <v>theater</v>
      </c>
      <c r="R3040" t="str">
        <f t="shared" si="474"/>
        <v>spaces</v>
      </c>
      <c r="S3040" t="str">
        <f t="shared" si="479"/>
        <v>1/4/2016</v>
      </c>
      <c r="T3040" t="str">
        <f t="shared" si="475"/>
        <v>2016</v>
      </c>
      <c r="U3040" t="str">
        <f t="shared" si="476"/>
        <v>January</v>
      </c>
      <c r="V3040" t="str">
        <f t="shared" si="470"/>
        <v>3/4/2016</v>
      </c>
      <c r="W3040" t="str">
        <f t="shared" si="477"/>
        <v>2016</v>
      </c>
      <c r="X3040" t="str">
        <f t="shared" si="478"/>
        <v>March</v>
      </c>
    </row>
    <row r="3041" spans="1:24" ht="43.2" x14ac:dyDescent="0.55000000000000004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471"/>
        <v>1.0871389999999999</v>
      </c>
      <c r="P3041" s="9">
        <f t="shared" si="472"/>
        <v>92.130423728813554</v>
      </c>
      <c r="Q3041" t="str">
        <f t="shared" si="473"/>
        <v>theater</v>
      </c>
      <c r="R3041" t="str">
        <f t="shared" si="474"/>
        <v>spaces</v>
      </c>
      <c r="S3041" t="str">
        <f t="shared" si="479"/>
        <v>12/2/2013</v>
      </c>
      <c r="T3041" t="str">
        <f t="shared" si="475"/>
        <v>2013</v>
      </c>
      <c r="U3041" t="str">
        <f t="shared" si="476"/>
        <v>December</v>
      </c>
      <c r="V3041" t="str">
        <f t="shared" si="470"/>
        <v>12/29/2013</v>
      </c>
      <c r="W3041" t="str">
        <f t="shared" si="477"/>
        <v>2013</v>
      </c>
      <c r="X3041" t="str">
        <f t="shared" si="478"/>
        <v>December</v>
      </c>
    </row>
    <row r="3042" spans="1:24" ht="43.2" x14ac:dyDescent="0.55000000000000004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471"/>
        <v>1.075</v>
      </c>
      <c r="P3042" s="9">
        <f t="shared" si="472"/>
        <v>76.785714285714292</v>
      </c>
      <c r="Q3042" t="str">
        <f t="shared" si="473"/>
        <v>theater</v>
      </c>
      <c r="R3042" t="str">
        <f t="shared" si="474"/>
        <v>spaces</v>
      </c>
      <c r="S3042" t="str">
        <f t="shared" si="479"/>
        <v>6/22/2015</v>
      </c>
      <c r="T3042" t="str">
        <f t="shared" si="475"/>
        <v>2015</v>
      </c>
      <c r="U3042" t="str">
        <f t="shared" si="476"/>
        <v>June</v>
      </c>
      <c r="V3042" t="str">
        <f t="shared" si="470"/>
        <v>6/26/2015</v>
      </c>
      <c r="W3042" t="str">
        <f t="shared" si="477"/>
        <v>2015</v>
      </c>
      <c r="X3042" t="str">
        <f t="shared" si="478"/>
        <v>June</v>
      </c>
    </row>
    <row r="3043" spans="1:24" ht="28.8" x14ac:dyDescent="0.55000000000000004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471"/>
        <v>1.1048192771084338</v>
      </c>
      <c r="P3043" s="9">
        <f t="shared" si="472"/>
        <v>96.526315789473685</v>
      </c>
      <c r="Q3043" t="str">
        <f t="shared" si="473"/>
        <v>theater</v>
      </c>
      <c r="R3043" t="str">
        <f t="shared" si="474"/>
        <v>spaces</v>
      </c>
      <c r="S3043" t="str">
        <f t="shared" si="479"/>
        <v>12/21/2015</v>
      </c>
      <c r="T3043" t="str">
        <f t="shared" si="475"/>
        <v>2015</v>
      </c>
      <c r="U3043" t="str">
        <f t="shared" si="476"/>
        <v>December</v>
      </c>
      <c r="V3043" t="str">
        <f t="shared" si="470"/>
        <v>1/20/2016</v>
      </c>
      <c r="W3043" t="str">
        <f t="shared" si="477"/>
        <v>2016</v>
      </c>
      <c r="X3043" t="str">
        <f t="shared" si="478"/>
        <v>January</v>
      </c>
    </row>
    <row r="3044" spans="1:24" ht="43.2" x14ac:dyDescent="0.55000000000000004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471"/>
        <v>1.28</v>
      </c>
      <c r="P3044" s="9">
        <f t="shared" si="472"/>
        <v>51.891891891891895</v>
      </c>
      <c r="Q3044" t="str">
        <f t="shared" si="473"/>
        <v>theater</v>
      </c>
      <c r="R3044" t="str">
        <f t="shared" si="474"/>
        <v>spaces</v>
      </c>
      <c r="S3044" t="str">
        <f t="shared" si="479"/>
        <v>9/6/2015</v>
      </c>
      <c r="T3044" t="str">
        <f t="shared" si="475"/>
        <v>2015</v>
      </c>
      <c r="U3044" t="str">
        <f t="shared" si="476"/>
        <v>September</v>
      </c>
      <c r="V3044" t="str">
        <f t="shared" si="470"/>
        <v>10/6/2015</v>
      </c>
      <c r="W3044" t="str">
        <f t="shared" si="477"/>
        <v>2015</v>
      </c>
      <c r="X3044" t="str">
        <f t="shared" si="478"/>
        <v>October</v>
      </c>
    </row>
    <row r="3045" spans="1:24" ht="43.2" x14ac:dyDescent="0.55000000000000004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471"/>
        <v>1.1000666666666667</v>
      </c>
      <c r="P3045" s="9">
        <f t="shared" si="472"/>
        <v>128.9140625</v>
      </c>
      <c r="Q3045" t="str">
        <f t="shared" si="473"/>
        <v>theater</v>
      </c>
      <c r="R3045" t="str">
        <f t="shared" si="474"/>
        <v>spaces</v>
      </c>
      <c r="S3045" t="str">
        <f t="shared" si="479"/>
        <v>3/19/2015</v>
      </c>
      <c r="T3045" t="str">
        <f t="shared" si="475"/>
        <v>2015</v>
      </c>
      <c r="U3045" t="str">
        <f t="shared" si="476"/>
        <v>March</v>
      </c>
      <c r="V3045" t="str">
        <f t="shared" si="470"/>
        <v>4/15/2015</v>
      </c>
      <c r="W3045" t="str">
        <f t="shared" si="477"/>
        <v>2015</v>
      </c>
      <c r="X3045" t="str">
        <f t="shared" si="478"/>
        <v>April</v>
      </c>
    </row>
    <row r="3046" spans="1:24" ht="43.2" x14ac:dyDescent="0.55000000000000004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471"/>
        <v>1.0934166666666667</v>
      </c>
      <c r="P3046" s="9">
        <f t="shared" si="472"/>
        <v>84.108974358974365</v>
      </c>
      <c r="Q3046" t="str">
        <f t="shared" si="473"/>
        <v>theater</v>
      </c>
      <c r="R3046" t="str">
        <f t="shared" si="474"/>
        <v>spaces</v>
      </c>
      <c r="S3046" t="str">
        <f t="shared" si="479"/>
        <v>1/18/2016</v>
      </c>
      <c r="T3046" t="str">
        <f t="shared" si="475"/>
        <v>2016</v>
      </c>
      <c r="U3046" t="str">
        <f t="shared" si="476"/>
        <v>January</v>
      </c>
      <c r="V3046" t="str">
        <f t="shared" si="470"/>
        <v>2/2/2016</v>
      </c>
      <c r="W3046" t="str">
        <f t="shared" si="477"/>
        <v>2016</v>
      </c>
      <c r="X3046" t="str">
        <f t="shared" si="478"/>
        <v>February</v>
      </c>
    </row>
    <row r="3047" spans="1:24" ht="43.2" x14ac:dyDescent="0.55000000000000004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471"/>
        <v>1.3270650000000002</v>
      </c>
      <c r="P3047" s="9">
        <f t="shared" si="472"/>
        <v>82.941562500000003</v>
      </c>
      <c r="Q3047" t="str">
        <f t="shared" si="473"/>
        <v>theater</v>
      </c>
      <c r="R3047" t="str">
        <f t="shared" si="474"/>
        <v>spaces</v>
      </c>
      <c r="S3047" t="str">
        <f t="shared" si="479"/>
        <v>7/22/2014</v>
      </c>
      <c r="T3047" t="str">
        <f t="shared" si="475"/>
        <v>2014</v>
      </c>
      <c r="U3047" t="str">
        <f t="shared" si="476"/>
        <v>July</v>
      </c>
      <c r="V3047" t="str">
        <f t="shared" si="470"/>
        <v>8/21/2014</v>
      </c>
      <c r="W3047" t="str">
        <f t="shared" si="477"/>
        <v>2014</v>
      </c>
      <c r="X3047" t="str">
        <f t="shared" si="478"/>
        <v>August</v>
      </c>
    </row>
    <row r="3048" spans="1:24" ht="43.2" x14ac:dyDescent="0.55000000000000004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471"/>
        <v>1.9084810126582279</v>
      </c>
      <c r="P3048" s="9">
        <f t="shared" si="472"/>
        <v>259.94827586206895</v>
      </c>
      <c r="Q3048" t="str">
        <f t="shared" si="473"/>
        <v>theater</v>
      </c>
      <c r="R3048" t="str">
        <f t="shared" si="474"/>
        <v>spaces</v>
      </c>
      <c r="S3048" t="str">
        <f t="shared" si="479"/>
        <v>8/11/2014</v>
      </c>
      <c r="T3048" t="str">
        <f t="shared" si="475"/>
        <v>2014</v>
      </c>
      <c r="U3048" t="str">
        <f t="shared" si="476"/>
        <v>August</v>
      </c>
      <c r="V3048" t="str">
        <f t="shared" si="470"/>
        <v>9/9/2014</v>
      </c>
      <c r="W3048" t="str">
        <f t="shared" si="477"/>
        <v>2014</v>
      </c>
      <c r="X3048" t="str">
        <f t="shared" si="478"/>
        <v>September</v>
      </c>
    </row>
    <row r="3049" spans="1:24" ht="43.2" x14ac:dyDescent="0.55000000000000004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471"/>
        <v>1.49</v>
      </c>
      <c r="P3049" s="9">
        <f t="shared" si="472"/>
        <v>37.25</v>
      </c>
      <c r="Q3049" t="str">
        <f t="shared" si="473"/>
        <v>theater</v>
      </c>
      <c r="R3049" t="str">
        <f t="shared" si="474"/>
        <v>spaces</v>
      </c>
      <c r="S3049" t="str">
        <f t="shared" si="479"/>
        <v>3/14/2016</v>
      </c>
      <c r="T3049" t="str">
        <f t="shared" si="475"/>
        <v>2016</v>
      </c>
      <c r="U3049" t="str">
        <f t="shared" si="476"/>
        <v>March</v>
      </c>
      <c r="V3049" t="str">
        <f t="shared" si="470"/>
        <v>4/27/2016</v>
      </c>
      <c r="W3049" t="str">
        <f t="shared" si="477"/>
        <v>2016</v>
      </c>
      <c r="X3049" t="str">
        <f t="shared" si="478"/>
        <v>April</v>
      </c>
    </row>
    <row r="3050" spans="1:24" ht="43.2" x14ac:dyDescent="0.55000000000000004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471"/>
        <v>1.6639999999999999</v>
      </c>
      <c r="P3050" s="9">
        <f t="shared" si="472"/>
        <v>177.02127659574469</v>
      </c>
      <c r="Q3050" t="str">
        <f t="shared" si="473"/>
        <v>theater</v>
      </c>
      <c r="R3050" t="str">
        <f t="shared" si="474"/>
        <v>spaces</v>
      </c>
      <c r="S3050" t="str">
        <f t="shared" si="479"/>
        <v>12/2/2014</v>
      </c>
      <c r="T3050" t="str">
        <f t="shared" si="475"/>
        <v>2014</v>
      </c>
      <c r="U3050" t="str">
        <f t="shared" si="476"/>
        <v>December</v>
      </c>
      <c r="V3050" t="str">
        <f t="shared" si="470"/>
        <v>12/31/2014</v>
      </c>
      <c r="W3050" t="str">
        <f t="shared" si="477"/>
        <v>2014</v>
      </c>
      <c r="X3050" t="str">
        <f t="shared" si="478"/>
        <v>December</v>
      </c>
    </row>
    <row r="3051" spans="1:24" ht="43.2" x14ac:dyDescent="0.55000000000000004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471"/>
        <v>1.0666666666666667</v>
      </c>
      <c r="P3051" s="9">
        <f t="shared" si="472"/>
        <v>74.074074074074076</v>
      </c>
      <c r="Q3051" t="str">
        <f t="shared" si="473"/>
        <v>theater</v>
      </c>
      <c r="R3051" t="str">
        <f t="shared" si="474"/>
        <v>spaces</v>
      </c>
      <c r="S3051" t="str">
        <f t="shared" si="479"/>
        <v>5/14/2015</v>
      </c>
      <c r="T3051" t="str">
        <f t="shared" si="475"/>
        <v>2015</v>
      </c>
      <c r="U3051" t="str">
        <f t="shared" si="476"/>
        <v>May</v>
      </c>
      <c r="V3051" t="str">
        <f t="shared" si="470"/>
        <v>6/13/2015</v>
      </c>
      <c r="W3051" t="str">
        <f t="shared" si="477"/>
        <v>2015</v>
      </c>
      <c r="X3051" t="str">
        <f t="shared" si="478"/>
        <v>June</v>
      </c>
    </row>
    <row r="3052" spans="1:24" ht="28.8" x14ac:dyDescent="0.55000000000000004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471"/>
        <v>1.06</v>
      </c>
      <c r="P3052" s="9">
        <f t="shared" si="472"/>
        <v>70.666666666666671</v>
      </c>
      <c r="Q3052" t="str">
        <f t="shared" si="473"/>
        <v>theater</v>
      </c>
      <c r="R3052" t="str">
        <f t="shared" si="474"/>
        <v>spaces</v>
      </c>
      <c r="S3052" t="str">
        <f t="shared" si="479"/>
        <v>4/4/2016</v>
      </c>
      <c r="T3052" t="str">
        <f t="shared" si="475"/>
        <v>2016</v>
      </c>
      <c r="U3052" t="str">
        <f t="shared" si="476"/>
        <v>April</v>
      </c>
      <c r="V3052" t="str">
        <f t="shared" si="470"/>
        <v>5/4/2016</v>
      </c>
      <c r="W3052" t="str">
        <f t="shared" si="477"/>
        <v>2016</v>
      </c>
      <c r="X3052" t="str">
        <f t="shared" si="478"/>
        <v>May</v>
      </c>
    </row>
    <row r="3053" spans="1:24" ht="43.2" x14ac:dyDescent="0.55000000000000004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si="471"/>
        <v>0.23628571428571429</v>
      </c>
      <c r="P3053" s="9">
        <f t="shared" si="472"/>
        <v>23.62857142857143</v>
      </c>
      <c r="Q3053" t="str">
        <f t="shared" si="473"/>
        <v>theater</v>
      </c>
      <c r="R3053" t="str">
        <f t="shared" si="474"/>
        <v>spaces</v>
      </c>
      <c r="S3053" t="str">
        <f t="shared" si="479"/>
        <v>1/9/2017</v>
      </c>
      <c r="T3053" t="str">
        <f t="shared" si="475"/>
        <v>2017</v>
      </c>
      <c r="U3053" t="str">
        <f t="shared" si="476"/>
        <v>January</v>
      </c>
      <c r="V3053" t="str">
        <f t="shared" si="470"/>
        <v>2/8/2017</v>
      </c>
      <c r="W3053" t="str">
        <f t="shared" si="477"/>
        <v>2017</v>
      </c>
      <c r="X3053" t="str">
        <f t="shared" si="478"/>
        <v>February</v>
      </c>
    </row>
    <row r="3054" spans="1:24" ht="28.8" x14ac:dyDescent="0.55000000000000004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471"/>
        <v>1.5E-3</v>
      </c>
      <c r="P3054" s="9">
        <f t="shared" si="472"/>
        <v>37.5</v>
      </c>
      <c r="Q3054" t="str">
        <f t="shared" si="473"/>
        <v>theater</v>
      </c>
      <c r="R3054" t="str">
        <f t="shared" si="474"/>
        <v>spaces</v>
      </c>
      <c r="S3054" t="str">
        <f t="shared" si="479"/>
        <v>4/28/2015</v>
      </c>
      <c r="T3054" t="str">
        <f t="shared" si="475"/>
        <v>2015</v>
      </c>
      <c r="U3054" t="str">
        <f t="shared" si="476"/>
        <v>April</v>
      </c>
      <c r="V3054" t="str">
        <f t="shared" si="470"/>
        <v>5/28/2015</v>
      </c>
      <c r="W3054" t="str">
        <f t="shared" si="477"/>
        <v>2015</v>
      </c>
      <c r="X3054" t="str">
        <f t="shared" si="478"/>
        <v>May</v>
      </c>
    </row>
    <row r="3055" spans="1:24" ht="43.2" x14ac:dyDescent="0.55000000000000004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471"/>
        <v>4.0000000000000001E-3</v>
      </c>
      <c r="P3055" s="9">
        <f t="shared" si="472"/>
        <v>13.333333333333334</v>
      </c>
      <c r="Q3055" t="str">
        <f t="shared" si="473"/>
        <v>theater</v>
      </c>
      <c r="R3055" t="str">
        <f t="shared" si="474"/>
        <v>spaces</v>
      </c>
      <c r="S3055" t="str">
        <f t="shared" si="479"/>
        <v>8/11/2014</v>
      </c>
      <c r="T3055" t="str">
        <f t="shared" si="475"/>
        <v>2014</v>
      </c>
      <c r="U3055" t="str">
        <f t="shared" si="476"/>
        <v>August</v>
      </c>
      <c r="V3055" t="str">
        <f t="shared" si="470"/>
        <v>10/1/2014</v>
      </c>
      <c r="W3055" t="str">
        <f t="shared" si="477"/>
        <v>2014</v>
      </c>
      <c r="X3055" t="str">
        <f t="shared" si="478"/>
        <v>October</v>
      </c>
    </row>
    <row r="3056" spans="1:24" ht="43.2" x14ac:dyDescent="0.55000000000000004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 t="shared" si="471"/>
        <v>0</v>
      </c>
      <c r="P3056" s="9">
        <f t="shared" si="472"/>
        <v>0</v>
      </c>
      <c r="Q3056" t="str">
        <f t="shared" si="473"/>
        <v>theater</v>
      </c>
      <c r="R3056" t="str">
        <f t="shared" si="474"/>
        <v>spaces</v>
      </c>
      <c r="S3056" t="str">
        <f t="shared" si="479"/>
        <v>1/23/2015</v>
      </c>
      <c r="T3056" t="str">
        <f t="shared" si="475"/>
        <v>2015</v>
      </c>
      <c r="U3056" t="str">
        <f t="shared" si="476"/>
        <v>January</v>
      </c>
      <c r="V3056" t="str">
        <f t="shared" si="470"/>
        <v>3/1/2015</v>
      </c>
      <c r="W3056" t="str">
        <f t="shared" si="477"/>
        <v>2015</v>
      </c>
      <c r="X3056" t="str">
        <f t="shared" si="478"/>
        <v>March</v>
      </c>
    </row>
    <row r="3057" spans="1:24" ht="43.2" x14ac:dyDescent="0.55000000000000004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 t="shared" si="471"/>
        <v>5.0000000000000002E-5</v>
      </c>
      <c r="P3057" s="9">
        <f t="shared" si="472"/>
        <v>1</v>
      </c>
      <c r="Q3057" t="str">
        <f t="shared" si="473"/>
        <v>theater</v>
      </c>
      <c r="R3057" t="str">
        <f t="shared" si="474"/>
        <v>spaces</v>
      </c>
      <c r="S3057" t="str">
        <f t="shared" si="479"/>
        <v>11/10/2014</v>
      </c>
      <c r="T3057" t="str">
        <f t="shared" si="475"/>
        <v>2014</v>
      </c>
      <c r="U3057" t="str">
        <f t="shared" si="476"/>
        <v>November</v>
      </c>
      <c r="V3057" t="str">
        <f t="shared" si="470"/>
        <v>1/9/2015</v>
      </c>
      <c r="W3057" t="str">
        <f t="shared" si="477"/>
        <v>2015</v>
      </c>
      <c r="X3057" t="str">
        <f t="shared" si="478"/>
        <v>January</v>
      </c>
    </row>
    <row r="3058" spans="1:24" ht="43.2" x14ac:dyDescent="0.55000000000000004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 t="shared" si="471"/>
        <v>0</v>
      </c>
      <c r="P3058" s="9">
        <f t="shared" si="472"/>
        <v>0</v>
      </c>
      <c r="Q3058" t="str">
        <f t="shared" si="473"/>
        <v>theater</v>
      </c>
      <c r="R3058" t="str">
        <f t="shared" si="474"/>
        <v>spaces</v>
      </c>
      <c r="S3058" t="str">
        <f t="shared" si="479"/>
        <v>7/31/2014</v>
      </c>
      <c r="T3058" t="str">
        <f t="shared" si="475"/>
        <v>2014</v>
      </c>
      <c r="U3058" t="str">
        <f t="shared" si="476"/>
        <v>July</v>
      </c>
      <c r="V3058" t="str">
        <f t="shared" si="470"/>
        <v>9/29/2014</v>
      </c>
      <c r="W3058" t="str">
        <f t="shared" si="477"/>
        <v>2014</v>
      </c>
      <c r="X3058" t="str">
        <f t="shared" si="478"/>
        <v>September</v>
      </c>
    </row>
    <row r="3059" spans="1:24" ht="43.2" x14ac:dyDescent="0.55000000000000004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 t="shared" si="471"/>
        <v>0</v>
      </c>
      <c r="P3059" s="9">
        <f t="shared" si="472"/>
        <v>0</v>
      </c>
      <c r="Q3059" t="str">
        <f t="shared" si="473"/>
        <v>theater</v>
      </c>
      <c r="R3059" t="str">
        <f t="shared" si="474"/>
        <v>spaces</v>
      </c>
      <c r="S3059" t="str">
        <f t="shared" si="479"/>
        <v>3/4/2016</v>
      </c>
      <c r="T3059" t="str">
        <f t="shared" si="475"/>
        <v>2016</v>
      </c>
      <c r="U3059" t="str">
        <f t="shared" si="476"/>
        <v>March</v>
      </c>
      <c r="V3059" t="str">
        <f t="shared" si="470"/>
        <v>4/3/2016</v>
      </c>
      <c r="W3059" t="str">
        <f t="shared" si="477"/>
        <v>2016</v>
      </c>
      <c r="X3059" t="str">
        <f t="shared" si="478"/>
        <v>April</v>
      </c>
    </row>
    <row r="3060" spans="1:24" ht="43.2" x14ac:dyDescent="0.55000000000000004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si="471"/>
        <v>1.6666666666666666E-4</v>
      </c>
      <c r="P3060" s="9">
        <f t="shared" si="472"/>
        <v>1</v>
      </c>
      <c r="Q3060" t="str">
        <f t="shared" si="473"/>
        <v>theater</v>
      </c>
      <c r="R3060" t="str">
        <f t="shared" si="474"/>
        <v>spaces</v>
      </c>
      <c r="S3060" t="str">
        <f t="shared" si="479"/>
        <v>3/31/2016</v>
      </c>
      <c r="T3060" t="str">
        <f t="shared" si="475"/>
        <v>2016</v>
      </c>
      <c r="U3060" t="str">
        <f t="shared" si="476"/>
        <v>March</v>
      </c>
      <c r="V3060" t="str">
        <f t="shared" si="470"/>
        <v>5/20/2016</v>
      </c>
      <c r="W3060" t="str">
        <f t="shared" si="477"/>
        <v>2016</v>
      </c>
      <c r="X3060" t="str">
        <f t="shared" si="478"/>
        <v>May</v>
      </c>
    </row>
    <row r="3061" spans="1:24" ht="43.2" x14ac:dyDescent="0.55000000000000004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471"/>
        <v>3.0066666666666665E-2</v>
      </c>
      <c r="P3061" s="9">
        <f t="shared" si="472"/>
        <v>41</v>
      </c>
      <c r="Q3061" t="str">
        <f t="shared" si="473"/>
        <v>theater</v>
      </c>
      <c r="R3061" t="str">
        <f t="shared" si="474"/>
        <v>spaces</v>
      </c>
      <c r="S3061" t="str">
        <f t="shared" si="479"/>
        <v>7/9/2014</v>
      </c>
      <c r="T3061" t="str">
        <f t="shared" si="475"/>
        <v>2014</v>
      </c>
      <c r="U3061" t="str">
        <f t="shared" si="476"/>
        <v>July</v>
      </c>
      <c r="V3061" t="str">
        <f t="shared" si="470"/>
        <v>8/8/2014</v>
      </c>
      <c r="W3061" t="str">
        <f t="shared" si="477"/>
        <v>2014</v>
      </c>
      <c r="X3061" t="str">
        <f t="shared" si="478"/>
        <v>August</v>
      </c>
    </row>
    <row r="3062" spans="1:24" ht="28.8" x14ac:dyDescent="0.55000000000000004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471"/>
        <v>1.5227272727272728E-3</v>
      </c>
      <c r="P3062" s="9">
        <f t="shared" si="472"/>
        <v>55.833333333333336</v>
      </c>
      <c r="Q3062" t="str">
        <f t="shared" si="473"/>
        <v>theater</v>
      </c>
      <c r="R3062" t="str">
        <f t="shared" si="474"/>
        <v>spaces</v>
      </c>
      <c r="S3062" t="str">
        <f t="shared" si="479"/>
        <v>8/29/2015</v>
      </c>
      <c r="T3062" t="str">
        <f t="shared" si="475"/>
        <v>2015</v>
      </c>
      <c r="U3062" t="str">
        <f t="shared" si="476"/>
        <v>August</v>
      </c>
      <c r="V3062" t="str">
        <f t="shared" si="470"/>
        <v>9/28/2015</v>
      </c>
      <c r="W3062" t="str">
        <f t="shared" si="477"/>
        <v>2015</v>
      </c>
      <c r="X3062" t="str">
        <f t="shared" si="478"/>
        <v>September</v>
      </c>
    </row>
    <row r="3063" spans="1:24" x14ac:dyDescent="0.55000000000000004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 t="shared" si="471"/>
        <v>0</v>
      </c>
      <c r="P3063" s="9">
        <f t="shared" si="472"/>
        <v>0</v>
      </c>
      <c r="Q3063" t="str">
        <f t="shared" si="473"/>
        <v>theater</v>
      </c>
      <c r="R3063" t="str">
        <f t="shared" si="474"/>
        <v>spaces</v>
      </c>
      <c r="S3063" t="str">
        <f t="shared" si="479"/>
        <v>7/14/2014</v>
      </c>
      <c r="T3063" t="str">
        <f t="shared" si="475"/>
        <v>2014</v>
      </c>
      <c r="U3063" t="str">
        <f t="shared" si="476"/>
        <v>July</v>
      </c>
      <c r="V3063" t="str">
        <f t="shared" si="470"/>
        <v>8/13/2014</v>
      </c>
      <c r="W3063" t="str">
        <f t="shared" si="477"/>
        <v>2014</v>
      </c>
      <c r="X3063" t="str">
        <f t="shared" si="478"/>
        <v>August</v>
      </c>
    </row>
    <row r="3064" spans="1:24" ht="43.2" x14ac:dyDescent="0.55000000000000004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si="471"/>
        <v>0.66839999999999999</v>
      </c>
      <c r="P3064" s="9">
        <f t="shared" si="472"/>
        <v>99.761194029850742</v>
      </c>
      <c r="Q3064" t="str">
        <f t="shared" si="473"/>
        <v>theater</v>
      </c>
      <c r="R3064" t="str">
        <f t="shared" si="474"/>
        <v>spaces</v>
      </c>
      <c r="S3064" t="str">
        <f t="shared" si="479"/>
        <v>9/1/2015</v>
      </c>
      <c r="T3064" t="str">
        <f t="shared" si="475"/>
        <v>2015</v>
      </c>
      <c r="U3064" t="str">
        <f t="shared" si="476"/>
        <v>September</v>
      </c>
      <c r="V3064" t="str">
        <f t="shared" si="470"/>
        <v>9/30/2015</v>
      </c>
      <c r="W3064" t="str">
        <f t="shared" si="477"/>
        <v>2015</v>
      </c>
      <c r="X3064" t="str">
        <f t="shared" si="478"/>
        <v>September</v>
      </c>
    </row>
    <row r="3065" spans="1:24" ht="43.2" x14ac:dyDescent="0.55000000000000004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471"/>
        <v>0.19566666666666666</v>
      </c>
      <c r="P3065" s="9">
        <f t="shared" si="472"/>
        <v>25.521739130434781</v>
      </c>
      <c r="Q3065" t="str">
        <f t="shared" si="473"/>
        <v>theater</v>
      </c>
      <c r="R3065" t="str">
        <f t="shared" si="474"/>
        <v>spaces</v>
      </c>
      <c r="S3065" t="str">
        <f t="shared" si="479"/>
        <v>9/17/2016</v>
      </c>
      <c r="T3065" t="str">
        <f t="shared" si="475"/>
        <v>2016</v>
      </c>
      <c r="U3065" t="str">
        <f t="shared" si="476"/>
        <v>September</v>
      </c>
      <c r="V3065" t="str">
        <f t="shared" si="470"/>
        <v>10/22/2016</v>
      </c>
      <c r="W3065" t="str">
        <f t="shared" si="477"/>
        <v>2016</v>
      </c>
      <c r="X3065" t="str">
        <f t="shared" si="478"/>
        <v>October</v>
      </c>
    </row>
    <row r="3066" spans="1:24" ht="28.8" x14ac:dyDescent="0.55000000000000004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471"/>
        <v>0.11294666666666667</v>
      </c>
      <c r="P3066" s="9">
        <f t="shared" si="472"/>
        <v>117.65277777777777</v>
      </c>
      <c r="Q3066" t="str">
        <f t="shared" si="473"/>
        <v>theater</v>
      </c>
      <c r="R3066" t="str">
        <f t="shared" si="474"/>
        <v>spaces</v>
      </c>
      <c r="S3066" t="str">
        <f t="shared" si="479"/>
        <v>10/21/2015</v>
      </c>
      <c r="T3066" t="str">
        <f t="shared" si="475"/>
        <v>2015</v>
      </c>
      <c r="U3066" t="str">
        <f t="shared" si="476"/>
        <v>October</v>
      </c>
      <c r="V3066" t="str">
        <f t="shared" si="470"/>
        <v>11/22/2015</v>
      </c>
      <c r="W3066" t="str">
        <f t="shared" si="477"/>
        <v>2015</v>
      </c>
      <c r="X3066" t="str">
        <f t="shared" si="478"/>
        <v>November</v>
      </c>
    </row>
    <row r="3067" spans="1:24" ht="43.2" x14ac:dyDescent="0.55000000000000004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471"/>
        <v>4.0000000000000002E-4</v>
      </c>
      <c r="P3067" s="9">
        <f t="shared" si="472"/>
        <v>5</v>
      </c>
      <c r="Q3067" t="str">
        <f t="shared" si="473"/>
        <v>theater</v>
      </c>
      <c r="R3067" t="str">
        <f t="shared" si="474"/>
        <v>spaces</v>
      </c>
      <c r="S3067" t="str">
        <f t="shared" si="479"/>
        <v>7/4/2014</v>
      </c>
      <c r="T3067" t="str">
        <f t="shared" si="475"/>
        <v>2014</v>
      </c>
      <c r="U3067" t="str">
        <f t="shared" si="476"/>
        <v>July</v>
      </c>
      <c r="V3067" t="str">
        <f t="shared" si="470"/>
        <v>7/29/2014</v>
      </c>
      <c r="W3067" t="str">
        <f t="shared" si="477"/>
        <v>2014</v>
      </c>
      <c r="X3067" t="str">
        <f t="shared" si="478"/>
        <v>July</v>
      </c>
    </row>
    <row r="3068" spans="1:24" ht="43.2" x14ac:dyDescent="0.55000000000000004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471"/>
        <v>0.11985714285714286</v>
      </c>
      <c r="P3068" s="9">
        <f t="shared" si="472"/>
        <v>2796.6666666666665</v>
      </c>
      <c r="Q3068" t="str">
        <f t="shared" si="473"/>
        <v>theater</v>
      </c>
      <c r="R3068" t="str">
        <f t="shared" si="474"/>
        <v>spaces</v>
      </c>
      <c r="S3068" t="str">
        <f t="shared" si="479"/>
        <v>6/10/2016</v>
      </c>
      <c r="T3068" t="str">
        <f t="shared" si="475"/>
        <v>2016</v>
      </c>
      <c r="U3068" t="str">
        <f t="shared" si="476"/>
        <v>June</v>
      </c>
      <c r="V3068" t="str">
        <f t="shared" si="470"/>
        <v>7/10/2016</v>
      </c>
      <c r="W3068" t="str">
        <f t="shared" si="477"/>
        <v>2016</v>
      </c>
      <c r="X3068" t="str">
        <f t="shared" si="478"/>
        <v>July</v>
      </c>
    </row>
    <row r="3069" spans="1:24" ht="43.2" x14ac:dyDescent="0.55000000000000004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471"/>
        <v>2.5000000000000001E-2</v>
      </c>
      <c r="P3069" s="9">
        <f t="shared" si="472"/>
        <v>200</v>
      </c>
      <c r="Q3069" t="str">
        <f t="shared" si="473"/>
        <v>theater</v>
      </c>
      <c r="R3069" t="str">
        <f t="shared" si="474"/>
        <v>spaces</v>
      </c>
      <c r="S3069" t="str">
        <f t="shared" si="479"/>
        <v>8/10/2015</v>
      </c>
      <c r="T3069" t="str">
        <f t="shared" si="475"/>
        <v>2015</v>
      </c>
      <c r="U3069" t="str">
        <f t="shared" si="476"/>
        <v>August</v>
      </c>
      <c r="V3069" t="str">
        <f t="shared" si="470"/>
        <v>9/9/2015</v>
      </c>
      <c r="W3069" t="str">
        <f t="shared" si="477"/>
        <v>2015</v>
      </c>
      <c r="X3069" t="str">
        <f t="shared" si="478"/>
        <v>September</v>
      </c>
    </row>
    <row r="3070" spans="1:24" ht="43.2" x14ac:dyDescent="0.55000000000000004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471"/>
        <v>6.9999999999999999E-4</v>
      </c>
      <c r="P3070" s="9">
        <f t="shared" si="472"/>
        <v>87.5</v>
      </c>
      <c r="Q3070" t="str">
        <f t="shared" si="473"/>
        <v>theater</v>
      </c>
      <c r="R3070" t="str">
        <f t="shared" si="474"/>
        <v>spaces</v>
      </c>
      <c r="S3070" t="str">
        <f t="shared" si="479"/>
        <v>9/16/2015</v>
      </c>
      <c r="T3070" t="str">
        <f t="shared" si="475"/>
        <v>2015</v>
      </c>
      <c r="U3070" t="str">
        <f t="shared" si="476"/>
        <v>September</v>
      </c>
      <c r="V3070" t="str">
        <f t="shared" si="470"/>
        <v>10/16/2015</v>
      </c>
      <c r="W3070" t="str">
        <f t="shared" si="477"/>
        <v>2015</v>
      </c>
      <c r="X3070" t="str">
        <f t="shared" si="478"/>
        <v>October</v>
      </c>
    </row>
    <row r="3071" spans="1:24" ht="43.2" x14ac:dyDescent="0.55000000000000004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471"/>
        <v>0.14099999999999999</v>
      </c>
      <c r="P3071" s="9">
        <f t="shared" si="472"/>
        <v>20.142857142857142</v>
      </c>
      <c r="Q3071" t="str">
        <f t="shared" si="473"/>
        <v>theater</v>
      </c>
      <c r="R3071" t="str">
        <f t="shared" si="474"/>
        <v>spaces</v>
      </c>
      <c r="S3071" t="str">
        <f t="shared" si="479"/>
        <v>11/14/2014</v>
      </c>
      <c r="T3071" t="str">
        <f t="shared" si="475"/>
        <v>2014</v>
      </c>
      <c r="U3071" t="str">
        <f t="shared" si="476"/>
        <v>November</v>
      </c>
      <c r="V3071" t="str">
        <f t="shared" si="470"/>
        <v>12/14/2014</v>
      </c>
      <c r="W3071" t="str">
        <f t="shared" si="477"/>
        <v>2014</v>
      </c>
      <c r="X3071" t="str">
        <f t="shared" si="478"/>
        <v>December</v>
      </c>
    </row>
    <row r="3072" spans="1:24" ht="43.2" x14ac:dyDescent="0.55000000000000004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471"/>
        <v>3.3399999999999999E-2</v>
      </c>
      <c r="P3072" s="9">
        <f t="shared" si="472"/>
        <v>20.875</v>
      </c>
      <c r="Q3072" t="str">
        <f t="shared" si="473"/>
        <v>theater</v>
      </c>
      <c r="R3072" t="str">
        <f t="shared" si="474"/>
        <v>spaces</v>
      </c>
      <c r="S3072" t="str">
        <f t="shared" si="479"/>
        <v>11/16/2016</v>
      </c>
      <c r="T3072" t="str">
        <f t="shared" si="475"/>
        <v>2016</v>
      </c>
      <c r="U3072" t="str">
        <f t="shared" si="476"/>
        <v>November</v>
      </c>
      <c r="V3072" t="str">
        <f t="shared" si="470"/>
        <v>12/7/2016</v>
      </c>
      <c r="W3072" t="str">
        <f t="shared" si="477"/>
        <v>2016</v>
      </c>
      <c r="X3072" t="str">
        <f t="shared" si="478"/>
        <v>December</v>
      </c>
    </row>
    <row r="3073" spans="1:24" ht="43.2" x14ac:dyDescent="0.55000000000000004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471"/>
        <v>0.59775</v>
      </c>
      <c r="P3073" s="9">
        <f t="shared" si="472"/>
        <v>61.307692307692307</v>
      </c>
      <c r="Q3073" t="str">
        <f t="shared" si="473"/>
        <v>theater</v>
      </c>
      <c r="R3073" t="str">
        <f t="shared" si="474"/>
        <v>spaces</v>
      </c>
      <c r="S3073" t="str">
        <f t="shared" si="479"/>
        <v>4/3/2015</v>
      </c>
      <c r="T3073" t="str">
        <f t="shared" si="475"/>
        <v>2015</v>
      </c>
      <c r="U3073" t="str">
        <f t="shared" si="476"/>
        <v>April</v>
      </c>
      <c r="V3073" t="str">
        <f t="shared" si="470"/>
        <v>4/21/2015</v>
      </c>
      <c r="W3073" t="str">
        <f t="shared" si="477"/>
        <v>2015</v>
      </c>
      <c r="X3073" t="str">
        <f t="shared" si="478"/>
        <v>April</v>
      </c>
    </row>
    <row r="3074" spans="1:24" ht="43.2" x14ac:dyDescent="0.55000000000000004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si="471"/>
        <v>1.6666666666666666E-4</v>
      </c>
      <c r="P3074" s="9">
        <f t="shared" si="472"/>
        <v>1</v>
      </c>
      <c r="Q3074" t="str">
        <f t="shared" si="473"/>
        <v>theater</v>
      </c>
      <c r="R3074" t="str">
        <f t="shared" si="474"/>
        <v>spaces</v>
      </c>
      <c r="S3074" t="str">
        <f t="shared" si="479"/>
        <v>10/15/2016</v>
      </c>
      <c r="T3074" t="str">
        <f t="shared" si="475"/>
        <v>2016</v>
      </c>
      <c r="U3074" t="str">
        <f t="shared" si="476"/>
        <v>October</v>
      </c>
      <c r="V3074" t="str">
        <f t="shared" ref="V3074:V3137" si="480">TEXT((I3074/86400)+25569+(-5/24),"m/d/yyyy")</f>
        <v>10/29/2016</v>
      </c>
      <c r="W3074" t="str">
        <f t="shared" si="477"/>
        <v>2016</v>
      </c>
      <c r="X3074" t="str">
        <f t="shared" si="478"/>
        <v>October</v>
      </c>
    </row>
    <row r="3075" spans="1:24" ht="43.2" x14ac:dyDescent="0.55000000000000004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ref="O3075:O3138" si="481">E3075/D3075</f>
        <v>2.3035714285714285E-4</v>
      </c>
      <c r="P3075" s="9">
        <f t="shared" ref="P3075:P3138" si="482">IF(L3075&lt;&gt;0, E3075/L3075, 0)</f>
        <v>92.142857142857139</v>
      </c>
      <c r="Q3075" t="str">
        <f t="shared" ref="Q3075:Q3138" si="483">LEFT(N3075, SEARCH("/",N3075,1)-1)</f>
        <v>theater</v>
      </c>
      <c r="R3075" t="str">
        <f t="shared" ref="R3075:R3138" si="484">RIGHT(N3075,LEN(N3075)-FIND("/",N3075))</f>
        <v>spaces</v>
      </c>
      <c r="S3075" t="str">
        <f t="shared" si="479"/>
        <v>4/17/2015</v>
      </c>
      <c r="T3075" t="str">
        <f t="shared" ref="T3075:T3138" si="485">TEXT((J3075/86400)+25569+(-5/24),"yyyy")</f>
        <v>2015</v>
      </c>
      <c r="U3075" t="str">
        <f t="shared" ref="U3075:U3138" si="486">TEXT((J3075/86400)+25569+(-5/24),"mmmm")</f>
        <v>April</v>
      </c>
      <c r="V3075" t="str">
        <f t="shared" si="480"/>
        <v>6/14/2015</v>
      </c>
      <c r="W3075" t="str">
        <f t="shared" ref="W3075:W3138" si="487">TEXT((I3075/86400)+25569+(-5/24),"yyyy")</f>
        <v>2015</v>
      </c>
      <c r="X3075" t="str">
        <f t="shared" ref="X3075:X3138" si="488">TEXT((I3075/86400)+25569+(-5/24),"mmmm")</f>
        <v>June</v>
      </c>
    </row>
    <row r="3076" spans="1:24" ht="57.6" x14ac:dyDescent="0.55000000000000004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si="481"/>
        <v>8.8000000000000003E-4</v>
      </c>
      <c r="P3076" s="9">
        <f t="shared" si="482"/>
        <v>7.333333333333333</v>
      </c>
      <c r="Q3076" t="str">
        <f t="shared" si="483"/>
        <v>theater</v>
      </c>
      <c r="R3076" t="str">
        <f t="shared" si="484"/>
        <v>spaces</v>
      </c>
      <c r="S3076" t="str">
        <f t="shared" ref="S3076:S3139" si="489">TEXT((J3076/86400)+25569+(-5/24),"m/d/yyyy")</f>
        <v>2/9/2016</v>
      </c>
      <c r="T3076" t="str">
        <f t="shared" si="485"/>
        <v>2016</v>
      </c>
      <c r="U3076" t="str">
        <f t="shared" si="486"/>
        <v>February</v>
      </c>
      <c r="V3076" t="str">
        <f t="shared" si="480"/>
        <v>3/10/2016</v>
      </c>
      <c r="W3076" t="str">
        <f t="shared" si="487"/>
        <v>2016</v>
      </c>
      <c r="X3076" t="str">
        <f t="shared" si="488"/>
        <v>March</v>
      </c>
    </row>
    <row r="3077" spans="1:24" ht="43.2" x14ac:dyDescent="0.55000000000000004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si="481"/>
        <v>8.6400000000000005E-2</v>
      </c>
      <c r="P3077" s="9">
        <f t="shared" si="482"/>
        <v>64.8</v>
      </c>
      <c r="Q3077" t="str">
        <f t="shared" si="483"/>
        <v>theater</v>
      </c>
      <c r="R3077" t="str">
        <f t="shared" si="484"/>
        <v>spaces</v>
      </c>
      <c r="S3077" t="str">
        <f t="shared" si="489"/>
        <v>6/29/2016</v>
      </c>
      <c r="T3077" t="str">
        <f t="shared" si="485"/>
        <v>2016</v>
      </c>
      <c r="U3077" t="str">
        <f t="shared" si="486"/>
        <v>June</v>
      </c>
      <c r="V3077" t="str">
        <f t="shared" si="480"/>
        <v>8/18/2016</v>
      </c>
      <c r="W3077" t="str">
        <f t="shared" si="487"/>
        <v>2016</v>
      </c>
      <c r="X3077" t="str">
        <f t="shared" si="488"/>
        <v>August</v>
      </c>
    </row>
    <row r="3078" spans="1:24" ht="28.8" x14ac:dyDescent="0.55000000000000004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481"/>
        <v>0.15060000000000001</v>
      </c>
      <c r="P3078" s="9">
        <f t="shared" si="482"/>
        <v>30.12</v>
      </c>
      <c r="Q3078" t="str">
        <f t="shared" si="483"/>
        <v>theater</v>
      </c>
      <c r="R3078" t="str">
        <f t="shared" si="484"/>
        <v>spaces</v>
      </c>
      <c r="S3078" t="str">
        <f t="shared" si="489"/>
        <v>8/10/2015</v>
      </c>
      <c r="T3078" t="str">
        <f t="shared" si="485"/>
        <v>2015</v>
      </c>
      <c r="U3078" t="str">
        <f t="shared" si="486"/>
        <v>August</v>
      </c>
      <c r="V3078" t="str">
        <f t="shared" si="480"/>
        <v>10/9/2015</v>
      </c>
      <c r="W3078" t="str">
        <f t="shared" si="487"/>
        <v>2015</v>
      </c>
      <c r="X3078" t="str">
        <f t="shared" si="488"/>
        <v>October</v>
      </c>
    </row>
    <row r="3079" spans="1:24" ht="43.2" x14ac:dyDescent="0.55000000000000004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si="481"/>
        <v>4.7727272727272731E-3</v>
      </c>
      <c r="P3079" s="9">
        <f t="shared" si="482"/>
        <v>52.5</v>
      </c>
      <c r="Q3079" t="str">
        <f t="shared" si="483"/>
        <v>theater</v>
      </c>
      <c r="R3079" t="str">
        <f t="shared" si="484"/>
        <v>spaces</v>
      </c>
      <c r="S3079" t="str">
        <f t="shared" si="489"/>
        <v>1/31/2017</v>
      </c>
      <c r="T3079" t="str">
        <f t="shared" si="485"/>
        <v>2017</v>
      </c>
      <c r="U3079" t="str">
        <f t="shared" si="486"/>
        <v>January</v>
      </c>
      <c r="V3079" t="str">
        <f t="shared" si="480"/>
        <v>3/2/2017</v>
      </c>
      <c r="W3079" t="str">
        <f t="shared" si="487"/>
        <v>2017</v>
      </c>
      <c r="X3079" t="str">
        <f t="shared" si="488"/>
        <v>March</v>
      </c>
    </row>
    <row r="3080" spans="1:24" ht="43.2" x14ac:dyDescent="0.55000000000000004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481"/>
        <v>1.1833333333333333E-3</v>
      </c>
      <c r="P3080" s="9">
        <f t="shared" si="482"/>
        <v>23.666666666666668</v>
      </c>
      <c r="Q3080" t="str">
        <f t="shared" si="483"/>
        <v>theater</v>
      </c>
      <c r="R3080" t="str">
        <f t="shared" si="484"/>
        <v>spaces</v>
      </c>
      <c r="S3080" t="str">
        <f t="shared" si="489"/>
        <v>1/26/2015</v>
      </c>
      <c r="T3080" t="str">
        <f t="shared" si="485"/>
        <v>2015</v>
      </c>
      <c r="U3080" t="str">
        <f t="shared" si="486"/>
        <v>January</v>
      </c>
      <c r="V3080" t="str">
        <f t="shared" si="480"/>
        <v>2/25/2015</v>
      </c>
      <c r="W3080" t="str">
        <f t="shared" si="487"/>
        <v>2015</v>
      </c>
      <c r="X3080" t="str">
        <f t="shared" si="488"/>
        <v>February</v>
      </c>
    </row>
    <row r="3081" spans="1:24" ht="43.2" x14ac:dyDescent="0.55000000000000004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481"/>
        <v>8.4173998587352451E-3</v>
      </c>
      <c r="P3081" s="9">
        <f t="shared" si="482"/>
        <v>415.77777777777777</v>
      </c>
      <c r="Q3081" t="str">
        <f t="shared" si="483"/>
        <v>theater</v>
      </c>
      <c r="R3081" t="str">
        <f t="shared" si="484"/>
        <v>spaces</v>
      </c>
      <c r="S3081" t="str">
        <f t="shared" si="489"/>
        <v>2/20/2015</v>
      </c>
      <c r="T3081" t="str">
        <f t="shared" si="485"/>
        <v>2015</v>
      </c>
      <c r="U3081" t="str">
        <f t="shared" si="486"/>
        <v>February</v>
      </c>
      <c r="V3081" t="str">
        <f t="shared" si="480"/>
        <v>3/22/2015</v>
      </c>
      <c r="W3081" t="str">
        <f t="shared" si="487"/>
        <v>2015</v>
      </c>
      <c r="X3081" t="str">
        <f t="shared" si="488"/>
        <v>March</v>
      </c>
    </row>
    <row r="3082" spans="1:24" ht="43.2" x14ac:dyDescent="0.55000000000000004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si="481"/>
        <v>1.8799999999999999E-4</v>
      </c>
      <c r="P3082" s="9">
        <f t="shared" si="482"/>
        <v>53.714285714285715</v>
      </c>
      <c r="Q3082" t="str">
        <f t="shared" si="483"/>
        <v>theater</v>
      </c>
      <c r="R3082" t="str">
        <f t="shared" si="484"/>
        <v>spaces</v>
      </c>
      <c r="S3082" t="str">
        <f t="shared" si="489"/>
        <v>10/27/2014</v>
      </c>
      <c r="T3082" t="str">
        <f t="shared" si="485"/>
        <v>2014</v>
      </c>
      <c r="U3082" t="str">
        <f t="shared" si="486"/>
        <v>October</v>
      </c>
      <c r="V3082" t="str">
        <f t="shared" si="480"/>
        <v>12/26/2014</v>
      </c>
      <c r="W3082" t="str">
        <f t="shared" si="487"/>
        <v>2014</v>
      </c>
      <c r="X3082" t="str">
        <f t="shared" si="488"/>
        <v>December</v>
      </c>
    </row>
    <row r="3083" spans="1:24" ht="43.2" x14ac:dyDescent="0.55000000000000004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481"/>
        <v>2.1029999999999998E-3</v>
      </c>
      <c r="P3083" s="9">
        <f t="shared" si="482"/>
        <v>420.6</v>
      </c>
      <c r="Q3083" t="str">
        <f t="shared" si="483"/>
        <v>theater</v>
      </c>
      <c r="R3083" t="str">
        <f t="shared" si="484"/>
        <v>spaces</v>
      </c>
      <c r="S3083" t="str">
        <f t="shared" si="489"/>
        <v>8/20/2015</v>
      </c>
      <c r="T3083" t="str">
        <f t="shared" si="485"/>
        <v>2015</v>
      </c>
      <c r="U3083" t="str">
        <f t="shared" si="486"/>
        <v>August</v>
      </c>
      <c r="V3083" t="str">
        <f t="shared" si="480"/>
        <v>9/19/2015</v>
      </c>
      <c r="W3083" t="str">
        <f t="shared" si="487"/>
        <v>2015</v>
      </c>
      <c r="X3083" t="str">
        <f t="shared" si="488"/>
        <v>September</v>
      </c>
    </row>
    <row r="3084" spans="1:24" ht="43.2" x14ac:dyDescent="0.55000000000000004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 t="shared" si="481"/>
        <v>0</v>
      </c>
      <c r="P3084" s="9">
        <f t="shared" si="482"/>
        <v>0</v>
      </c>
      <c r="Q3084" t="str">
        <f t="shared" si="483"/>
        <v>theater</v>
      </c>
      <c r="R3084" t="str">
        <f t="shared" si="484"/>
        <v>spaces</v>
      </c>
      <c r="S3084" t="str">
        <f t="shared" si="489"/>
        <v>10/16/2015</v>
      </c>
      <c r="T3084" t="str">
        <f t="shared" si="485"/>
        <v>2015</v>
      </c>
      <c r="U3084" t="str">
        <f t="shared" si="486"/>
        <v>October</v>
      </c>
      <c r="V3084" t="str">
        <f t="shared" si="480"/>
        <v>11/15/2015</v>
      </c>
      <c r="W3084" t="str">
        <f t="shared" si="487"/>
        <v>2015</v>
      </c>
      <c r="X3084" t="str">
        <f t="shared" si="488"/>
        <v>November</v>
      </c>
    </row>
    <row r="3085" spans="1:24" ht="57.6" x14ac:dyDescent="0.55000000000000004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si="481"/>
        <v>2.8E-3</v>
      </c>
      <c r="P3085" s="9">
        <f t="shared" si="482"/>
        <v>18.666666666666668</v>
      </c>
      <c r="Q3085" t="str">
        <f t="shared" si="483"/>
        <v>theater</v>
      </c>
      <c r="R3085" t="str">
        <f t="shared" si="484"/>
        <v>spaces</v>
      </c>
      <c r="S3085" t="str">
        <f t="shared" si="489"/>
        <v>8/2/2014</v>
      </c>
      <c r="T3085" t="str">
        <f t="shared" si="485"/>
        <v>2014</v>
      </c>
      <c r="U3085" t="str">
        <f t="shared" si="486"/>
        <v>August</v>
      </c>
      <c r="V3085" t="str">
        <f t="shared" si="480"/>
        <v>9/1/2014</v>
      </c>
      <c r="W3085" t="str">
        <f t="shared" si="487"/>
        <v>2014</v>
      </c>
      <c r="X3085" t="str">
        <f t="shared" si="488"/>
        <v>September</v>
      </c>
    </row>
    <row r="3086" spans="1:24" ht="43.2" x14ac:dyDescent="0.55000000000000004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481"/>
        <v>0.11579206701157921</v>
      </c>
      <c r="P3086" s="9">
        <f t="shared" si="482"/>
        <v>78.333333333333329</v>
      </c>
      <c r="Q3086" t="str">
        <f t="shared" si="483"/>
        <v>theater</v>
      </c>
      <c r="R3086" t="str">
        <f t="shared" si="484"/>
        <v>spaces</v>
      </c>
      <c r="S3086" t="str">
        <f t="shared" si="489"/>
        <v>4/6/2015</v>
      </c>
      <c r="T3086" t="str">
        <f t="shared" si="485"/>
        <v>2015</v>
      </c>
      <c r="U3086" t="str">
        <f t="shared" si="486"/>
        <v>April</v>
      </c>
      <c r="V3086" t="str">
        <f t="shared" si="480"/>
        <v>5/5/2015</v>
      </c>
      <c r="W3086" t="str">
        <f t="shared" si="487"/>
        <v>2015</v>
      </c>
      <c r="X3086" t="str">
        <f t="shared" si="488"/>
        <v>May</v>
      </c>
    </row>
    <row r="3087" spans="1:24" ht="43.2" x14ac:dyDescent="0.55000000000000004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481"/>
        <v>2.4400000000000002E-2</v>
      </c>
      <c r="P3087" s="9">
        <f t="shared" si="482"/>
        <v>67.777777777777771</v>
      </c>
      <c r="Q3087" t="str">
        <f t="shared" si="483"/>
        <v>theater</v>
      </c>
      <c r="R3087" t="str">
        <f t="shared" si="484"/>
        <v>spaces</v>
      </c>
      <c r="S3087" t="str">
        <f t="shared" si="489"/>
        <v>8/30/2015</v>
      </c>
      <c r="T3087" t="str">
        <f t="shared" si="485"/>
        <v>2015</v>
      </c>
      <c r="U3087" t="str">
        <f t="shared" si="486"/>
        <v>August</v>
      </c>
      <c r="V3087" t="str">
        <f t="shared" si="480"/>
        <v>9/29/2015</v>
      </c>
      <c r="W3087" t="str">
        <f t="shared" si="487"/>
        <v>2015</v>
      </c>
      <c r="X3087" t="str">
        <f t="shared" si="488"/>
        <v>September</v>
      </c>
    </row>
    <row r="3088" spans="1:24" ht="43.2" x14ac:dyDescent="0.55000000000000004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481"/>
        <v>2.5000000000000001E-3</v>
      </c>
      <c r="P3088" s="9">
        <f t="shared" si="482"/>
        <v>16.666666666666668</v>
      </c>
      <c r="Q3088" t="str">
        <f t="shared" si="483"/>
        <v>theater</v>
      </c>
      <c r="R3088" t="str">
        <f t="shared" si="484"/>
        <v>spaces</v>
      </c>
      <c r="S3088" t="str">
        <f t="shared" si="489"/>
        <v>6/18/2015</v>
      </c>
      <c r="T3088" t="str">
        <f t="shared" si="485"/>
        <v>2015</v>
      </c>
      <c r="U3088" t="str">
        <f t="shared" si="486"/>
        <v>June</v>
      </c>
      <c r="V3088" t="str">
        <f t="shared" si="480"/>
        <v>8/17/2015</v>
      </c>
      <c r="W3088" t="str">
        <f t="shared" si="487"/>
        <v>2015</v>
      </c>
      <c r="X3088" t="str">
        <f t="shared" si="488"/>
        <v>August</v>
      </c>
    </row>
    <row r="3089" spans="1:24" ht="43.2" x14ac:dyDescent="0.55000000000000004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481"/>
        <v>6.2500000000000003E-3</v>
      </c>
      <c r="P3089" s="9">
        <f t="shared" si="482"/>
        <v>62.5</v>
      </c>
      <c r="Q3089" t="str">
        <f t="shared" si="483"/>
        <v>theater</v>
      </c>
      <c r="R3089" t="str">
        <f t="shared" si="484"/>
        <v>spaces</v>
      </c>
      <c r="S3089" t="str">
        <f t="shared" si="489"/>
        <v>10/21/2016</v>
      </c>
      <c r="T3089" t="str">
        <f t="shared" si="485"/>
        <v>2016</v>
      </c>
      <c r="U3089" t="str">
        <f t="shared" si="486"/>
        <v>October</v>
      </c>
      <c r="V3089" t="str">
        <f t="shared" si="480"/>
        <v>12/20/2016</v>
      </c>
      <c r="W3089" t="str">
        <f t="shared" si="487"/>
        <v>2016</v>
      </c>
      <c r="X3089" t="str">
        <f t="shared" si="488"/>
        <v>December</v>
      </c>
    </row>
    <row r="3090" spans="1:24" ht="28.8" x14ac:dyDescent="0.55000000000000004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481"/>
        <v>1.9384615384615384E-3</v>
      </c>
      <c r="P3090" s="9">
        <f t="shared" si="482"/>
        <v>42</v>
      </c>
      <c r="Q3090" t="str">
        <f t="shared" si="483"/>
        <v>theater</v>
      </c>
      <c r="R3090" t="str">
        <f t="shared" si="484"/>
        <v>spaces</v>
      </c>
      <c r="S3090" t="str">
        <f t="shared" si="489"/>
        <v>12/8/2014</v>
      </c>
      <c r="T3090" t="str">
        <f t="shared" si="485"/>
        <v>2014</v>
      </c>
      <c r="U3090" t="str">
        <f t="shared" si="486"/>
        <v>December</v>
      </c>
      <c r="V3090" t="str">
        <f t="shared" si="480"/>
        <v>1/8/2015</v>
      </c>
      <c r="W3090" t="str">
        <f t="shared" si="487"/>
        <v>2015</v>
      </c>
      <c r="X3090" t="str">
        <f t="shared" si="488"/>
        <v>January</v>
      </c>
    </row>
    <row r="3091" spans="1:24" ht="43.2" x14ac:dyDescent="0.55000000000000004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481"/>
        <v>0.23416000000000001</v>
      </c>
      <c r="P3091" s="9">
        <f t="shared" si="482"/>
        <v>130.0888888888889</v>
      </c>
      <c r="Q3091" t="str">
        <f t="shared" si="483"/>
        <v>theater</v>
      </c>
      <c r="R3091" t="str">
        <f t="shared" si="484"/>
        <v>spaces</v>
      </c>
      <c r="S3091" t="str">
        <f t="shared" si="489"/>
        <v>6/7/2016</v>
      </c>
      <c r="T3091" t="str">
        <f t="shared" si="485"/>
        <v>2016</v>
      </c>
      <c r="U3091" t="str">
        <f t="shared" si="486"/>
        <v>June</v>
      </c>
      <c r="V3091" t="str">
        <f t="shared" si="480"/>
        <v>7/8/2016</v>
      </c>
      <c r="W3091" t="str">
        <f t="shared" si="487"/>
        <v>2016</v>
      </c>
      <c r="X3091" t="str">
        <f t="shared" si="488"/>
        <v>July</v>
      </c>
    </row>
    <row r="3092" spans="1:24" ht="43.2" x14ac:dyDescent="0.55000000000000004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si="481"/>
        <v>5.080888888888889E-2</v>
      </c>
      <c r="P3092" s="9">
        <f t="shared" si="482"/>
        <v>1270.2222222222222</v>
      </c>
      <c r="Q3092" t="str">
        <f t="shared" si="483"/>
        <v>theater</v>
      </c>
      <c r="R3092" t="str">
        <f t="shared" si="484"/>
        <v>spaces</v>
      </c>
      <c r="S3092" t="str">
        <f t="shared" si="489"/>
        <v>3/2/2015</v>
      </c>
      <c r="T3092" t="str">
        <f t="shared" si="485"/>
        <v>2015</v>
      </c>
      <c r="U3092" t="str">
        <f t="shared" si="486"/>
        <v>March</v>
      </c>
      <c r="V3092" t="str">
        <f t="shared" si="480"/>
        <v>5/1/2015</v>
      </c>
      <c r="W3092" t="str">
        <f t="shared" si="487"/>
        <v>2015</v>
      </c>
      <c r="X3092" t="str">
        <f t="shared" si="488"/>
        <v>May</v>
      </c>
    </row>
    <row r="3093" spans="1:24" ht="43.2" x14ac:dyDescent="0.55000000000000004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481"/>
        <v>0.15920000000000001</v>
      </c>
      <c r="P3093" s="9">
        <f t="shared" si="482"/>
        <v>88.444444444444443</v>
      </c>
      <c r="Q3093" t="str">
        <f t="shared" si="483"/>
        <v>theater</v>
      </c>
      <c r="R3093" t="str">
        <f t="shared" si="484"/>
        <v>spaces</v>
      </c>
      <c r="S3093" t="str">
        <f t="shared" si="489"/>
        <v>7/15/2016</v>
      </c>
      <c r="T3093" t="str">
        <f t="shared" si="485"/>
        <v>2016</v>
      </c>
      <c r="U3093" t="str">
        <f t="shared" si="486"/>
        <v>July</v>
      </c>
      <c r="V3093" t="str">
        <f t="shared" si="480"/>
        <v>8/14/2016</v>
      </c>
      <c r="W3093" t="str">
        <f t="shared" si="487"/>
        <v>2016</v>
      </c>
      <c r="X3093" t="str">
        <f t="shared" si="488"/>
        <v>August</v>
      </c>
    </row>
    <row r="3094" spans="1:24" ht="43.2" x14ac:dyDescent="0.55000000000000004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481"/>
        <v>1.1831900000000001E-2</v>
      </c>
      <c r="P3094" s="9">
        <f t="shared" si="482"/>
        <v>56.342380952380957</v>
      </c>
      <c r="Q3094" t="str">
        <f t="shared" si="483"/>
        <v>theater</v>
      </c>
      <c r="R3094" t="str">
        <f t="shared" si="484"/>
        <v>spaces</v>
      </c>
      <c r="S3094" t="str">
        <f t="shared" si="489"/>
        <v>9/8/2015</v>
      </c>
      <c r="T3094" t="str">
        <f t="shared" si="485"/>
        <v>2015</v>
      </c>
      <c r="U3094" t="str">
        <f t="shared" si="486"/>
        <v>September</v>
      </c>
      <c r="V3094" t="str">
        <f t="shared" si="480"/>
        <v>10/15/2015</v>
      </c>
      <c r="W3094" t="str">
        <f t="shared" si="487"/>
        <v>2015</v>
      </c>
      <c r="X3094" t="str">
        <f t="shared" si="488"/>
        <v>October</v>
      </c>
    </row>
    <row r="3095" spans="1:24" ht="43.2" x14ac:dyDescent="0.55000000000000004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481"/>
        <v>0.22750000000000001</v>
      </c>
      <c r="P3095" s="9">
        <f t="shared" si="482"/>
        <v>53.529411764705884</v>
      </c>
      <c r="Q3095" t="str">
        <f t="shared" si="483"/>
        <v>theater</v>
      </c>
      <c r="R3095" t="str">
        <f t="shared" si="484"/>
        <v>spaces</v>
      </c>
      <c r="S3095" t="str">
        <f t="shared" si="489"/>
        <v>5/1/2014</v>
      </c>
      <c r="T3095" t="str">
        <f t="shared" si="485"/>
        <v>2014</v>
      </c>
      <c r="U3095" t="str">
        <f t="shared" si="486"/>
        <v>May</v>
      </c>
      <c r="V3095" t="str">
        <f t="shared" si="480"/>
        <v>5/31/2014</v>
      </c>
      <c r="W3095" t="str">
        <f t="shared" si="487"/>
        <v>2014</v>
      </c>
      <c r="X3095" t="str">
        <f t="shared" si="488"/>
        <v>May</v>
      </c>
    </row>
    <row r="3096" spans="1:24" ht="28.8" x14ac:dyDescent="0.55000000000000004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481"/>
        <v>2.5000000000000001E-4</v>
      </c>
      <c r="P3096" s="9">
        <f t="shared" si="482"/>
        <v>25</v>
      </c>
      <c r="Q3096" t="str">
        <f t="shared" si="483"/>
        <v>theater</v>
      </c>
      <c r="R3096" t="str">
        <f t="shared" si="484"/>
        <v>spaces</v>
      </c>
      <c r="S3096" t="str">
        <f t="shared" si="489"/>
        <v>7/22/2015</v>
      </c>
      <c r="T3096" t="str">
        <f t="shared" si="485"/>
        <v>2015</v>
      </c>
      <c r="U3096" t="str">
        <f t="shared" si="486"/>
        <v>July</v>
      </c>
      <c r="V3096" t="str">
        <f t="shared" si="480"/>
        <v>9/20/2015</v>
      </c>
      <c r="W3096" t="str">
        <f t="shared" si="487"/>
        <v>2015</v>
      </c>
      <c r="X3096" t="str">
        <f t="shared" si="488"/>
        <v>September</v>
      </c>
    </row>
    <row r="3097" spans="1:24" ht="43.2" x14ac:dyDescent="0.55000000000000004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481"/>
        <v>3.351206434316354E-3</v>
      </c>
      <c r="P3097" s="9">
        <f t="shared" si="482"/>
        <v>50</v>
      </c>
      <c r="Q3097" t="str">
        <f t="shared" si="483"/>
        <v>theater</v>
      </c>
      <c r="R3097" t="str">
        <f t="shared" si="484"/>
        <v>spaces</v>
      </c>
      <c r="S3097" t="str">
        <f t="shared" si="489"/>
        <v>6/1/2016</v>
      </c>
      <c r="T3097" t="str">
        <f t="shared" si="485"/>
        <v>2016</v>
      </c>
      <c r="U3097" t="str">
        <f t="shared" si="486"/>
        <v>June</v>
      </c>
      <c r="V3097" t="str">
        <f t="shared" si="480"/>
        <v>7/31/2016</v>
      </c>
      <c r="W3097" t="str">
        <f t="shared" si="487"/>
        <v>2016</v>
      </c>
      <c r="X3097" t="str">
        <f t="shared" si="488"/>
        <v>July</v>
      </c>
    </row>
    <row r="3098" spans="1:24" ht="43.2" x14ac:dyDescent="0.55000000000000004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481"/>
        <v>3.9750000000000001E-2</v>
      </c>
      <c r="P3098" s="9">
        <f t="shared" si="482"/>
        <v>56.785714285714285</v>
      </c>
      <c r="Q3098" t="str">
        <f t="shared" si="483"/>
        <v>theater</v>
      </c>
      <c r="R3098" t="str">
        <f t="shared" si="484"/>
        <v>spaces</v>
      </c>
      <c r="S3098" t="str">
        <f t="shared" si="489"/>
        <v>4/20/2015</v>
      </c>
      <c r="T3098" t="str">
        <f t="shared" si="485"/>
        <v>2015</v>
      </c>
      <c r="U3098" t="str">
        <f t="shared" si="486"/>
        <v>April</v>
      </c>
      <c r="V3098" t="str">
        <f t="shared" si="480"/>
        <v>5/20/2015</v>
      </c>
      <c r="W3098" t="str">
        <f t="shared" si="487"/>
        <v>2015</v>
      </c>
      <c r="X3098" t="str">
        <f t="shared" si="488"/>
        <v>May</v>
      </c>
    </row>
    <row r="3099" spans="1:24" ht="43.2" x14ac:dyDescent="0.55000000000000004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481"/>
        <v>0.17150000000000001</v>
      </c>
      <c r="P3099" s="9">
        <f t="shared" si="482"/>
        <v>40.833333333333336</v>
      </c>
      <c r="Q3099" t="str">
        <f t="shared" si="483"/>
        <v>theater</v>
      </c>
      <c r="R3099" t="str">
        <f t="shared" si="484"/>
        <v>spaces</v>
      </c>
      <c r="S3099" t="str">
        <f t="shared" si="489"/>
        <v>9/16/2016</v>
      </c>
      <c r="T3099" t="str">
        <f t="shared" si="485"/>
        <v>2016</v>
      </c>
      <c r="U3099" t="str">
        <f t="shared" si="486"/>
        <v>September</v>
      </c>
      <c r="V3099" t="str">
        <f t="shared" si="480"/>
        <v>10/7/2016</v>
      </c>
      <c r="W3099" t="str">
        <f t="shared" si="487"/>
        <v>2016</v>
      </c>
      <c r="X3099" t="str">
        <f t="shared" si="488"/>
        <v>October</v>
      </c>
    </row>
    <row r="3100" spans="1:24" ht="43.2" x14ac:dyDescent="0.55000000000000004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481"/>
        <v>3.608004104669061E-2</v>
      </c>
      <c r="P3100" s="9">
        <f t="shared" si="482"/>
        <v>65.111111111111114</v>
      </c>
      <c r="Q3100" t="str">
        <f t="shared" si="483"/>
        <v>theater</v>
      </c>
      <c r="R3100" t="str">
        <f t="shared" si="484"/>
        <v>spaces</v>
      </c>
      <c r="S3100" t="str">
        <f t="shared" si="489"/>
        <v>12/21/2015</v>
      </c>
      <c r="T3100" t="str">
        <f t="shared" si="485"/>
        <v>2015</v>
      </c>
      <c r="U3100" t="str">
        <f t="shared" si="486"/>
        <v>December</v>
      </c>
      <c r="V3100" t="str">
        <f t="shared" si="480"/>
        <v>2/7/2016</v>
      </c>
      <c r="W3100" t="str">
        <f t="shared" si="487"/>
        <v>2016</v>
      </c>
      <c r="X3100" t="str">
        <f t="shared" si="488"/>
        <v>February</v>
      </c>
    </row>
    <row r="3101" spans="1:24" ht="43.2" x14ac:dyDescent="0.55000000000000004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481"/>
        <v>0.13900000000000001</v>
      </c>
      <c r="P3101" s="9">
        <f t="shared" si="482"/>
        <v>55.6</v>
      </c>
      <c r="Q3101" t="str">
        <f t="shared" si="483"/>
        <v>theater</v>
      </c>
      <c r="R3101" t="str">
        <f t="shared" si="484"/>
        <v>spaces</v>
      </c>
      <c r="S3101" t="str">
        <f t="shared" si="489"/>
        <v>1/12/2016</v>
      </c>
      <c r="T3101" t="str">
        <f t="shared" si="485"/>
        <v>2016</v>
      </c>
      <c r="U3101" t="str">
        <f t="shared" si="486"/>
        <v>January</v>
      </c>
      <c r="V3101" t="str">
        <f t="shared" si="480"/>
        <v>2/11/2016</v>
      </c>
      <c r="W3101" t="str">
        <f t="shared" si="487"/>
        <v>2016</v>
      </c>
      <c r="X3101" t="str">
        <f t="shared" si="488"/>
        <v>February</v>
      </c>
    </row>
    <row r="3102" spans="1:24" ht="43.2" x14ac:dyDescent="0.55000000000000004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si="481"/>
        <v>0.15225</v>
      </c>
      <c r="P3102" s="9">
        <f t="shared" si="482"/>
        <v>140.53846153846155</v>
      </c>
      <c r="Q3102" t="str">
        <f t="shared" si="483"/>
        <v>theater</v>
      </c>
      <c r="R3102" t="str">
        <f t="shared" si="484"/>
        <v>spaces</v>
      </c>
      <c r="S3102" t="str">
        <f t="shared" si="489"/>
        <v>9/20/2014</v>
      </c>
      <c r="T3102" t="str">
        <f t="shared" si="485"/>
        <v>2014</v>
      </c>
      <c r="U3102" t="str">
        <f t="shared" si="486"/>
        <v>September</v>
      </c>
      <c r="V3102" t="str">
        <f t="shared" si="480"/>
        <v>10/20/2014</v>
      </c>
      <c r="W3102" t="str">
        <f t="shared" si="487"/>
        <v>2014</v>
      </c>
      <c r="X3102" t="str">
        <f t="shared" si="488"/>
        <v>October</v>
      </c>
    </row>
    <row r="3103" spans="1:24" ht="57.6" x14ac:dyDescent="0.55000000000000004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481"/>
        <v>0.12</v>
      </c>
      <c r="P3103" s="9">
        <f t="shared" si="482"/>
        <v>25</v>
      </c>
      <c r="Q3103" t="str">
        <f t="shared" si="483"/>
        <v>theater</v>
      </c>
      <c r="R3103" t="str">
        <f t="shared" si="484"/>
        <v>spaces</v>
      </c>
      <c r="S3103" t="str">
        <f t="shared" si="489"/>
        <v>6/16/2015</v>
      </c>
      <c r="T3103" t="str">
        <f t="shared" si="485"/>
        <v>2015</v>
      </c>
      <c r="U3103" t="str">
        <f t="shared" si="486"/>
        <v>June</v>
      </c>
      <c r="V3103" t="str">
        <f t="shared" si="480"/>
        <v>7/16/2015</v>
      </c>
      <c r="W3103" t="str">
        <f t="shared" si="487"/>
        <v>2015</v>
      </c>
      <c r="X3103" t="str">
        <f t="shared" si="488"/>
        <v>July</v>
      </c>
    </row>
    <row r="3104" spans="1:24" ht="43.2" x14ac:dyDescent="0.55000000000000004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481"/>
        <v>0.391125</v>
      </c>
      <c r="P3104" s="9">
        <f t="shared" si="482"/>
        <v>69.533333333333331</v>
      </c>
      <c r="Q3104" t="str">
        <f t="shared" si="483"/>
        <v>theater</v>
      </c>
      <c r="R3104" t="str">
        <f t="shared" si="484"/>
        <v>spaces</v>
      </c>
      <c r="S3104" t="str">
        <f t="shared" si="489"/>
        <v>7/4/2016</v>
      </c>
      <c r="T3104" t="str">
        <f t="shared" si="485"/>
        <v>2016</v>
      </c>
      <c r="U3104" t="str">
        <f t="shared" si="486"/>
        <v>July</v>
      </c>
      <c r="V3104" t="str">
        <f t="shared" si="480"/>
        <v>8/23/2016</v>
      </c>
      <c r="W3104" t="str">
        <f t="shared" si="487"/>
        <v>2016</v>
      </c>
      <c r="X3104" t="str">
        <f t="shared" si="488"/>
        <v>August</v>
      </c>
    </row>
    <row r="3105" spans="1:24" ht="28.8" x14ac:dyDescent="0.55000000000000004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481"/>
        <v>2.6829268292682929E-3</v>
      </c>
      <c r="P3105" s="9">
        <f t="shared" si="482"/>
        <v>5.5</v>
      </c>
      <c r="Q3105" t="str">
        <f t="shared" si="483"/>
        <v>theater</v>
      </c>
      <c r="R3105" t="str">
        <f t="shared" si="484"/>
        <v>spaces</v>
      </c>
      <c r="S3105" t="str">
        <f t="shared" si="489"/>
        <v>4/12/2015</v>
      </c>
      <c r="T3105" t="str">
        <f t="shared" si="485"/>
        <v>2015</v>
      </c>
      <c r="U3105" t="str">
        <f t="shared" si="486"/>
        <v>April</v>
      </c>
      <c r="V3105" t="str">
        <f t="shared" si="480"/>
        <v>6/11/2015</v>
      </c>
      <c r="W3105" t="str">
        <f t="shared" si="487"/>
        <v>2015</v>
      </c>
      <c r="X3105" t="str">
        <f t="shared" si="488"/>
        <v>June</v>
      </c>
    </row>
    <row r="3106" spans="1:24" ht="43.2" x14ac:dyDescent="0.55000000000000004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481"/>
        <v>0.29625000000000001</v>
      </c>
      <c r="P3106" s="9">
        <f t="shared" si="482"/>
        <v>237</v>
      </c>
      <c r="Q3106" t="str">
        <f t="shared" si="483"/>
        <v>theater</v>
      </c>
      <c r="R3106" t="str">
        <f t="shared" si="484"/>
        <v>spaces</v>
      </c>
      <c r="S3106" t="str">
        <f t="shared" si="489"/>
        <v>1/2/2015</v>
      </c>
      <c r="T3106" t="str">
        <f t="shared" si="485"/>
        <v>2015</v>
      </c>
      <c r="U3106" t="str">
        <f t="shared" si="486"/>
        <v>January</v>
      </c>
      <c r="V3106" t="str">
        <f t="shared" si="480"/>
        <v>2/2/2015</v>
      </c>
      <c r="W3106" t="str">
        <f t="shared" si="487"/>
        <v>2015</v>
      </c>
      <c r="X3106" t="str">
        <f t="shared" si="488"/>
        <v>February</v>
      </c>
    </row>
    <row r="3107" spans="1:24" ht="43.2" x14ac:dyDescent="0.55000000000000004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481"/>
        <v>0.4236099230111206</v>
      </c>
      <c r="P3107" s="9">
        <f t="shared" si="482"/>
        <v>79.870967741935488</v>
      </c>
      <c r="Q3107" t="str">
        <f t="shared" si="483"/>
        <v>theater</v>
      </c>
      <c r="R3107" t="str">
        <f t="shared" si="484"/>
        <v>spaces</v>
      </c>
      <c r="S3107" t="str">
        <f t="shared" si="489"/>
        <v>8/25/2014</v>
      </c>
      <c r="T3107" t="str">
        <f t="shared" si="485"/>
        <v>2014</v>
      </c>
      <c r="U3107" t="str">
        <f t="shared" si="486"/>
        <v>August</v>
      </c>
      <c r="V3107" t="str">
        <f t="shared" si="480"/>
        <v>10/19/2014</v>
      </c>
      <c r="W3107" t="str">
        <f t="shared" si="487"/>
        <v>2014</v>
      </c>
      <c r="X3107" t="str">
        <f t="shared" si="488"/>
        <v>October</v>
      </c>
    </row>
    <row r="3108" spans="1:24" ht="43.2" x14ac:dyDescent="0.55000000000000004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481"/>
        <v>4.1000000000000002E-2</v>
      </c>
      <c r="P3108" s="9">
        <f t="shared" si="482"/>
        <v>10.25</v>
      </c>
      <c r="Q3108" t="str">
        <f t="shared" si="483"/>
        <v>theater</v>
      </c>
      <c r="R3108" t="str">
        <f t="shared" si="484"/>
        <v>spaces</v>
      </c>
      <c r="S3108" t="str">
        <f t="shared" si="489"/>
        <v>8/25/2015</v>
      </c>
      <c r="T3108" t="str">
        <f t="shared" si="485"/>
        <v>2015</v>
      </c>
      <c r="U3108" t="str">
        <f t="shared" si="486"/>
        <v>August</v>
      </c>
      <c r="V3108" t="str">
        <f t="shared" si="480"/>
        <v>9/16/2015</v>
      </c>
      <c r="W3108" t="str">
        <f t="shared" si="487"/>
        <v>2015</v>
      </c>
      <c r="X3108" t="str">
        <f t="shared" si="488"/>
        <v>September</v>
      </c>
    </row>
    <row r="3109" spans="1:24" ht="43.2" x14ac:dyDescent="0.55000000000000004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481"/>
        <v>0.197625</v>
      </c>
      <c r="P3109" s="9">
        <f t="shared" si="482"/>
        <v>272.58620689655174</v>
      </c>
      <c r="Q3109" t="str">
        <f t="shared" si="483"/>
        <v>theater</v>
      </c>
      <c r="R3109" t="str">
        <f t="shared" si="484"/>
        <v>spaces</v>
      </c>
      <c r="S3109" t="str">
        <f t="shared" si="489"/>
        <v>5/4/2015</v>
      </c>
      <c r="T3109" t="str">
        <f t="shared" si="485"/>
        <v>2015</v>
      </c>
      <c r="U3109" t="str">
        <f t="shared" si="486"/>
        <v>May</v>
      </c>
      <c r="V3109" t="str">
        <f t="shared" si="480"/>
        <v>5/11/2015</v>
      </c>
      <c r="W3109" t="str">
        <f t="shared" si="487"/>
        <v>2015</v>
      </c>
      <c r="X3109" t="str">
        <f t="shared" si="488"/>
        <v>May</v>
      </c>
    </row>
    <row r="3110" spans="1:24" x14ac:dyDescent="0.55000000000000004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481"/>
        <v>5.1999999999999995E-4</v>
      </c>
      <c r="P3110" s="9">
        <f t="shared" si="482"/>
        <v>13</v>
      </c>
      <c r="Q3110" t="str">
        <f t="shared" si="483"/>
        <v>theater</v>
      </c>
      <c r="R3110" t="str">
        <f t="shared" si="484"/>
        <v>spaces</v>
      </c>
      <c r="S3110" t="str">
        <f t="shared" si="489"/>
        <v>2/27/2015</v>
      </c>
      <c r="T3110" t="str">
        <f t="shared" si="485"/>
        <v>2015</v>
      </c>
      <c r="U3110" t="str">
        <f t="shared" si="486"/>
        <v>February</v>
      </c>
      <c r="V3110" t="str">
        <f t="shared" si="480"/>
        <v>4/28/2015</v>
      </c>
      <c r="W3110" t="str">
        <f t="shared" si="487"/>
        <v>2015</v>
      </c>
      <c r="X3110" t="str">
        <f t="shared" si="488"/>
        <v>April</v>
      </c>
    </row>
    <row r="3111" spans="1:24" ht="43.2" x14ac:dyDescent="0.55000000000000004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481"/>
        <v>0.25030188679245285</v>
      </c>
      <c r="P3111" s="9">
        <f t="shared" si="482"/>
        <v>58.184210526315788</v>
      </c>
      <c r="Q3111" t="str">
        <f t="shared" si="483"/>
        <v>theater</v>
      </c>
      <c r="R3111" t="str">
        <f t="shared" si="484"/>
        <v>spaces</v>
      </c>
      <c r="S3111" t="str">
        <f t="shared" si="489"/>
        <v>7/23/2014</v>
      </c>
      <c r="T3111" t="str">
        <f t="shared" si="485"/>
        <v>2014</v>
      </c>
      <c r="U3111" t="str">
        <f t="shared" si="486"/>
        <v>July</v>
      </c>
      <c r="V3111" t="str">
        <f t="shared" si="480"/>
        <v>8/27/2014</v>
      </c>
      <c r="W3111" t="str">
        <f t="shared" si="487"/>
        <v>2014</v>
      </c>
      <c r="X3111" t="str">
        <f t="shared" si="488"/>
        <v>August</v>
      </c>
    </row>
    <row r="3112" spans="1:24" ht="43.2" x14ac:dyDescent="0.55000000000000004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481"/>
        <v>4.0000000000000002E-4</v>
      </c>
      <c r="P3112" s="9">
        <f t="shared" si="482"/>
        <v>10</v>
      </c>
      <c r="Q3112" t="str">
        <f t="shared" si="483"/>
        <v>theater</v>
      </c>
      <c r="R3112" t="str">
        <f t="shared" si="484"/>
        <v>spaces</v>
      </c>
      <c r="S3112" t="str">
        <f t="shared" si="489"/>
        <v>1/9/2017</v>
      </c>
      <c r="T3112" t="str">
        <f t="shared" si="485"/>
        <v>2017</v>
      </c>
      <c r="U3112" t="str">
        <f t="shared" si="486"/>
        <v>January</v>
      </c>
      <c r="V3112" t="str">
        <f t="shared" si="480"/>
        <v>2/18/2017</v>
      </c>
      <c r="W3112" t="str">
        <f t="shared" si="487"/>
        <v>2017</v>
      </c>
      <c r="X3112" t="str">
        <f t="shared" si="488"/>
        <v>February</v>
      </c>
    </row>
    <row r="3113" spans="1:24" ht="28.8" x14ac:dyDescent="0.55000000000000004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481"/>
        <v>0.26640000000000003</v>
      </c>
      <c r="P3113" s="9">
        <f t="shared" si="482"/>
        <v>70.10526315789474</v>
      </c>
      <c r="Q3113" t="str">
        <f t="shared" si="483"/>
        <v>theater</v>
      </c>
      <c r="R3113" t="str">
        <f t="shared" si="484"/>
        <v>spaces</v>
      </c>
      <c r="S3113" t="str">
        <f t="shared" si="489"/>
        <v>9/3/2014</v>
      </c>
      <c r="T3113" t="str">
        <f t="shared" si="485"/>
        <v>2014</v>
      </c>
      <c r="U3113" t="str">
        <f t="shared" si="486"/>
        <v>September</v>
      </c>
      <c r="V3113" t="str">
        <f t="shared" si="480"/>
        <v>10/4/2014</v>
      </c>
      <c r="W3113" t="str">
        <f t="shared" si="487"/>
        <v>2014</v>
      </c>
      <c r="X3113" t="str">
        <f t="shared" si="488"/>
        <v>October</v>
      </c>
    </row>
    <row r="3114" spans="1:24" ht="43.2" x14ac:dyDescent="0.55000000000000004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481"/>
        <v>4.7363636363636365E-2</v>
      </c>
      <c r="P3114" s="9">
        <f t="shared" si="482"/>
        <v>57.888888888888886</v>
      </c>
      <c r="Q3114" t="str">
        <f t="shared" si="483"/>
        <v>theater</v>
      </c>
      <c r="R3114" t="str">
        <f t="shared" si="484"/>
        <v>spaces</v>
      </c>
      <c r="S3114" t="str">
        <f t="shared" si="489"/>
        <v>9/1/2016</v>
      </c>
      <c r="T3114" t="str">
        <f t="shared" si="485"/>
        <v>2016</v>
      </c>
      <c r="U3114" t="str">
        <f t="shared" si="486"/>
        <v>September</v>
      </c>
      <c r="V3114" t="str">
        <f t="shared" si="480"/>
        <v>10/31/2016</v>
      </c>
      <c r="W3114" t="str">
        <f t="shared" si="487"/>
        <v>2016</v>
      </c>
      <c r="X3114" t="str">
        <f t="shared" si="488"/>
        <v>October</v>
      </c>
    </row>
    <row r="3115" spans="1:24" ht="43.2" x14ac:dyDescent="0.55000000000000004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481"/>
        <v>4.2435339894712751E-2</v>
      </c>
      <c r="P3115" s="9">
        <f t="shared" si="482"/>
        <v>125.27027027027027</v>
      </c>
      <c r="Q3115" t="str">
        <f t="shared" si="483"/>
        <v>theater</v>
      </c>
      <c r="R3115" t="str">
        <f t="shared" si="484"/>
        <v>spaces</v>
      </c>
      <c r="S3115" t="str">
        <f t="shared" si="489"/>
        <v>3/18/2015</v>
      </c>
      <c r="T3115" t="str">
        <f t="shared" si="485"/>
        <v>2015</v>
      </c>
      <c r="U3115" t="str">
        <f t="shared" si="486"/>
        <v>March</v>
      </c>
      <c r="V3115" t="str">
        <f t="shared" si="480"/>
        <v>4/17/2015</v>
      </c>
      <c r="W3115" t="str">
        <f t="shared" si="487"/>
        <v>2015</v>
      </c>
      <c r="X3115" t="str">
        <f t="shared" si="488"/>
        <v>April</v>
      </c>
    </row>
    <row r="3116" spans="1:24" ht="43.2" x14ac:dyDescent="0.55000000000000004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 t="shared" si="481"/>
        <v>0</v>
      </c>
      <c r="P3116" s="9">
        <f t="shared" si="482"/>
        <v>0</v>
      </c>
      <c r="Q3116" t="str">
        <f t="shared" si="483"/>
        <v>theater</v>
      </c>
      <c r="R3116" t="str">
        <f t="shared" si="484"/>
        <v>spaces</v>
      </c>
      <c r="S3116" t="str">
        <f t="shared" si="489"/>
        <v>7/23/2014</v>
      </c>
      <c r="T3116" t="str">
        <f t="shared" si="485"/>
        <v>2014</v>
      </c>
      <c r="U3116" t="str">
        <f t="shared" si="486"/>
        <v>July</v>
      </c>
      <c r="V3116" t="str">
        <f t="shared" si="480"/>
        <v>9/21/2014</v>
      </c>
      <c r="W3116" t="str">
        <f t="shared" si="487"/>
        <v>2014</v>
      </c>
      <c r="X3116" t="str">
        <f t="shared" si="488"/>
        <v>September</v>
      </c>
    </row>
    <row r="3117" spans="1:24" ht="43.2" x14ac:dyDescent="0.55000000000000004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si="481"/>
        <v>0.03</v>
      </c>
      <c r="P3117" s="9">
        <f t="shared" si="482"/>
        <v>300</v>
      </c>
      <c r="Q3117" t="str">
        <f t="shared" si="483"/>
        <v>theater</v>
      </c>
      <c r="R3117" t="str">
        <f t="shared" si="484"/>
        <v>spaces</v>
      </c>
      <c r="S3117" t="str">
        <f t="shared" si="489"/>
        <v>5/6/2016</v>
      </c>
      <c r="T3117" t="str">
        <f t="shared" si="485"/>
        <v>2016</v>
      </c>
      <c r="U3117" t="str">
        <f t="shared" si="486"/>
        <v>May</v>
      </c>
      <c r="V3117" t="str">
        <f t="shared" si="480"/>
        <v>6/5/2016</v>
      </c>
      <c r="W3117" t="str">
        <f t="shared" si="487"/>
        <v>2016</v>
      </c>
      <c r="X3117" t="str">
        <f t="shared" si="488"/>
        <v>June</v>
      </c>
    </row>
    <row r="3118" spans="1:24" ht="43.2" x14ac:dyDescent="0.55000000000000004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481"/>
        <v>0.57333333333333336</v>
      </c>
      <c r="P3118" s="9">
        <f t="shared" si="482"/>
        <v>43</v>
      </c>
      <c r="Q3118" t="str">
        <f t="shared" si="483"/>
        <v>theater</v>
      </c>
      <c r="R3118" t="str">
        <f t="shared" si="484"/>
        <v>spaces</v>
      </c>
      <c r="S3118" t="str">
        <f t="shared" si="489"/>
        <v>3/18/2015</v>
      </c>
      <c r="T3118" t="str">
        <f t="shared" si="485"/>
        <v>2015</v>
      </c>
      <c r="U3118" t="str">
        <f t="shared" si="486"/>
        <v>March</v>
      </c>
      <c r="V3118" t="str">
        <f t="shared" si="480"/>
        <v>4/1/2015</v>
      </c>
      <c r="W3118" t="str">
        <f t="shared" si="487"/>
        <v>2015</v>
      </c>
      <c r="X3118" t="str">
        <f t="shared" si="488"/>
        <v>April</v>
      </c>
    </row>
    <row r="3119" spans="1:24" ht="43.2" x14ac:dyDescent="0.55000000000000004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481"/>
        <v>1E-3</v>
      </c>
      <c r="P3119" s="9">
        <f t="shared" si="482"/>
        <v>1</v>
      </c>
      <c r="Q3119" t="str">
        <f t="shared" si="483"/>
        <v>theater</v>
      </c>
      <c r="R3119" t="str">
        <f t="shared" si="484"/>
        <v>spaces</v>
      </c>
      <c r="S3119" t="str">
        <f t="shared" si="489"/>
        <v>5/19/2016</v>
      </c>
      <c r="T3119" t="str">
        <f t="shared" si="485"/>
        <v>2016</v>
      </c>
      <c r="U3119" t="str">
        <f t="shared" si="486"/>
        <v>May</v>
      </c>
      <c r="V3119" t="str">
        <f t="shared" si="480"/>
        <v>5/27/2016</v>
      </c>
      <c r="W3119" t="str">
        <f t="shared" si="487"/>
        <v>2016</v>
      </c>
      <c r="X3119" t="str">
        <f t="shared" si="488"/>
        <v>May</v>
      </c>
    </row>
    <row r="3120" spans="1:24" ht="28.8" x14ac:dyDescent="0.55000000000000004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481"/>
        <v>3.0999999999999999E-3</v>
      </c>
      <c r="P3120" s="9">
        <f t="shared" si="482"/>
        <v>775</v>
      </c>
      <c r="Q3120" t="str">
        <f t="shared" si="483"/>
        <v>theater</v>
      </c>
      <c r="R3120" t="str">
        <f t="shared" si="484"/>
        <v>spaces</v>
      </c>
      <c r="S3120" t="str">
        <f t="shared" si="489"/>
        <v>6/13/2016</v>
      </c>
      <c r="T3120" t="str">
        <f t="shared" si="485"/>
        <v>2016</v>
      </c>
      <c r="U3120" t="str">
        <f t="shared" si="486"/>
        <v>June</v>
      </c>
      <c r="V3120" t="str">
        <f t="shared" si="480"/>
        <v>7/2/2016</v>
      </c>
      <c r="W3120" t="str">
        <f t="shared" si="487"/>
        <v>2016</v>
      </c>
      <c r="X3120" t="str">
        <f t="shared" si="488"/>
        <v>July</v>
      </c>
    </row>
    <row r="3121" spans="1:24" ht="43.2" x14ac:dyDescent="0.55000000000000004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481"/>
        <v>5.0000000000000001E-4</v>
      </c>
      <c r="P3121" s="9">
        <f t="shared" si="482"/>
        <v>5</v>
      </c>
      <c r="Q3121" t="str">
        <f t="shared" si="483"/>
        <v>theater</v>
      </c>
      <c r="R3121" t="str">
        <f t="shared" si="484"/>
        <v>spaces</v>
      </c>
      <c r="S3121" t="str">
        <f t="shared" si="489"/>
        <v>2/24/2015</v>
      </c>
      <c r="T3121" t="str">
        <f t="shared" si="485"/>
        <v>2015</v>
      </c>
      <c r="U3121" t="str">
        <f t="shared" si="486"/>
        <v>February</v>
      </c>
      <c r="V3121" t="str">
        <f t="shared" si="480"/>
        <v>3/26/2015</v>
      </c>
      <c r="W3121" t="str">
        <f t="shared" si="487"/>
        <v>2015</v>
      </c>
      <c r="X3121" t="str">
        <f t="shared" si="488"/>
        <v>March</v>
      </c>
    </row>
    <row r="3122" spans="1:24" ht="43.2" x14ac:dyDescent="0.55000000000000004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481"/>
        <v>9.8461538461538464E-5</v>
      </c>
      <c r="P3122" s="9">
        <f t="shared" si="482"/>
        <v>12.8</v>
      </c>
      <c r="Q3122" t="str">
        <f t="shared" si="483"/>
        <v>theater</v>
      </c>
      <c r="R3122" t="str">
        <f t="shared" si="484"/>
        <v>spaces</v>
      </c>
      <c r="S3122" t="str">
        <f t="shared" si="489"/>
        <v>3/6/2016</v>
      </c>
      <c r="T3122" t="str">
        <f t="shared" si="485"/>
        <v>2016</v>
      </c>
      <c r="U3122" t="str">
        <f t="shared" si="486"/>
        <v>March</v>
      </c>
      <c r="V3122" t="str">
        <f t="shared" si="480"/>
        <v>5/5/2016</v>
      </c>
      <c r="W3122" t="str">
        <f t="shared" si="487"/>
        <v>2016</v>
      </c>
      <c r="X3122" t="str">
        <f t="shared" si="488"/>
        <v>May</v>
      </c>
    </row>
    <row r="3123" spans="1:24" ht="28.8" x14ac:dyDescent="0.55000000000000004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481"/>
        <v>6.6666666666666671E-3</v>
      </c>
      <c r="P3123" s="9">
        <f t="shared" si="482"/>
        <v>10</v>
      </c>
      <c r="Q3123" t="str">
        <f t="shared" si="483"/>
        <v>theater</v>
      </c>
      <c r="R3123" t="str">
        <f t="shared" si="484"/>
        <v>spaces</v>
      </c>
      <c r="S3123" t="str">
        <f t="shared" si="489"/>
        <v>7/28/2014</v>
      </c>
      <c r="T3123" t="str">
        <f t="shared" si="485"/>
        <v>2014</v>
      </c>
      <c r="U3123" t="str">
        <f t="shared" si="486"/>
        <v>July</v>
      </c>
      <c r="V3123" t="str">
        <f t="shared" si="480"/>
        <v>9/26/2014</v>
      </c>
      <c r="W3123" t="str">
        <f t="shared" si="487"/>
        <v>2014</v>
      </c>
      <c r="X3123" t="str">
        <f t="shared" si="488"/>
        <v>September</v>
      </c>
    </row>
    <row r="3124" spans="1:24" x14ac:dyDescent="0.55000000000000004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481"/>
        <v>0.58291457286432158</v>
      </c>
      <c r="P3124" s="9">
        <f t="shared" si="482"/>
        <v>58</v>
      </c>
      <c r="Q3124" t="str">
        <f t="shared" si="483"/>
        <v>theater</v>
      </c>
      <c r="R3124" t="str">
        <f t="shared" si="484"/>
        <v>spaces</v>
      </c>
      <c r="S3124" t="str">
        <f t="shared" si="489"/>
        <v>11/4/2016</v>
      </c>
      <c r="T3124" t="str">
        <f t="shared" si="485"/>
        <v>2016</v>
      </c>
      <c r="U3124" t="str">
        <f t="shared" si="486"/>
        <v>November</v>
      </c>
      <c r="V3124" t="str">
        <f t="shared" si="480"/>
        <v>11/9/2016</v>
      </c>
      <c r="W3124" t="str">
        <f t="shared" si="487"/>
        <v>2016</v>
      </c>
      <c r="X3124" t="str">
        <f t="shared" si="488"/>
        <v>November</v>
      </c>
    </row>
    <row r="3125" spans="1:24" ht="43.2" x14ac:dyDescent="0.55000000000000004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481"/>
        <v>0.68153600000000003</v>
      </c>
      <c r="P3125" s="9">
        <f t="shared" si="482"/>
        <v>244.80459770114942</v>
      </c>
      <c r="Q3125" t="str">
        <f t="shared" si="483"/>
        <v>theater</v>
      </c>
      <c r="R3125" t="str">
        <f t="shared" si="484"/>
        <v>spaces</v>
      </c>
      <c r="S3125" t="str">
        <f t="shared" si="489"/>
        <v>6/9/2016</v>
      </c>
      <c r="T3125" t="str">
        <f t="shared" si="485"/>
        <v>2016</v>
      </c>
      <c r="U3125" t="str">
        <f t="shared" si="486"/>
        <v>June</v>
      </c>
      <c r="V3125" t="str">
        <f t="shared" si="480"/>
        <v>7/9/2016</v>
      </c>
      <c r="W3125" t="str">
        <f t="shared" si="487"/>
        <v>2016</v>
      </c>
      <c r="X3125" t="str">
        <f t="shared" si="488"/>
        <v>July</v>
      </c>
    </row>
    <row r="3126" spans="1:24" ht="28.8" x14ac:dyDescent="0.55000000000000004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481"/>
        <v>3.2499999999999997E-5</v>
      </c>
      <c r="P3126" s="9">
        <f t="shared" si="482"/>
        <v>6.5</v>
      </c>
      <c r="Q3126" t="str">
        <f t="shared" si="483"/>
        <v>theater</v>
      </c>
      <c r="R3126" t="str">
        <f t="shared" si="484"/>
        <v>spaces</v>
      </c>
      <c r="S3126" t="str">
        <f t="shared" si="489"/>
        <v>12/4/2014</v>
      </c>
      <c r="T3126" t="str">
        <f t="shared" si="485"/>
        <v>2014</v>
      </c>
      <c r="U3126" t="str">
        <f t="shared" si="486"/>
        <v>December</v>
      </c>
      <c r="V3126" t="str">
        <f t="shared" si="480"/>
        <v>2/2/2015</v>
      </c>
      <c r="W3126" t="str">
        <f t="shared" si="487"/>
        <v>2015</v>
      </c>
      <c r="X3126" t="str">
        <f t="shared" si="488"/>
        <v>February</v>
      </c>
    </row>
    <row r="3127" spans="1:24" x14ac:dyDescent="0.55000000000000004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 t="shared" si="481"/>
        <v>0</v>
      </c>
      <c r="P3127" s="9">
        <f t="shared" si="482"/>
        <v>0</v>
      </c>
      <c r="Q3127" t="str">
        <f t="shared" si="483"/>
        <v>theater</v>
      </c>
      <c r="R3127" t="str">
        <f t="shared" si="484"/>
        <v>spaces</v>
      </c>
      <c r="S3127" t="str">
        <f t="shared" si="489"/>
        <v>12/7/2015</v>
      </c>
      <c r="T3127" t="str">
        <f t="shared" si="485"/>
        <v>2015</v>
      </c>
      <c r="U3127" t="str">
        <f t="shared" si="486"/>
        <v>December</v>
      </c>
      <c r="V3127" t="str">
        <f t="shared" si="480"/>
        <v>1/6/2016</v>
      </c>
      <c r="W3127" t="str">
        <f t="shared" si="487"/>
        <v>2016</v>
      </c>
      <c r="X3127" t="str">
        <f t="shared" si="488"/>
        <v>January</v>
      </c>
    </row>
    <row r="3128" spans="1:24" ht="72" x14ac:dyDescent="0.55000000000000004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 t="shared" si="481"/>
        <v>4.1599999999999998E-2</v>
      </c>
      <c r="P3128" s="9">
        <f t="shared" si="482"/>
        <v>61.176470588235297</v>
      </c>
      <c r="Q3128" t="str">
        <f t="shared" si="483"/>
        <v>theater</v>
      </c>
      <c r="R3128" t="str">
        <f t="shared" si="484"/>
        <v>spaces</v>
      </c>
      <c r="S3128" t="str">
        <f t="shared" si="489"/>
        <v>2/26/2016</v>
      </c>
      <c r="T3128" t="str">
        <f t="shared" si="485"/>
        <v>2016</v>
      </c>
      <c r="U3128" t="str">
        <f t="shared" si="486"/>
        <v>February</v>
      </c>
      <c r="V3128" t="str">
        <f t="shared" si="480"/>
        <v>3/27/2016</v>
      </c>
      <c r="W3128" t="str">
        <f t="shared" si="487"/>
        <v>2016</v>
      </c>
      <c r="X3128" t="str">
        <f t="shared" si="488"/>
        <v>March</v>
      </c>
    </row>
    <row r="3129" spans="1:24" ht="43.2" x14ac:dyDescent="0.55000000000000004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 t="shared" si="481"/>
        <v>0</v>
      </c>
      <c r="P3129" s="9">
        <f t="shared" si="482"/>
        <v>0</v>
      </c>
      <c r="Q3129" t="str">
        <f t="shared" si="483"/>
        <v>theater</v>
      </c>
      <c r="R3129" t="str">
        <f t="shared" si="484"/>
        <v>spaces</v>
      </c>
      <c r="S3129" t="str">
        <f t="shared" si="489"/>
        <v>1/30/2015</v>
      </c>
      <c r="T3129" t="str">
        <f t="shared" si="485"/>
        <v>2015</v>
      </c>
      <c r="U3129" t="str">
        <f t="shared" si="486"/>
        <v>January</v>
      </c>
      <c r="V3129" t="str">
        <f t="shared" si="480"/>
        <v>3/1/2015</v>
      </c>
      <c r="W3129" t="str">
        <f t="shared" si="487"/>
        <v>2015</v>
      </c>
      <c r="X3129" t="str">
        <f t="shared" si="488"/>
        <v>March</v>
      </c>
    </row>
    <row r="3130" spans="1:24" ht="43.2" x14ac:dyDescent="0.55000000000000004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481"/>
        <v>1.0860666666666667</v>
      </c>
      <c r="P3130" s="9">
        <f t="shared" si="482"/>
        <v>139.23931623931625</v>
      </c>
      <c r="Q3130" t="str">
        <f t="shared" si="483"/>
        <v>theater</v>
      </c>
      <c r="R3130" t="str">
        <f t="shared" si="484"/>
        <v>plays</v>
      </c>
      <c r="S3130" t="str">
        <f t="shared" si="489"/>
        <v>2/14/2017</v>
      </c>
      <c r="T3130" t="str">
        <f t="shared" si="485"/>
        <v>2017</v>
      </c>
      <c r="U3130" t="str">
        <f t="shared" si="486"/>
        <v>February</v>
      </c>
      <c r="V3130" t="str">
        <f t="shared" si="480"/>
        <v>3/16/2017</v>
      </c>
      <c r="W3130" t="str">
        <f t="shared" si="487"/>
        <v>2017</v>
      </c>
      <c r="X3130" t="str">
        <f t="shared" si="488"/>
        <v>March</v>
      </c>
    </row>
    <row r="3131" spans="1:24" ht="43.2" x14ac:dyDescent="0.55000000000000004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481"/>
        <v>8.0000000000000002E-3</v>
      </c>
      <c r="P3131" s="9">
        <f t="shared" si="482"/>
        <v>10</v>
      </c>
      <c r="Q3131" t="str">
        <f t="shared" si="483"/>
        <v>theater</v>
      </c>
      <c r="R3131" t="str">
        <f t="shared" si="484"/>
        <v>plays</v>
      </c>
      <c r="S3131" t="str">
        <f t="shared" si="489"/>
        <v>3/9/2017</v>
      </c>
      <c r="T3131" t="str">
        <f t="shared" si="485"/>
        <v>2017</v>
      </c>
      <c r="U3131" t="str">
        <f t="shared" si="486"/>
        <v>March</v>
      </c>
      <c r="V3131" t="str">
        <f t="shared" si="480"/>
        <v>4/18/2017</v>
      </c>
      <c r="W3131" t="str">
        <f t="shared" si="487"/>
        <v>2017</v>
      </c>
      <c r="X3131" t="str">
        <f t="shared" si="488"/>
        <v>April</v>
      </c>
    </row>
    <row r="3132" spans="1:24" ht="43.2" x14ac:dyDescent="0.55000000000000004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481"/>
        <v>3.7499999999999999E-2</v>
      </c>
      <c r="P3132" s="9">
        <f t="shared" si="482"/>
        <v>93.75</v>
      </c>
      <c r="Q3132" t="str">
        <f t="shared" si="483"/>
        <v>theater</v>
      </c>
      <c r="R3132" t="str">
        <f t="shared" si="484"/>
        <v>plays</v>
      </c>
      <c r="S3132" t="str">
        <f t="shared" si="489"/>
        <v>3/14/2017</v>
      </c>
      <c r="T3132" t="str">
        <f t="shared" si="485"/>
        <v>2017</v>
      </c>
      <c r="U3132" t="str">
        <f t="shared" si="486"/>
        <v>March</v>
      </c>
      <c r="V3132" t="str">
        <f t="shared" si="480"/>
        <v>4/13/2017</v>
      </c>
      <c r="W3132" t="str">
        <f t="shared" si="487"/>
        <v>2017</v>
      </c>
      <c r="X3132" t="str">
        <f t="shared" si="488"/>
        <v>April</v>
      </c>
    </row>
    <row r="3133" spans="1:24" ht="28.8" x14ac:dyDescent="0.55000000000000004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481"/>
        <v>0.15731707317073171</v>
      </c>
      <c r="P3133" s="9">
        <f t="shared" si="482"/>
        <v>53.75</v>
      </c>
      <c r="Q3133" t="str">
        <f t="shared" si="483"/>
        <v>theater</v>
      </c>
      <c r="R3133" t="str">
        <f t="shared" si="484"/>
        <v>plays</v>
      </c>
      <c r="S3133" t="str">
        <f t="shared" si="489"/>
        <v>3/9/2017</v>
      </c>
      <c r="T3133" t="str">
        <f t="shared" si="485"/>
        <v>2017</v>
      </c>
      <c r="U3133" t="str">
        <f t="shared" si="486"/>
        <v>March</v>
      </c>
      <c r="V3133" t="str">
        <f t="shared" si="480"/>
        <v>4/8/2017</v>
      </c>
      <c r="W3133" t="str">
        <f t="shared" si="487"/>
        <v>2017</v>
      </c>
      <c r="X3133" t="str">
        <f t="shared" si="488"/>
        <v>April</v>
      </c>
    </row>
    <row r="3134" spans="1:24" ht="28.8" x14ac:dyDescent="0.55000000000000004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481"/>
        <v>3.3333333333333332E-4</v>
      </c>
      <c r="P3134" s="9">
        <f t="shared" si="482"/>
        <v>10</v>
      </c>
      <c r="Q3134" t="str">
        <f t="shared" si="483"/>
        <v>theater</v>
      </c>
      <c r="R3134" t="str">
        <f t="shared" si="484"/>
        <v>plays</v>
      </c>
      <c r="S3134" t="str">
        <f t="shared" si="489"/>
        <v>2/20/2017</v>
      </c>
      <c r="T3134" t="str">
        <f t="shared" si="485"/>
        <v>2017</v>
      </c>
      <c r="U3134" t="str">
        <f t="shared" si="486"/>
        <v>February</v>
      </c>
      <c r="V3134" t="str">
        <f t="shared" si="480"/>
        <v>4/21/2017</v>
      </c>
      <c r="W3134" t="str">
        <f t="shared" si="487"/>
        <v>2017</v>
      </c>
      <c r="X3134" t="str">
        <f t="shared" si="488"/>
        <v>April</v>
      </c>
    </row>
    <row r="3135" spans="1:24" ht="43.2" x14ac:dyDescent="0.55000000000000004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481"/>
        <v>1.08</v>
      </c>
      <c r="P3135" s="9">
        <f t="shared" si="482"/>
        <v>33.75</v>
      </c>
      <c r="Q3135" t="str">
        <f t="shared" si="483"/>
        <v>theater</v>
      </c>
      <c r="R3135" t="str">
        <f t="shared" si="484"/>
        <v>plays</v>
      </c>
      <c r="S3135" t="str">
        <f t="shared" si="489"/>
        <v>2/22/2017</v>
      </c>
      <c r="T3135" t="str">
        <f t="shared" si="485"/>
        <v>2017</v>
      </c>
      <c r="U3135" t="str">
        <f t="shared" si="486"/>
        <v>February</v>
      </c>
      <c r="V3135" t="str">
        <f t="shared" si="480"/>
        <v>3/24/2017</v>
      </c>
      <c r="W3135" t="str">
        <f t="shared" si="487"/>
        <v>2017</v>
      </c>
      <c r="X3135" t="str">
        <f t="shared" si="488"/>
        <v>March</v>
      </c>
    </row>
    <row r="3136" spans="1:24" ht="43.2" x14ac:dyDescent="0.55000000000000004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481"/>
        <v>0.22500000000000001</v>
      </c>
      <c r="P3136" s="9">
        <f t="shared" si="482"/>
        <v>18.75</v>
      </c>
      <c r="Q3136" t="str">
        <f t="shared" si="483"/>
        <v>theater</v>
      </c>
      <c r="R3136" t="str">
        <f t="shared" si="484"/>
        <v>plays</v>
      </c>
      <c r="S3136" t="str">
        <f t="shared" si="489"/>
        <v>3/6/2017</v>
      </c>
      <c r="T3136" t="str">
        <f t="shared" si="485"/>
        <v>2017</v>
      </c>
      <c r="U3136" t="str">
        <f t="shared" si="486"/>
        <v>March</v>
      </c>
      <c r="V3136" t="str">
        <f t="shared" si="480"/>
        <v>3/27/2017</v>
      </c>
      <c r="W3136" t="str">
        <f t="shared" si="487"/>
        <v>2017</v>
      </c>
      <c r="X3136" t="str">
        <f t="shared" si="488"/>
        <v>March</v>
      </c>
    </row>
    <row r="3137" spans="1:24" ht="43.2" x14ac:dyDescent="0.55000000000000004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481"/>
        <v>0.20849420849420849</v>
      </c>
      <c r="P3137" s="9">
        <f t="shared" si="482"/>
        <v>23.142857142857142</v>
      </c>
      <c r="Q3137" t="str">
        <f t="shared" si="483"/>
        <v>theater</v>
      </c>
      <c r="R3137" t="str">
        <f t="shared" si="484"/>
        <v>plays</v>
      </c>
      <c r="S3137" t="str">
        <f t="shared" si="489"/>
        <v>3/12/2017</v>
      </c>
      <c r="T3137" t="str">
        <f t="shared" si="485"/>
        <v>2017</v>
      </c>
      <c r="U3137" t="str">
        <f t="shared" si="486"/>
        <v>March</v>
      </c>
      <c r="V3137" t="str">
        <f t="shared" si="480"/>
        <v>4/3/2017</v>
      </c>
      <c r="W3137" t="str">
        <f t="shared" si="487"/>
        <v>2017</v>
      </c>
      <c r="X3137" t="str">
        <f t="shared" si="488"/>
        <v>April</v>
      </c>
    </row>
    <row r="3138" spans="1:24" ht="43.2" x14ac:dyDescent="0.55000000000000004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si="481"/>
        <v>1.278</v>
      </c>
      <c r="P3138" s="9">
        <f t="shared" si="482"/>
        <v>29.045454545454547</v>
      </c>
      <c r="Q3138" t="str">
        <f t="shared" si="483"/>
        <v>theater</v>
      </c>
      <c r="R3138" t="str">
        <f t="shared" si="484"/>
        <v>plays</v>
      </c>
      <c r="S3138" t="str">
        <f t="shared" si="489"/>
        <v>2/23/2017</v>
      </c>
      <c r="T3138" t="str">
        <f t="shared" si="485"/>
        <v>2017</v>
      </c>
      <c r="U3138" t="str">
        <f t="shared" si="486"/>
        <v>February</v>
      </c>
      <c r="V3138" t="str">
        <f t="shared" ref="V3138:V3201" si="490">TEXT((I3138/86400)+25569+(-5/24),"m/d/yyyy")</f>
        <v>3/31/2017</v>
      </c>
      <c r="W3138" t="str">
        <f t="shared" si="487"/>
        <v>2017</v>
      </c>
      <c r="X3138" t="str">
        <f t="shared" si="488"/>
        <v>March</v>
      </c>
    </row>
    <row r="3139" spans="1:24" ht="28.8" x14ac:dyDescent="0.55000000000000004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ref="O3139:O3202" si="491">E3139/D3139</f>
        <v>3.3333333333333333E-2</v>
      </c>
      <c r="P3139" s="9">
        <f t="shared" ref="P3139:P3202" si="492">IF(L3139&lt;&gt;0, E3139/L3139, 0)</f>
        <v>50</v>
      </c>
      <c r="Q3139" t="str">
        <f t="shared" ref="Q3139:Q3202" si="493">LEFT(N3139, SEARCH("/",N3139,1)-1)</f>
        <v>theater</v>
      </c>
      <c r="R3139" t="str">
        <f t="shared" ref="R3139:R3202" si="494">RIGHT(N3139,LEN(N3139)-FIND("/",N3139))</f>
        <v>plays</v>
      </c>
      <c r="S3139" t="str">
        <f t="shared" si="489"/>
        <v>3/13/2017</v>
      </c>
      <c r="T3139" t="str">
        <f t="shared" ref="T3139:T3202" si="495">TEXT((J3139/86400)+25569+(-5/24),"yyyy")</f>
        <v>2017</v>
      </c>
      <c r="U3139" t="str">
        <f t="shared" ref="U3139:U3202" si="496">TEXT((J3139/86400)+25569+(-5/24),"mmmm")</f>
        <v>March</v>
      </c>
      <c r="V3139" t="str">
        <f t="shared" si="490"/>
        <v>5/3/2017</v>
      </c>
      <c r="W3139" t="str">
        <f t="shared" ref="W3139:W3202" si="497">TEXT((I3139/86400)+25569+(-5/24),"yyyy")</f>
        <v>2017</v>
      </c>
      <c r="X3139" t="str">
        <f t="shared" ref="X3139:X3202" si="498">TEXT((I3139/86400)+25569+(-5/24),"mmmm")</f>
        <v>May</v>
      </c>
    </row>
    <row r="3140" spans="1:24" ht="57.6" x14ac:dyDescent="0.55000000000000004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 t="shared" si="491"/>
        <v>0</v>
      </c>
      <c r="P3140" s="9">
        <f t="shared" si="492"/>
        <v>0</v>
      </c>
      <c r="Q3140" t="str">
        <f t="shared" si="493"/>
        <v>theater</v>
      </c>
      <c r="R3140" t="str">
        <f t="shared" si="494"/>
        <v>plays</v>
      </c>
      <c r="S3140" t="str">
        <f t="shared" ref="S3140:S3203" si="499">TEXT((J3140/86400)+25569+(-5/24),"m/d/yyyy")</f>
        <v>3/15/2017</v>
      </c>
      <c r="T3140" t="str">
        <f t="shared" si="495"/>
        <v>2017</v>
      </c>
      <c r="U3140" t="str">
        <f t="shared" si="496"/>
        <v>March</v>
      </c>
      <c r="V3140" t="str">
        <f t="shared" si="490"/>
        <v>4/3/2017</v>
      </c>
      <c r="W3140" t="str">
        <f t="shared" si="497"/>
        <v>2017</v>
      </c>
      <c r="X3140" t="str">
        <f t="shared" si="498"/>
        <v>April</v>
      </c>
    </row>
    <row r="3141" spans="1:24" ht="43.2" x14ac:dyDescent="0.55000000000000004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si="491"/>
        <v>5.3999999999999999E-2</v>
      </c>
      <c r="P3141" s="9">
        <f t="shared" si="492"/>
        <v>450</v>
      </c>
      <c r="Q3141" t="str">
        <f t="shared" si="493"/>
        <v>theater</v>
      </c>
      <c r="R3141" t="str">
        <f t="shared" si="494"/>
        <v>plays</v>
      </c>
      <c r="S3141" t="str">
        <f t="shared" si="499"/>
        <v>2/19/2017</v>
      </c>
      <c r="T3141" t="str">
        <f t="shared" si="495"/>
        <v>2017</v>
      </c>
      <c r="U3141" t="str">
        <f t="shared" si="496"/>
        <v>February</v>
      </c>
      <c r="V3141" t="str">
        <f t="shared" si="490"/>
        <v>3/24/2017</v>
      </c>
      <c r="W3141" t="str">
        <f t="shared" si="497"/>
        <v>2017</v>
      </c>
      <c r="X3141" t="str">
        <f t="shared" si="498"/>
        <v>March</v>
      </c>
    </row>
    <row r="3142" spans="1:24" ht="43.2" x14ac:dyDescent="0.55000000000000004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491"/>
        <v>9.5999999999999992E-3</v>
      </c>
      <c r="P3142" s="9">
        <f t="shared" si="492"/>
        <v>24</v>
      </c>
      <c r="Q3142" t="str">
        <f t="shared" si="493"/>
        <v>theater</v>
      </c>
      <c r="R3142" t="str">
        <f t="shared" si="494"/>
        <v>plays</v>
      </c>
      <c r="S3142" t="str">
        <f t="shared" si="499"/>
        <v>3/8/2017</v>
      </c>
      <c r="T3142" t="str">
        <f t="shared" si="495"/>
        <v>2017</v>
      </c>
      <c r="U3142" t="str">
        <f t="shared" si="496"/>
        <v>March</v>
      </c>
      <c r="V3142" t="str">
        <f t="shared" si="490"/>
        <v>4/7/2017</v>
      </c>
      <c r="W3142" t="str">
        <f t="shared" si="497"/>
        <v>2017</v>
      </c>
      <c r="X3142" t="str">
        <f t="shared" si="498"/>
        <v>April</v>
      </c>
    </row>
    <row r="3143" spans="1:24" ht="57.6" x14ac:dyDescent="0.55000000000000004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491"/>
        <v>0.51600000000000001</v>
      </c>
      <c r="P3143" s="9">
        <f t="shared" si="492"/>
        <v>32.25</v>
      </c>
      <c r="Q3143" t="str">
        <f t="shared" si="493"/>
        <v>theater</v>
      </c>
      <c r="R3143" t="str">
        <f t="shared" si="494"/>
        <v>plays</v>
      </c>
      <c r="S3143" t="str">
        <f t="shared" si="499"/>
        <v>3/6/2017</v>
      </c>
      <c r="T3143" t="str">
        <f t="shared" si="495"/>
        <v>2017</v>
      </c>
      <c r="U3143" t="str">
        <f t="shared" si="496"/>
        <v>March</v>
      </c>
      <c r="V3143" t="str">
        <f t="shared" si="490"/>
        <v>4/16/2017</v>
      </c>
      <c r="W3143" t="str">
        <f t="shared" si="497"/>
        <v>2017</v>
      </c>
      <c r="X3143" t="str">
        <f t="shared" si="498"/>
        <v>April</v>
      </c>
    </row>
    <row r="3144" spans="1:24" ht="43.2" x14ac:dyDescent="0.55000000000000004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491"/>
        <v>1.6363636363636365E-2</v>
      </c>
      <c r="P3144" s="9">
        <f t="shared" si="492"/>
        <v>15</v>
      </c>
      <c r="Q3144" t="str">
        <f t="shared" si="493"/>
        <v>theater</v>
      </c>
      <c r="R3144" t="str">
        <f t="shared" si="494"/>
        <v>plays</v>
      </c>
      <c r="S3144" t="str">
        <f t="shared" si="499"/>
        <v>2/17/2017</v>
      </c>
      <c r="T3144" t="str">
        <f t="shared" si="495"/>
        <v>2017</v>
      </c>
      <c r="U3144" t="str">
        <f t="shared" si="496"/>
        <v>February</v>
      </c>
      <c r="V3144" t="str">
        <f t="shared" si="490"/>
        <v>3/19/2017</v>
      </c>
      <c r="W3144" t="str">
        <f t="shared" si="497"/>
        <v>2017</v>
      </c>
      <c r="X3144" t="str">
        <f t="shared" si="498"/>
        <v>March</v>
      </c>
    </row>
    <row r="3145" spans="1:24" ht="57.6" x14ac:dyDescent="0.55000000000000004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 t="shared" si="491"/>
        <v>0</v>
      </c>
      <c r="P3145" s="9">
        <f t="shared" si="492"/>
        <v>0</v>
      </c>
      <c r="Q3145" t="str">
        <f t="shared" si="493"/>
        <v>theater</v>
      </c>
      <c r="R3145" t="str">
        <f t="shared" si="494"/>
        <v>plays</v>
      </c>
      <c r="S3145" t="str">
        <f t="shared" si="499"/>
        <v>3/14/2017</v>
      </c>
      <c r="T3145" t="str">
        <f t="shared" si="495"/>
        <v>2017</v>
      </c>
      <c r="U3145" t="str">
        <f t="shared" si="496"/>
        <v>March</v>
      </c>
      <c r="V3145" t="str">
        <f t="shared" si="490"/>
        <v>4/9/2017</v>
      </c>
      <c r="W3145" t="str">
        <f t="shared" si="497"/>
        <v>2017</v>
      </c>
      <c r="X3145" t="str">
        <f t="shared" si="498"/>
        <v>April</v>
      </c>
    </row>
    <row r="3146" spans="1:24" ht="57.6" x14ac:dyDescent="0.55000000000000004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si="491"/>
        <v>0.754</v>
      </c>
      <c r="P3146" s="9">
        <f t="shared" si="492"/>
        <v>251.33333333333334</v>
      </c>
      <c r="Q3146" t="str">
        <f t="shared" si="493"/>
        <v>theater</v>
      </c>
      <c r="R3146" t="str">
        <f t="shared" si="494"/>
        <v>plays</v>
      </c>
      <c r="S3146" t="str">
        <f t="shared" si="499"/>
        <v>3/2/2017</v>
      </c>
      <c r="T3146" t="str">
        <f t="shared" si="495"/>
        <v>2017</v>
      </c>
      <c r="U3146" t="str">
        <f t="shared" si="496"/>
        <v>March</v>
      </c>
      <c r="V3146" t="str">
        <f t="shared" si="490"/>
        <v>3/19/2017</v>
      </c>
      <c r="W3146" t="str">
        <f t="shared" si="497"/>
        <v>2017</v>
      </c>
      <c r="X3146" t="str">
        <f t="shared" si="498"/>
        <v>March</v>
      </c>
    </row>
    <row r="3147" spans="1:24" ht="43.2" x14ac:dyDescent="0.55000000000000004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 t="shared" si="491"/>
        <v>0</v>
      </c>
      <c r="P3147" s="9">
        <f t="shared" si="492"/>
        <v>0</v>
      </c>
      <c r="Q3147" t="str">
        <f t="shared" si="493"/>
        <v>theater</v>
      </c>
      <c r="R3147" t="str">
        <f t="shared" si="494"/>
        <v>plays</v>
      </c>
      <c r="S3147" t="str">
        <f t="shared" si="499"/>
        <v>1/26/2017</v>
      </c>
      <c r="T3147" t="str">
        <f t="shared" si="495"/>
        <v>2017</v>
      </c>
      <c r="U3147" t="str">
        <f t="shared" si="496"/>
        <v>January</v>
      </c>
      <c r="V3147" t="str">
        <f t="shared" si="490"/>
        <v>3/27/2017</v>
      </c>
      <c r="W3147" t="str">
        <f t="shared" si="497"/>
        <v>2017</v>
      </c>
      <c r="X3147" t="str">
        <f t="shared" si="498"/>
        <v>March</v>
      </c>
    </row>
    <row r="3148" spans="1:24" ht="28.8" x14ac:dyDescent="0.55000000000000004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491"/>
        <v>0.105</v>
      </c>
      <c r="P3148" s="9">
        <f t="shared" si="492"/>
        <v>437.5</v>
      </c>
      <c r="Q3148" t="str">
        <f t="shared" si="493"/>
        <v>theater</v>
      </c>
      <c r="R3148" t="str">
        <f t="shared" si="494"/>
        <v>plays</v>
      </c>
      <c r="S3148" t="str">
        <f t="shared" si="499"/>
        <v>3/2/2017</v>
      </c>
      <c r="T3148" t="str">
        <f t="shared" si="495"/>
        <v>2017</v>
      </c>
      <c r="U3148" t="str">
        <f t="shared" si="496"/>
        <v>March</v>
      </c>
      <c r="V3148" t="str">
        <f t="shared" si="490"/>
        <v>4/16/2017</v>
      </c>
      <c r="W3148" t="str">
        <f t="shared" si="497"/>
        <v>2017</v>
      </c>
      <c r="X3148" t="str">
        <f t="shared" si="498"/>
        <v>April</v>
      </c>
    </row>
    <row r="3149" spans="1:24" ht="43.2" x14ac:dyDescent="0.55000000000000004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491"/>
        <v>1.1752499999999999</v>
      </c>
      <c r="P3149" s="9">
        <f t="shared" si="492"/>
        <v>110.35211267605634</v>
      </c>
      <c r="Q3149" t="str">
        <f t="shared" si="493"/>
        <v>theater</v>
      </c>
      <c r="R3149" t="str">
        <f t="shared" si="494"/>
        <v>plays</v>
      </c>
      <c r="S3149" t="str">
        <f t="shared" si="499"/>
        <v>9/27/2014</v>
      </c>
      <c r="T3149" t="str">
        <f t="shared" si="495"/>
        <v>2014</v>
      </c>
      <c r="U3149" t="str">
        <f t="shared" si="496"/>
        <v>September</v>
      </c>
      <c r="V3149" t="str">
        <f t="shared" si="490"/>
        <v>11/6/2014</v>
      </c>
      <c r="W3149" t="str">
        <f t="shared" si="497"/>
        <v>2014</v>
      </c>
      <c r="X3149" t="str">
        <f t="shared" si="498"/>
        <v>November</v>
      </c>
    </row>
    <row r="3150" spans="1:24" ht="28.8" x14ac:dyDescent="0.55000000000000004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491"/>
        <v>1.3116666666666668</v>
      </c>
      <c r="P3150" s="9">
        <f t="shared" si="492"/>
        <v>41.421052631578945</v>
      </c>
      <c r="Q3150" t="str">
        <f t="shared" si="493"/>
        <v>theater</v>
      </c>
      <c r="R3150" t="str">
        <f t="shared" si="494"/>
        <v>plays</v>
      </c>
      <c r="S3150" t="str">
        <f t="shared" si="499"/>
        <v>9/9/2014</v>
      </c>
      <c r="T3150" t="str">
        <f t="shared" si="495"/>
        <v>2014</v>
      </c>
      <c r="U3150" t="str">
        <f t="shared" si="496"/>
        <v>September</v>
      </c>
      <c r="V3150" t="str">
        <f t="shared" si="490"/>
        <v>9/30/2014</v>
      </c>
      <c r="W3150" t="str">
        <f t="shared" si="497"/>
        <v>2014</v>
      </c>
      <c r="X3150" t="str">
        <f t="shared" si="498"/>
        <v>September</v>
      </c>
    </row>
    <row r="3151" spans="1:24" ht="43.2" x14ac:dyDescent="0.55000000000000004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491"/>
        <v>1.04</v>
      </c>
      <c r="P3151" s="9">
        <f t="shared" si="492"/>
        <v>52</v>
      </c>
      <c r="Q3151" t="str">
        <f t="shared" si="493"/>
        <v>theater</v>
      </c>
      <c r="R3151" t="str">
        <f t="shared" si="494"/>
        <v>plays</v>
      </c>
      <c r="S3151" t="str">
        <f t="shared" si="499"/>
        <v>11/12/2012</v>
      </c>
      <c r="T3151" t="str">
        <f t="shared" si="495"/>
        <v>2012</v>
      </c>
      <c r="U3151" t="str">
        <f t="shared" si="496"/>
        <v>November</v>
      </c>
      <c r="V3151" t="str">
        <f t="shared" si="490"/>
        <v>12/6/2012</v>
      </c>
      <c r="W3151" t="str">
        <f t="shared" si="497"/>
        <v>2012</v>
      </c>
      <c r="X3151" t="str">
        <f t="shared" si="498"/>
        <v>December</v>
      </c>
    </row>
    <row r="3152" spans="1:24" ht="57.6" x14ac:dyDescent="0.55000000000000004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491"/>
        <v>1.01</v>
      </c>
      <c r="P3152" s="9">
        <f t="shared" si="492"/>
        <v>33.990384615384613</v>
      </c>
      <c r="Q3152" t="str">
        <f t="shared" si="493"/>
        <v>theater</v>
      </c>
      <c r="R3152" t="str">
        <f t="shared" si="494"/>
        <v>plays</v>
      </c>
      <c r="S3152" t="str">
        <f t="shared" si="499"/>
        <v>10/27/2010</v>
      </c>
      <c r="T3152" t="str">
        <f t="shared" si="495"/>
        <v>2010</v>
      </c>
      <c r="U3152" t="str">
        <f t="shared" si="496"/>
        <v>October</v>
      </c>
      <c r="V3152" t="str">
        <f t="shared" si="490"/>
        <v>1/24/2011</v>
      </c>
      <c r="W3152" t="str">
        <f t="shared" si="497"/>
        <v>2011</v>
      </c>
      <c r="X3152" t="str">
        <f t="shared" si="498"/>
        <v>January</v>
      </c>
    </row>
    <row r="3153" spans="1:24" ht="43.2" x14ac:dyDescent="0.55000000000000004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491"/>
        <v>1.004</v>
      </c>
      <c r="P3153" s="9">
        <f t="shared" si="492"/>
        <v>103.35294117647059</v>
      </c>
      <c r="Q3153" t="str">
        <f t="shared" si="493"/>
        <v>theater</v>
      </c>
      <c r="R3153" t="str">
        <f t="shared" si="494"/>
        <v>plays</v>
      </c>
      <c r="S3153" t="str">
        <f t="shared" si="499"/>
        <v>8/11/2014</v>
      </c>
      <c r="T3153" t="str">
        <f t="shared" si="495"/>
        <v>2014</v>
      </c>
      <c r="U3153" t="str">
        <f t="shared" si="496"/>
        <v>August</v>
      </c>
      <c r="V3153" t="str">
        <f t="shared" si="490"/>
        <v>9/10/2014</v>
      </c>
      <c r="W3153" t="str">
        <f t="shared" si="497"/>
        <v>2014</v>
      </c>
      <c r="X3153" t="str">
        <f t="shared" si="498"/>
        <v>September</v>
      </c>
    </row>
    <row r="3154" spans="1:24" ht="43.2" x14ac:dyDescent="0.55000000000000004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491"/>
        <v>1.0595454545454546</v>
      </c>
      <c r="P3154" s="9">
        <f t="shared" si="492"/>
        <v>34.791044776119406</v>
      </c>
      <c r="Q3154" t="str">
        <f t="shared" si="493"/>
        <v>theater</v>
      </c>
      <c r="R3154" t="str">
        <f t="shared" si="494"/>
        <v>plays</v>
      </c>
      <c r="S3154" t="str">
        <f t="shared" si="499"/>
        <v>10/3/2013</v>
      </c>
      <c r="T3154" t="str">
        <f t="shared" si="495"/>
        <v>2013</v>
      </c>
      <c r="U3154" t="str">
        <f t="shared" si="496"/>
        <v>October</v>
      </c>
      <c r="V3154" t="str">
        <f t="shared" si="490"/>
        <v>11/2/2013</v>
      </c>
      <c r="W3154" t="str">
        <f t="shared" si="497"/>
        <v>2013</v>
      </c>
      <c r="X3154" t="str">
        <f t="shared" si="498"/>
        <v>November</v>
      </c>
    </row>
    <row r="3155" spans="1:24" ht="43.2" x14ac:dyDescent="0.55000000000000004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491"/>
        <v>3.3558333333333334</v>
      </c>
      <c r="P3155" s="9">
        <f t="shared" si="492"/>
        <v>41.773858921161825</v>
      </c>
      <c r="Q3155" t="str">
        <f t="shared" si="493"/>
        <v>theater</v>
      </c>
      <c r="R3155" t="str">
        <f t="shared" si="494"/>
        <v>plays</v>
      </c>
      <c r="S3155" t="str">
        <f t="shared" si="499"/>
        <v>3/30/2011</v>
      </c>
      <c r="T3155" t="str">
        <f t="shared" si="495"/>
        <v>2011</v>
      </c>
      <c r="U3155" t="str">
        <f t="shared" si="496"/>
        <v>March</v>
      </c>
      <c r="V3155" t="str">
        <f t="shared" si="490"/>
        <v>4/30/2011</v>
      </c>
      <c r="W3155" t="str">
        <f t="shared" si="497"/>
        <v>2011</v>
      </c>
      <c r="X3155" t="str">
        <f t="shared" si="498"/>
        <v>April</v>
      </c>
    </row>
    <row r="3156" spans="1:24" ht="43.2" x14ac:dyDescent="0.55000000000000004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491"/>
        <v>1.1292857142857142</v>
      </c>
      <c r="P3156" s="9">
        <f t="shared" si="492"/>
        <v>64.268292682926827</v>
      </c>
      <c r="Q3156" t="str">
        <f t="shared" si="493"/>
        <v>theater</v>
      </c>
      <c r="R3156" t="str">
        <f t="shared" si="494"/>
        <v>plays</v>
      </c>
      <c r="S3156" t="str">
        <f t="shared" si="499"/>
        <v>3/2/2012</v>
      </c>
      <c r="T3156" t="str">
        <f t="shared" si="495"/>
        <v>2012</v>
      </c>
      <c r="U3156" t="str">
        <f t="shared" si="496"/>
        <v>March</v>
      </c>
      <c r="V3156" t="str">
        <f t="shared" si="490"/>
        <v>4/1/2012</v>
      </c>
      <c r="W3156" t="str">
        <f t="shared" si="497"/>
        <v>2012</v>
      </c>
      <c r="X3156" t="str">
        <f t="shared" si="498"/>
        <v>April</v>
      </c>
    </row>
    <row r="3157" spans="1:24" ht="43.2" x14ac:dyDescent="0.55000000000000004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491"/>
        <v>1.885046</v>
      </c>
      <c r="P3157" s="9">
        <f t="shared" si="492"/>
        <v>31.209370860927152</v>
      </c>
      <c r="Q3157" t="str">
        <f t="shared" si="493"/>
        <v>theater</v>
      </c>
      <c r="R3157" t="str">
        <f t="shared" si="494"/>
        <v>plays</v>
      </c>
      <c r="S3157" t="str">
        <f t="shared" si="499"/>
        <v>11/20/2012</v>
      </c>
      <c r="T3157" t="str">
        <f t="shared" si="495"/>
        <v>2012</v>
      </c>
      <c r="U3157" t="str">
        <f t="shared" si="496"/>
        <v>November</v>
      </c>
      <c r="V3157" t="str">
        <f t="shared" si="490"/>
        <v>12/20/2012</v>
      </c>
      <c r="W3157" t="str">
        <f t="shared" si="497"/>
        <v>2012</v>
      </c>
      <c r="X3157" t="str">
        <f t="shared" si="498"/>
        <v>December</v>
      </c>
    </row>
    <row r="3158" spans="1:24" ht="43.2" x14ac:dyDescent="0.55000000000000004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491"/>
        <v>1.0181818181818181</v>
      </c>
      <c r="P3158" s="9">
        <f t="shared" si="492"/>
        <v>62.921348314606739</v>
      </c>
      <c r="Q3158" t="str">
        <f t="shared" si="493"/>
        <v>theater</v>
      </c>
      <c r="R3158" t="str">
        <f t="shared" si="494"/>
        <v>plays</v>
      </c>
      <c r="S3158" t="str">
        <f t="shared" si="499"/>
        <v>4/27/2012</v>
      </c>
      <c r="T3158" t="str">
        <f t="shared" si="495"/>
        <v>2012</v>
      </c>
      <c r="U3158" t="str">
        <f t="shared" si="496"/>
        <v>April</v>
      </c>
      <c r="V3158" t="str">
        <f t="shared" si="490"/>
        <v>6/1/2012</v>
      </c>
      <c r="W3158" t="str">
        <f t="shared" si="497"/>
        <v>2012</v>
      </c>
      <c r="X3158" t="str">
        <f t="shared" si="498"/>
        <v>June</v>
      </c>
    </row>
    <row r="3159" spans="1:24" ht="28.8" x14ac:dyDescent="0.55000000000000004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491"/>
        <v>1.01</v>
      </c>
      <c r="P3159" s="9">
        <f t="shared" si="492"/>
        <v>98.536585365853654</v>
      </c>
      <c r="Q3159" t="str">
        <f t="shared" si="493"/>
        <v>theater</v>
      </c>
      <c r="R3159" t="str">
        <f t="shared" si="494"/>
        <v>plays</v>
      </c>
      <c r="S3159" t="str">
        <f t="shared" si="499"/>
        <v>7/9/2014</v>
      </c>
      <c r="T3159" t="str">
        <f t="shared" si="495"/>
        <v>2014</v>
      </c>
      <c r="U3159" t="str">
        <f t="shared" si="496"/>
        <v>July</v>
      </c>
      <c r="V3159" t="str">
        <f t="shared" si="490"/>
        <v>7/19/2014</v>
      </c>
      <c r="W3159" t="str">
        <f t="shared" si="497"/>
        <v>2014</v>
      </c>
      <c r="X3159" t="str">
        <f t="shared" si="498"/>
        <v>July</v>
      </c>
    </row>
    <row r="3160" spans="1:24" ht="28.8" x14ac:dyDescent="0.55000000000000004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491"/>
        <v>1.1399999999999999</v>
      </c>
      <c r="P3160" s="9">
        <f t="shared" si="492"/>
        <v>82.608695652173907</v>
      </c>
      <c r="Q3160" t="str">
        <f t="shared" si="493"/>
        <v>theater</v>
      </c>
      <c r="R3160" t="str">
        <f t="shared" si="494"/>
        <v>plays</v>
      </c>
      <c r="S3160" t="str">
        <f t="shared" si="499"/>
        <v>6/22/2013</v>
      </c>
      <c r="T3160" t="str">
        <f t="shared" si="495"/>
        <v>2013</v>
      </c>
      <c r="U3160" t="str">
        <f t="shared" si="496"/>
        <v>June</v>
      </c>
      <c r="V3160" t="str">
        <f t="shared" si="490"/>
        <v>7/22/2013</v>
      </c>
      <c r="W3160" t="str">
        <f t="shared" si="497"/>
        <v>2013</v>
      </c>
      <c r="X3160" t="str">
        <f t="shared" si="498"/>
        <v>July</v>
      </c>
    </row>
    <row r="3161" spans="1:24" ht="28.8" x14ac:dyDescent="0.55000000000000004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491"/>
        <v>1.3348133333333334</v>
      </c>
      <c r="P3161" s="9">
        <f t="shared" si="492"/>
        <v>38.504230769230773</v>
      </c>
      <c r="Q3161" t="str">
        <f t="shared" si="493"/>
        <v>theater</v>
      </c>
      <c r="R3161" t="str">
        <f t="shared" si="494"/>
        <v>plays</v>
      </c>
      <c r="S3161" t="str">
        <f t="shared" si="499"/>
        <v>12/6/2011</v>
      </c>
      <c r="T3161" t="str">
        <f t="shared" si="495"/>
        <v>2011</v>
      </c>
      <c r="U3161" t="str">
        <f t="shared" si="496"/>
        <v>December</v>
      </c>
      <c r="V3161" t="str">
        <f t="shared" si="490"/>
        <v>1/18/2012</v>
      </c>
      <c r="W3161" t="str">
        <f t="shared" si="497"/>
        <v>2012</v>
      </c>
      <c r="X3161" t="str">
        <f t="shared" si="498"/>
        <v>January</v>
      </c>
    </row>
    <row r="3162" spans="1:24" ht="43.2" x14ac:dyDescent="0.55000000000000004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491"/>
        <v>1.0153333333333334</v>
      </c>
      <c r="P3162" s="9">
        <f t="shared" si="492"/>
        <v>80.15789473684211</v>
      </c>
      <c r="Q3162" t="str">
        <f t="shared" si="493"/>
        <v>theater</v>
      </c>
      <c r="R3162" t="str">
        <f t="shared" si="494"/>
        <v>plays</v>
      </c>
      <c r="S3162" t="str">
        <f t="shared" si="499"/>
        <v>7/21/2014</v>
      </c>
      <c r="T3162" t="str">
        <f t="shared" si="495"/>
        <v>2014</v>
      </c>
      <c r="U3162" t="str">
        <f t="shared" si="496"/>
        <v>July</v>
      </c>
      <c r="V3162" t="str">
        <f t="shared" si="490"/>
        <v>8/12/2014</v>
      </c>
      <c r="W3162" t="str">
        <f t="shared" si="497"/>
        <v>2014</v>
      </c>
      <c r="X3162" t="str">
        <f t="shared" si="498"/>
        <v>August</v>
      </c>
    </row>
    <row r="3163" spans="1:24" ht="43.2" x14ac:dyDescent="0.55000000000000004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491"/>
        <v>1.0509999999999999</v>
      </c>
      <c r="P3163" s="9">
        <f t="shared" si="492"/>
        <v>28.405405405405407</v>
      </c>
      <c r="Q3163" t="str">
        <f t="shared" si="493"/>
        <v>theater</v>
      </c>
      <c r="R3163" t="str">
        <f t="shared" si="494"/>
        <v>plays</v>
      </c>
      <c r="S3163" t="str">
        <f t="shared" si="499"/>
        <v>9/15/2014</v>
      </c>
      <c r="T3163" t="str">
        <f t="shared" si="495"/>
        <v>2014</v>
      </c>
      <c r="U3163" t="str">
        <f t="shared" si="496"/>
        <v>September</v>
      </c>
      <c r="V3163" t="str">
        <f t="shared" si="490"/>
        <v>10/15/2014</v>
      </c>
      <c r="W3163" t="str">
        <f t="shared" si="497"/>
        <v>2014</v>
      </c>
      <c r="X3163" t="str">
        <f t="shared" si="498"/>
        <v>October</v>
      </c>
    </row>
    <row r="3164" spans="1:24" ht="43.2" x14ac:dyDescent="0.55000000000000004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491"/>
        <v>1.2715000000000001</v>
      </c>
      <c r="P3164" s="9">
        <f t="shared" si="492"/>
        <v>80.730158730158735</v>
      </c>
      <c r="Q3164" t="str">
        <f t="shared" si="493"/>
        <v>theater</v>
      </c>
      <c r="R3164" t="str">
        <f t="shared" si="494"/>
        <v>plays</v>
      </c>
      <c r="S3164" t="str">
        <f t="shared" si="499"/>
        <v>6/9/2014</v>
      </c>
      <c r="T3164" t="str">
        <f t="shared" si="495"/>
        <v>2014</v>
      </c>
      <c r="U3164" t="str">
        <f t="shared" si="496"/>
        <v>June</v>
      </c>
      <c r="V3164" t="str">
        <f t="shared" si="490"/>
        <v>7/6/2014</v>
      </c>
      <c r="W3164" t="str">
        <f t="shared" si="497"/>
        <v>2014</v>
      </c>
      <c r="X3164" t="str">
        <f t="shared" si="498"/>
        <v>July</v>
      </c>
    </row>
    <row r="3165" spans="1:24" ht="43.2" x14ac:dyDescent="0.55000000000000004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491"/>
        <v>1.1115384615384616</v>
      </c>
      <c r="P3165" s="9">
        <f t="shared" si="492"/>
        <v>200.69444444444446</v>
      </c>
      <c r="Q3165" t="str">
        <f t="shared" si="493"/>
        <v>theater</v>
      </c>
      <c r="R3165" t="str">
        <f t="shared" si="494"/>
        <v>plays</v>
      </c>
      <c r="S3165" t="str">
        <f t="shared" si="499"/>
        <v>5/16/2014</v>
      </c>
      <c r="T3165" t="str">
        <f t="shared" si="495"/>
        <v>2014</v>
      </c>
      <c r="U3165" t="str">
        <f t="shared" si="496"/>
        <v>May</v>
      </c>
      <c r="V3165" t="str">
        <f t="shared" si="490"/>
        <v>6/15/2014</v>
      </c>
      <c r="W3165" t="str">
        <f t="shared" si="497"/>
        <v>2014</v>
      </c>
      <c r="X3165" t="str">
        <f t="shared" si="498"/>
        <v>June</v>
      </c>
    </row>
    <row r="3166" spans="1:24" ht="43.2" x14ac:dyDescent="0.55000000000000004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491"/>
        <v>1.0676000000000001</v>
      </c>
      <c r="P3166" s="9">
        <f t="shared" si="492"/>
        <v>37.591549295774648</v>
      </c>
      <c r="Q3166" t="str">
        <f t="shared" si="493"/>
        <v>theater</v>
      </c>
      <c r="R3166" t="str">
        <f t="shared" si="494"/>
        <v>plays</v>
      </c>
      <c r="S3166" t="str">
        <f t="shared" si="499"/>
        <v>5/7/2014</v>
      </c>
      <c r="T3166" t="str">
        <f t="shared" si="495"/>
        <v>2014</v>
      </c>
      <c r="U3166" t="str">
        <f t="shared" si="496"/>
        <v>May</v>
      </c>
      <c r="V3166" t="str">
        <f t="shared" si="490"/>
        <v>6/9/2014</v>
      </c>
      <c r="W3166" t="str">
        <f t="shared" si="497"/>
        <v>2014</v>
      </c>
      <c r="X3166" t="str">
        <f t="shared" si="498"/>
        <v>June</v>
      </c>
    </row>
    <row r="3167" spans="1:24" ht="43.2" x14ac:dyDescent="0.55000000000000004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491"/>
        <v>1.6266666666666667</v>
      </c>
      <c r="P3167" s="9">
        <f t="shared" si="492"/>
        <v>58.095238095238095</v>
      </c>
      <c r="Q3167" t="str">
        <f t="shared" si="493"/>
        <v>theater</v>
      </c>
      <c r="R3167" t="str">
        <f t="shared" si="494"/>
        <v>plays</v>
      </c>
      <c r="S3167" t="str">
        <f t="shared" si="499"/>
        <v>4/10/2011</v>
      </c>
      <c r="T3167" t="str">
        <f t="shared" si="495"/>
        <v>2011</v>
      </c>
      <c r="U3167" t="str">
        <f t="shared" si="496"/>
        <v>April</v>
      </c>
      <c r="V3167" t="str">
        <f t="shared" si="490"/>
        <v>5/2/2011</v>
      </c>
      <c r="W3167" t="str">
        <f t="shared" si="497"/>
        <v>2011</v>
      </c>
      <c r="X3167" t="str">
        <f t="shared" si="498"/>
        <v>May</v>
      </c>
    </row>
    <row r="3168" spans="1:24" ht="43.2" x14ac:dyDescent="0.55000000000000004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491"/>
        <v>1.6022808571428573</v>
      </c>
      <c r="P3168" s="9">
        <f t="shared" si="492"/>
        <v>60.300892473118282</v>
      </c>
      <c r="Q3168" t="str">
        <f t="shared" si="493"/>
        <v>theater</v>
      </c>
      <c r="R3168" t="str">
        <f t="shared" si="494"/>
        <v>plays</v>
      </c>
      <c r="S3168" t="str">
        <f t="shared" si="499"/>
        <v>10/28/2014</v>
      </c>
      <c r="T3168" t="str">
        <f t="shared" si="495"/>
        <v>2014</v>
      </c>
      <c r="U3168" t="str">
        <f t="shared" si="496"/>
        <v>October</v>
      </c>
      <c r="V3168" t="str">
        <f t="shared" si="490"/>
        <v>11/26/2014</v>
      </c>
      <c r="W3168" t="str">
        <f t="shared" si="497"/>
        <v>2014</v>
      </c>
      <c r="X3168" t="str">
        <f t="shared" si="498"/>
        <v>November</v>
      </c>
    </row>
    <row r="3169" spans="1:24" ht="28.8" x14ac:dyDescent="0.55000000000000004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491"/>
        <v>1.1616666666666666</v>
      </c>
      <c r="P3169" s="9">
        <f t="shared" si="492"/>
        <v>63.363636363636367</v>
      </c>
      <c r="Q3169" t="str">
        <f t="shared" si="493"/>
        <v>theater</v>
      </c>
      <c r="R3169" t="str">
        <f t="shared" si="494"/>
        <v>plays</v>
      </c>
      <c r="S3169" t="str">
        <f t="shared" si="499"/>
        <v>7/18/2014</v>
      </c>
      <c r="T3169" t="str">
        <f t="shared" si="495"/>
        <v>2014</v>
      </c>
      <c r="U3169" t="str">
        <f t="shared" si="496"/>
        <v>July</v>
      </c>
      <c r="V3169" t="str">
        <f t="shared" si="490"/>
        <v>8/1/2014</v>
      </c>
      <c r="W3169" t="str">
        <f t="shared" si="497"/>
        <v>2014</v>
      </c>
      <c r="X3169" t="str">
        <f t="shared" si="498"/>
        <v>August</v>
      </c>
    </row>
    <row r="3170" spans="1:24" ht="43.2" x14ac:dyDescent="0.55000000000000004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491"/>
        <v>1.242</v>
      </c>
      <c r="P3170" s="9">
        <f t="shared" si="492"/>
        <v>50.901639344262293</v>
      </c>
      <c r="Q3170" t="str">
        <f t="shared" si="493"/>
        <v>theater</v>
      </c>
      <c r="R3170" t="str">
        <f t="shared" si="494"/>
        <v>plays</v>
      </c>
      <c r="S3170" t="str">
        <f t="shared" si="499"/>
        <v>5/12/2014</v>
      </c>
      <c r="T3170" t="str">
        <f t="shared" si="495"/>
        <v>2014</v>
      </c>
      <c r="U3170" t="str">
        <f t="shared" si="496"/>
        <v>May</v>
      </c>
      <c r="V3170" t="str">
        <f t="shared" si="490"/>
        <v>6/13/2014</v>
      </c>
      <c r="W3170" t="str">
        <f t="shared" si="497"/>
        <v>2014</v>
      </c>
      <c r="X3170" t="str">
        <f t="shared" si="498"/>
        <v>June</v>
      </c>
    </row>
    <row r="3171" spans="1:24" ht="28.8" x14ac:dyDescent="0.55000000000000004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491"/>
        <v>1.030125</v>
      </c>
      <c r="P3171" s="9">
        <f t="shared" si="492"/>
        <v>100.5</v>
      </c>
      <c r="Q3171" t="str">
        <f t="shared" si="493"/>
        <v>theater</v>
      </c>
      <c r="R3171" t="str">
        <f t="shared" si="494"/>
        <v>plays</v>
      </c>
      <c r="S3171" t="str">
        <f t="shared" si="499"/>
        <v>11/13/2013</v>
      </c>
      <c r="T3171" t="str">
        <f t="shared" si="495"/>
        <v>2013</v>
      </c>
      <c r="U3171" t="str">
        <f t="shared" si="496"/>
        <v>November</v>
      </c>
      <c r="V3171" t="str">
        <f t="shared" si="490"/>
        <v>12/12/2013</v>
      </c>
      <c r="W3171" t="str">
        <f t="shared" si="497"/>
        <v>2013</v>
      </c>
      <c r="X3171" t="str">
        <f t="shared" si="498"/>
        <v>December</v>
      </c>
    </row>
    <row r="3172" spans="1:24" ht="43.2" x14ac:dyDescent="0.55000000000000004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491"/>
        <v>1.1225000000000001</v>
      </c>
      <c r="P3172" s="9">
        <f t="shared" si="492"/>
        <v>31.619718309859156</v>
      </c>
      <c r="Q3172" t="str">
        <f t="shared" si="493"/>
        <v>theater</v>
      </c>
      <c r="R3172" t="str">
        <f t="shared" si="494"/>
        <v>plays</v>
      </c>
      <c r="S3172" t="str">
        <f t="shared" si="499"/>
        <v>5/29/2014</v>
      </c>
      <c r="T3172" t="str">
        <f t="shared" si="495"/>
        <v>2014</v>
      </c>
      <c r="U3172" t="str">
        <f t="shared" si="496"/>
        <v>May</v>
      </c>
      <c r="V3172" t="str">
        <f t="shared" si="490"/>
        <v>7/1/2014</v>
      </c>
      <c r="W3172" t="str">
        <f t="shared" si="497"/>
        <v>2014</v>
      </c>
      <c r="X3172" t="str">
        <f t="shared" si="498"/>
        <v>July</v>
      </c>
    </row>
    <row r="3173" spans="1:24" ht="43.2" x14ac:dyDescent="0.55000000000000004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491"/>
        <v>1.0881428571428571</v>
      </c>
      <c r="P3173" s="9">
        <f t="shared" si="492"/>
        <v>65.102564102564102</v>
      </c>
      <c r="Q3173" t="str">
        <f t="shared" si="493"/>
        <v>theater</v>
      </c>
      <c r="R3173" t="str">
        <f t="shared" si="494"/>
        <v>plays</v>
      </c>
      <c r="S3173" t="str">
        <f t="shared" si="499"/>
        <v>4/6/2016</v>
      </c>
      <c r="T3173" t="str">
        <f t="shared" si="495"/>
        <v>2016</v>
      </c>
      <c r="U3173" t="str">
        <f t="shared" si="496"/>
        <v>April</v>
      </c>
      <c r="V3173" t="str">
        <f t="shared" si="490"/>
        <v>5/6/2016</v>
      </c>
      <c r="W3173" t="str">
        <f t="shared" si="497"/>
        <v>2016</v>
      </c>
      <c r="X3173" t="str">
        <f t="shared" si="498"/>
        <v>May</v>
      </c>
    </row>
    <row r="3174" spans="1:24" ht="43.2" x14ac:dyDescent="0.55000000000000004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491"/>
        <v>1.1499999999999999</v>
      </c>
      <c r="P3174" s="9">
        <f t="shared" si="492"/>
        <v>79.310344827586206</v>
      </c>
      <c r="Q3174" t="str">
        <f t="shared" si="493"/>
        <v>theater</v>
      </c>
      <c r="R3174" t="str">
        <f t="shared" si="494"/>
        <v>plays</v>
      </c>
      <c r="S3174" t="str">
        <f t="shared" si="499"/>
        <v>1/15/2012</v>
      </c>
      <c r="T3174" t="str">
        <f t="shared" si="495"/>
        <v>2012</v>
      </c>
      <c r="U3174" t="str">
        <f t="shared" si="496"/>
        <v>January</v>
      </c>
      <c r="V3174" t="str">
        <f t="shared" si="490"/>
        <v>2/14/2012</v>
      </c>
      <c r="W3174" t="str">
        <f t="shared" si="497"/>
        <v>2012</v>
      </c>
      <c r="X3174" t="str">
        <f t="shared" si="498"/>
        <v>February</v>
      </c>
    </row>
    <row r="3175" spans="1:24" ht="43.2" x14ac:dyDescent="0.55000000000000004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491"/>
        <v>1.03</v>
      </c>
      <c r="P3175" s="9">
        <f t="shared" si="492"/>
        <v>139.18918918918919</v>
      </c>
      <c r="Q3175" t="str">
        <f t="shared" si="493"/>
        <v>theater</v>
      </c>
      <c r="R3175" t="str">
        <f t="shared" si="494"/>
        <v>plays</v>
      </c>
      <c r="S3175" t="str">
        <f t="shared" si="499"/>
        <v>8/27/2014</v>
      </c>
      <c r="T3175" t="str">
        <f t="shared" si="495"/>
        <v>2014</v>
      </c>
      <c r="U3175" t="str">
        <f t="shared" si="496"/>
        <v>August</v>
      </c>
      <c r="V3175" t="str">
        <f t="shared" si="490"/>
        <v>9/26/2014</v>
      </c>
      <c r="W3175" t="str">
        <f t="shared" si="497"/>
        <v>2014</v>
      </c>
      <c r="X3175" t="str">
        <f t="shared" si="498"/>
        <v>September</v>
      </c>
    </row>
    <row r="3176" spans="1:24" ht="43.2" x14ac:dyDescent="0.55000000000000004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491"/>
        <v>1.0113333333333334</v>
      </c>
      <c r="P3176" s="9">
        <f t="shared" si="492"/>
        <v>131.91304347826087</v>
      </c>
      <c r="Q3176" t="str">
        <f t="shared" si="493"/>
        <v>theater</v>
      </c>
      <c r="R3176" t="str">
        <f t="shared" si="494"/>
        <v>plays</v>
      </c>
      <c r="S3176" t="str">
        <f t="shared" si="499"/>
        <v>8/11/2014</v>
      </c>
      <c r="T3176" t="str">
        <f t="shared" si="495"/>
        <v>2014</v>
      </c>
      <c r="U3176" t="str">
        <f t="shared" si="496"/>
        <v>August</v>
      </c>
      <c r="V3176" t="str">
        <f t="shared" si="490"/>
        <v>8/25/2014</v>
      </c>
      <c r="W3176" t="str">
        <f t="shared" si="497"/>
        <v>2014</v>
      </c>
      <c r="X3176" t="str">
        <f t="shared" si="498"/>
        <v>August</v>
      </c>
    </row>
    <row r="3177" spans="1:24" ht="57.6" x14ac:dyDescent="0.55000000000000004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491"/>
        <v>1.0955999999999999</v>
      </c>
      <c r="P3177" s="9">
        <f t="shared" si="492"/>
        <v>91.3</v>
      </c>
      <c r="Q3177" t="str">
        <f t="shared" si="493"/>
        <v>theater</v>
      </c>
      <c r="R3177" t="str">
        <f t="shared" si="494"/>
        <v>plays</v>
      </c>
      <c r="S3177" t="str">
        <f t="shared" si="499"/>
        <v>12/19/2010</v>
      </c>
      <c r="T3177" t="str">
        <f t="shared" si="495"/>
        <v>2010</v>
      </c>
      <c r="U3177" t="str">
        <f t="shared" si="496"/>
        <v>December</v>
      </c>
      <c r="V3177" t="str">
        <f t="shared" si="490"/>
        <v>2/17/2011</v>
      </c>
      <c r="W3177" t="str">
        <f t="shared" si="497"/>
        <v>2011</v>
      </c>
      <c r="X3177" t="str">
        <f t="shared" si="498"/>
        <v>February</v>
      </c>
    </row>
    <row r="3178" spans="1:24" ht="43.2" x14ac:dyDescent="0.55000000000000004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491"/>
        <v>1.148421052631579</v>
      </c>
      <c r="P3178" s="9">
        <f t="shared" si="492"/>
        <v>39.672727272727272</v>
      </c>
      <c r="Q3178" t="str">
        <f t="shared" si="493"/>
        <v>theater</v>
      </c>
      <c r="R3178" t="str">
        <f t="shared" si="494"/>
        <v>plays</v>
      </c>
      <c r="S3178" t="str">
        <f t="shared" si="499"/>
        <v>7/22/2013</v>
      </c>
      <c r="T3178" t="str">
        <f t="shared" si="495"/>
        <v>2013</v>
      </c>
      <c r="U3178" t="str">
        <f t="shared" si="496"/>
        <v>July</v>
      </c>
      <c r="V3178" t="str">
        <f t="shared" si="490"/>
        <v>8/18/2013</v>
      </c>
      <c r="W3178" t="str">
        <f t="shared" si="497"/>
        <v>2013</v>
      </c>
      <c r="X3178" t="str">
        <f t="shared" si="498"/>
        <v>August</v>
      </c>
    </row>
    <row r="3179" spans="1:24" ht="43.2" x14ac:dyDescent="0.55000000000000004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491"/>
        <v>1.1739999999999999</v>
      </c>
      <c r="P3179" s="9">
        <f t="shared" si="492"/>
        <v>57.549019607843135</v>
      </c>
      <c r="Q3179" t="str">
        <f t="shared" si="493"/>
        <v>theater</v>
      </c>
      <c r="R3179" t="str">
        <f t="shared" si="494"/>
        <v>plays</v>
      </c>
      <c r="S3179" t="str">
        <f t="shared" si="499"/>
        <v>5/22/2014</v>
      </c>
      <c r="T3179" t="str">
        <f t="shared" si="495"/>
        <v>2014</v>
      </c>
      <c r="U3179" t="str">
        <f t="shared" si="496"/>
        <v>May</v>
      </c>
      <c r="V3179" t="str">
        <f t="shared" si="490"/>
        <v>6/21/2014</v>
      </c>
      <c r="W3179" t="str">
        <f t="shared" si="497"/>
        <v>2014</v>
      </c>
      <c r="X3179" t="str">
        <f t="shared" si="498"/>
        <v>June</v>
      </c>
    </row>
    <row r="3180" spans="1:24" ht="43.2" x14ac:dyDescent="0.55000000000000004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491"/>
        <v>1.7173333333333334</v>
      </c>
      <c r="P3180" s="9">
        <f t="shared" si="492"/>
        <v>33.025641025641029</v>
      </c>
      <c r="Q3180" t="str">
        <f t="shared" si="493"/>
        <v>theater</v>
      </c>
      <c r="R3180" t="str">
        <f t="shared" si="494"/>
        <v>plays</v>
      </c>
      <c r="S3180" t="str">
        <f t="shared" si="499"/>
        <v>6/16/2014</v>
      </c>
      <c r="T3180" t="str">
        <f t="shared" si="495"/>
        <v>2014</v>
      </c>
      <c r="U3180" t="str">
        <f t="shared" si="496"/>
        <v>June</v>
      </c>
      <c r="V3180" t="str">
        <f t="shared" si="490"/>
        <v>7/16/2014</v>
      </c>
      <c r="W3180" t="str">
        <f t="shared" si="497"/>
        <v>2014</v>
      </c>
      <c r="X3180" t="str">
        <f t="shared" si="498"/>
        <v>July</v>
      </c>
    </row>
    <row r="3181" spans="1:24" ht="28.8" x14ac:dyDescent="0.55000000000000004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491"/>
        <v>1.1416238095238094</v>
      </c>
      <c r="P3181" s="9">
        <f t="shared" si="492"/>
        <v>77.335806451612896</v>
      </c>
      <c r="Q3181" t="str">
        <f t="shared" si="493"/>
        <v>theater</v>
      </c>
      <c r="R3181" t="str">
        <f t="shared" si="494"/>
        <v>plays</v>
      </c>
      <c r="S3181" t="str">
        <f t="shared" si="499"/>
        <v>4/11/2013</v>
      </c>
      <c r="T3181" t="str">
        <f t="shared" si="495"/>
        <v>2013</v>
      </c>
      <c r="U3181" t="str">
        <f t="shared" si="496"/>
        <v>April</v>
      </c>
      <c r="V3181" t="str">
        <f t="shared" si="490"/>
        <v>5/6/2013</v>
      </c>
      <c r="W3181" t="str">
        <f t="shared" si="497"/>
        <v>2013</v>
      </c>
      <c r="X3181" t="str">
        <f t="shared" si="498"/>
        <v>May</v>
      </c>
    </row>
    <row r="3182" spans="1:24" ht="43.2" x14ac:dyDescent="0.55000000000000004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491"/>
        <v>1.1975</v>
      </c>
      <c r="P3182" s="9">
        <f t="shared" si="492"/>
        <v>31.933333333333334</v>
      </c>
      <c r="Q3182" t="str">
        <f t="shared" si="493"/>
        <v>theater</v>
      </c>
      <c r="R3182" t="str">
        <f t="shared" si="494"/>
        <v>plays</v>
      </c>
      <c r="S3182" t="str">
        <f t="shared" si="499"/>
        <v>5/21/2014</v>
      </c>
      <c r="T3182" t="str">
        <f t="shared" si="495"/>
        <v>2014</v>
      </c>
      <c r="U3182" t="str">
        <f t="shared" si="496"/>
        <v>May</v>
      </c>
      <c r="V3182" t="str">
        <f t="shared" si="490"/>
        <v>6/20/2014</v>
      </c>
      <c r="W3182" t="str">
        <f t="shared" si="497"/>
        <v>2014</v>
      </c>
      <c r="X3182" t="str">
        <f t="shared" si="498"/>
        <v>June</v>
      </c>
    </row>
    <row r="3183" spans="1:24" ht="43.2" x14ac:dyDescent="0.55000000000000004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491"/>
        <v>1.0900000000000001</v>
      </c>
      <c r="P3183" s="9">
        <f t="shared" si="492"/>
        <v>36.333333333333336</v>
      </c>
      <c r="Q3183" t="str">
        <f t="shared" si="493"/>
        <v>theater</v>
      </c>
      <c r="R3183" t="str">
        <f t="shared" si="494"/>
        <v>plays</v>
      </c>
      <c r="S3183" t="str">
        <f t="shared" si="499"/>
        <v>5/20/2014</v>
      </c>
      <c r="T3183" t="str">
        <f t="shared" si="495"/>
        <v>2014</v>
      </c>
      <c r="U3183" t="str">
        <f t="shared" si="496"/>
        <v>May</v>
      </c>
      <c r="V3183" t="str">
        <f t="shared" si="490"/>
        <v>6/15/2014</v>
      </c>
      <c r="W3183" t="str">
        <f t="shared" si="497"/>
        <v>2014</v>
      </c>
      <c r="X3183" t="str">
        <f t="shared" si="498"/>
        <v>June</v>
      </c>
    </row>
    <row r="3184" spans="1:24" ht="57.6" x14ac:dyDescent="0.55000000000000004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491"/>
        <v>1.0088571428571429</v>
      </c>
      <c r="P3184" s="9">
        <f t="shared" si="492"/>
        <v>46.768211920529801</v>
      </c>
      <c r="Q3184" t="str">
        <f t="shared" si="493"/>
        <v>theater</v>
      </c>
      <c r="R3184" t="str">
        <f t="shared" si="494"/>
        <v>plays</v>
      </c>
      <c r="S3184" t="str">
        <f t="shared" si="499"/>
        <v>12/6/2011</v>
      </c>
      <c r="T3184" t="str">
        <f t="shared" si="495"/>
        <v>2011</v>
      </c>
      <c r="U3184" t="str">
        <f t="shared" si="496"/>
        <v>December</v>
      </c>
      <c r="V3184" t="str">
        <f t="shared" si="490"/>
        <v>1/31/2012</v>
      </c>
      <c r="W3184" t="str">
        <f t="shared" si="497"/>
        <v>2012</v>
      </c>
      <c r="X3184" t="str">
        <f t="shared" si="498"/>
        <v>January</v>
      </c>
    </row>
    <row r="3185" spans="1:24" ht="43.2" x14ac:dyDescent="0.55000000000000004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491"/>
        <v>1.0900000000000001</v>
      </c>
      <c r="P3185" s="9">
        <f t="shared" si="492"/>
        <v>40.073529411764703</v>
      </c>
      <c r="Q3185" t="str">
        <f t="shared" si="493"/>
        <v>theater</v>
      </c>
      <c r="R3185" t="str">
        <f t="shared" si="494"/>
        <v>plays</v>
      </c>
      <c r="S3185" t="str">
        <f t="shared" si="499"/>
        <v>8/5/2013</v>
      </c>
      <c r="T3185" t="str">
        <f t="shared" si="495"/>
        <v>2013</v>
      </c>
      <c r="U3185" t="str">
        <f t="shared" si="496"/>
        <v>August</v>
      </c>
      <c r="V3185" t="str">
        <f t="shared" si="490"/>
        <v>8/23/2013</v>
      </c>
      <c r="W3185" t="str">
        <f t="shared" si="497"/>
        <v>2013</v>
      </c>
      <c r="X3185" t="str">
        <f t="shared" si="498"/>
        <v>August</v>
      </c>
    </row>
    <row r="3186" spans="1:24" ht="43.2" x14ac:dyDescent="0.55000000000000004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491"/>
        <v>1.0720930232558139</v>
      </c>
      <c r="P3186" s="9">
        <f t="shared" si="492"/>
        <v>100.21739130434783</v>
      </c>
      <c r="Q3186" t="str">
        <f t="shared" si="493"/>
        <v>theater</v>
      </c>
      <c r="R3186" t="str">
        <f t="shared" si="494"/>
        <v>plays</v>
      </c>
      <c r="S3186" t="str">
        <f t="shared" si="499"/>
        <v>6/1/2014</v>
      </c>
      <c r="T3186" t="str">
        <f t="shared" si="495"/>
        <v>2014</v>
      </c>
      <c r="U3186" t="str">
        <f t="shared" si="496"/>
        <v>June</v>
      </c>
      <c r="V3186" t="str">
        <f t="shared" si="490"/>
        <v>7/1/2014</v>
      </c>
      <c r="W3186" t="str">
        <f t="shared" si="497"/>
        <v>2014</v>
      </c>
      <c r="X3186" t="str">
        <f t="shared" si="498"/>
        <v>July</v>
      </c>
    </row>
    <row r="3187" spans="1:24" ht="43.2" x14ac:dyDescent="0.55000000000000004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491"/>
        <v>1</v>
      </c>
      <c r="P3187" s="9">
        <f t="shared" si="492"/>
        <v>41.666666666666664</v>
      </c>
      <c r="Q3187" t="str">
        <f t="shared" si="493"/>
        <v>theater</v>
      </c>
      <c r="R3187" t="str">
        <f t="shared" si="494"/>
        <v>plays</v>
      </c>
      <c r="S3187" t="str">
        <f t="shared" si="499"/>
        <v>7/9/2014</v>
      </c>
      <c r="T3187" t="str">
        <f t="shared" si="495"/>
        <v>2014</v>
      </c>
      <c r="U3187" t="str">
        <f t="shared" si="496"/>
        <v>July</v>
      </c>
      <c r="V3187" t="str">
        <f t="shared" si="490"/>
        <v>7/16/2014</v>
      </c>
      <c r="W3187" t="str">
        <f t="shared" si="497"/>
        <v>2014</v>
      </c>
      <c r="X3187" t="str">
        <f t="shared" si="498"/>
        <v>July</v>
      </c>
    </row>
    <row r="3188" spans="1:24" ht="43.2" x14ac:dyDescent="0.55000000000000004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491"/>
        <v>1.0218750000000001</v>
      </c>
      <c r="P3188" s="9">
        <f t="shared" si="492"/>
        <v>46.714285714285715</v>
      </c>
      <c r="Q3188" t="str">
        <f t="shared" si="493"/>
        <v>theater</v>
      </c>
      <c r="R3188" t="str">
        <f t="shared" si="494"/>
        <v>plays</v>
      </c>
      <c r="S3188" t="str">
        <f t="shared" si="499"/>
        <v>8/17/2014</v>
      </c>
      <c r="T3188" t="str">
        <f t="shared" si="495"/>
        <v>2014</v>
      </c>
      <c r="U3188" t="str">
        <f t="shared" si="496"/>
        <v>August</v>
      </c>
      <c r="V3188" t="str">
        <f t="shared" si="490"/>
        <v>9/16/2014</v>
      </c>
      <c r="W3188" t="str">
        <f t="shared" si="497"/>
        <v>2014</v>
      </c>
      <c r="X3188" t="str">
        <f t="shared" si="498"/>
        <v>September</v>
      </c>
    </row>
    <row r="3189" spans="1:24" ht="43.2" x14ac:dyDescent="0.55000000000000004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491"/>
        <v>1.1629333333333334</v>
      </c>
      <c r="P3189" s="9">
        <f t="shared" si="492"/>
        <v>71.491803278688522</v>
      </c>
      <c r="Q3189" t="str">
        <f t="shared" si="493"/>
        <v>theater</v>
      </c>
      <c r="R3189" t="str">
        <f t="shared" si="494"/>
        <v>plays</v>
      </c>
      <c r="S3189" t="str">
        <f t="shared" si="499"/>
        <v>7/15/2014</v>
      </c>
      <c r="T3189" t="str">
        <f t="shared" si="495"/>
        <v>2014</v>
      </c>
      <c r="U3189" t="str">
        <f t="shared" si="496"/>
        <v>July</v>
      </c>
      <c r="V3189" t="str">
        <f t="shared" si="490"/>
        <v>8/4/2014</v>
      </c>
      <c r="W3189" t="str">
        <f t="shared" si="497"/>
        <v>2014</v>
      </c>
      <c r="X3189" t="str">
        <f t="shared" si="498"/>
        <v>August</v>
      </c>
    </row>
    <row r="3190" spans="1:24" ht="43.2" x14ac:dyDescent="0.55000000000000004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si="491"/>
        <v>0.65</v>
      </c>
      <c r="P3190" s="9">
        <f t="shared" si="492"/>
        <v>14.444444444444445</v>
      </c>
      <c r="Q3190" t="str">
        <f t="shared" si="493"/>
        <v>theater</v>
      </c>
      <c r="R3190" t="str">
        <f t="shared" si="494"/>
        <v>musical</v>
      </c>
      <c r="S3190" t="str">
        <f t="shared" si="499"/>
        <v>5/20/2015</v>
      </c>
      <c r="T3190" t="str">
        <f t="shared" si="495"/>
        <v>2015</v>
      </c>
      <c r="U3190" t="str">
        <f t="shared" si="496"/>
        <v>May</v>
      </c>
      <c r="V3190" t="str">
        <f t="shared" si="490"/>
        <v>6/10/2015</v>
      </c>
      <c r="W3190" t="str">
        <f t="shared" si="497"/>
        <v>2015</v>
      </c>
      <c r="X3190" t="str">
        <f t="shared" si="498"/>
        <v>June</v>
      </c>
    </row>
    <row r="3191" spans="1:24" ht="57.6" x14ac:dyDescent="0.55000000000000004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491"/>
        <v>0.12327272727272727</v>
      </c>
      <c r="P3191" s="9">
        <f t="shared" si="492"/>
        <v>356.84210526315792</v>
      </c>
      <c r="Q3191" t="str">
        <f t="shared" si="493"/>
        <v>theater</v>
      </c>
      <c r="R3191" t="str">
        <f t="shared" si="494"/>
        <v>musical</v>
      </c>
      <c r="S3191" t="str">
        <f t="shared" si="499"/>
        <v>4/24/2015</v>
      </c>
      <c r="T3191" t="str">
        <f t="shared" si="495"/>
        <v>2015</v>
      </c>
      <c r="U3191" t="str">
        <f t="shared" si="496"/>
        <v>April</v>
      </c>
      <c r="V3191" t="str">
        <f t="shared" si="490"/>
        <v>5/24/2015</v>
      </c>
      <c r="W3191" t="str">
        <f t="shared" si="497"/>
        <v>2015</v>
      </c>
      <c r="X3191" t="str">
        <f t="shared" si="498"/>
        <v>May</v>
      </c>
    </row>
    <row r="3192" spans="1:24" ht="43.2" x14ac:dyDescent="0.55000000000000004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 t="shared" si="491"/>
        <v>0</v>
      </c>
      <c r="P3192" s="9">
        <f t="shared" si="492"/>
        <v>0</v>
      </c>
      <c r="Q3192" t="str">
        <f t="shared" si="493"/>
        <v>theater</v>
      </c>
      <c r="R3192" t="str">
        <f t="shared" si="494"/>
        <v>musical</v>
      </c>
      <c r="S3192" t="str">
        <f t="shared" si="499"/>
        <v>11/8/2016</v>
      </c>
      <c r="T3192" t="str">
        <f t="shared" si="495"/>
        <v>2016</v>
      </c>
      <c r="U3192" t="str">
        <f t="shared" si="496"/>
        <v>November</v>
      </c>
      <c r="V3192" t="str">
        <f t="shared" si="490"/>
        <v>12/8/2016</v>
      </c>
      <c r="W3192" t="str">
        <f t="shared" si="497"/>
        <v>2016</v>
      </c>
      <c r="X3192" t="str">
        <f t="shared" si="498"/>
        <v>December</v>
      </c>
    </row>
    <row r="3193" spans="1:24" ht="43.2" x14ac:dyDescent="0.55000000000000004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si="491"/>
        <v>4.0266666666666666E-2</v>
      </c>
      <c r="P3193" s="9">
        <f t="shared" si="492"/>
        <v>37.75</v>
      </c>
      <c r="Q3193" t="str">
        <f t="shared" si="493"/>
        <v>theater</v>
      </c>
      <c r="R3193" t="str">
        <f t="shared" si="494"/>
        <v>musical</v>
      </c>
      <c r="S3193" t="str">
        <f t="shared" si="499"/>
        <v>6/17/2016</v>
      </c>
      <c r="T3193" t="str">
        <f t="shared" si="495"/>
        <v>2016</v>
      </c>
      <c r="U3193" t="str">
        <f t="shared" si="496"/>
        <v>June</v>
      </c>
      <c r="V3193" t="str">
        <f t="shared" si="490"/>
        <v>8/16/2016</v>
      </c>
      <c r="W3193" t="str">
        <f t="shared" si="497"/>
        <v>2016</v>
      </c>
      <c r="X3193" t="str">
        <f t="shared" si="498"/>
        <v>August</v>
      </c>
    </row>
    <row r="3194" spans="1:24" ht="43.2" x14ac:dyDescent="0.55000000000000004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491"/>
        <v>1.0200000000000001E-2</v>
      </c>
      <c r="P3194" s="9">
        <f t="shared" si="492"/>
        <v>12.75</v>
      </c>
      <c r="Q3194" t="str">
        <f t="shared" si="493"/>
        <v>theater</v>
      </c>
      <c r="R3194" t="str">
        <f t="shared" si="494"/>
        <v>musical</v>
      </c>
      <c r="S3194" t="str">
        <f t="shared" si="499"/>
        <v>1/14/2015</v>
      </c>
      <c r="T3194" t="str">
        <f t="shared" si="495"/>
        <v>2015</v>
      </c>
      <c r="U3194" t="str">
        <f t="shared" si="496"/>
        <v>January</v>
      </c>
      <c r="V3194" t="str">
        <f t="shared" si="490"/>
        <v>2/28/2015</v>
      </c>
      <c r="W3194" t="str">
        <f t="shared" si="497"/>
        <v>2015</v>
      </c>
      <c r="X3194" t="str">
        <f t="shared" si="498"/>
        <v>February</v>
      </c>
    </row>
    <row r="3195" spans="1:24" ht="43.2" x14ac:dyDescent="0.55000000000000004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491"/>
        <v>0.1174</v>
      </c>
      <c r="P3195" s="9">
        <f t="shared" si="492"/>
        <v>24.458333333333332</v>
      </c>
      <c r="Q3195" t="str">
        <f t="shared" si="493"/>
        <v>theater</v>
      </c>
      <c r="R3195" t="str">
        <f t="shared" si="494"/>
        <v>musical</v>
      </c>
      <c r="S3195" t="str">
        <f t="shared" si="499"/>
        <v>1/6/2015</v>
      </c>
      <c r="T3195" t="str">
        <f t="shared" si="495"/>
        <v>2015</v>
      </c>
      <c r="U3195" t="str">
        <f t="shared" si="496"/>
        <v>January</v>
      </c>
      <c r="V3195" t="str">
        <f t="shared" si="490"/>
        <v>2/20/2015</v>
      </c>
      <c r="W3195" t="str">
        <f t="shared" si="497"/>
        <v>2015</v>
      </c>
      <c r="X3195" t="str">
        <f t="shared" si="498"/>
        <v>February</v>
      </c>
    </row>
    <row r="3196" spans="1:24" ht="43.2" x14ac:dyDescent="0.55000000000000004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 t="shared" si="491"/>
        <v>0</v>
      </c>
      <c r="P3196" s="9">
        <f t="shared" si="492"/>
        <v>0</v>
      </c>
      <c r="Q3196" t="str">
        <f t="shared" si="493"/>
        <v>theater</v>
      </c>
      <c r="R3196" t="str">
        <f t="shared" si="494"/>
        <v>musical</v>
      </c>
      <c r="S3196" t="str">
        <f t="shared" si="499"/>
        <v>6/26/2015</v>
      </c>
      <c r="T3196" t="str">
        <f t="shared" si="495"/>
        <v>2015</v>
      </c>
      <c r="U3196" t="str">
        <f t="shared" si="496"/>
        <v>June</v>
      </c>
      <c r="V3196" t="str">
        <f t="shared" si="490"/>
        <v>7/26/2015</v>
      </c>
      <c r="W3196" t="str">
        <f t="shared" si="497"/>
        <v>2015</v>
      </c>
      <c r="X3196" t="str">
        <f t="shared" si="498"/>
        <v>July</v>
      </c>
    </row>
    <row r="3197" spans="1:24" ht="43.2" x14ac:dyDescent="0.55000000000000004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si="491"/>
        <v>0.59142857142857141</v>
      </c>
      <c r="P3197" s="9">
        <f t="shared" si="492"/>
        <v>53.07692307692308</v>
      </c>
      <c r="Q3197" t="str">
        <f t="shared" si="493"/>
        <v>theater</v>
      </c>
      <c r="R3197" t="str">
        <f t="shared" si="494"/>
        <v>musical</v>
      </c>
      <c r="S3197" t="str">
        <f t="shared" si="499"/>
        <v>1/13/2015</v>
      </c>
      <c r="T3197" t="str">
        <f t="shared" si="495"/>
        <v>2015</v>
      </c>
      <c r="U3197" t="str">
        <f t="shared" si="496"/>
        <v>January</v>
      </c>
      <c r="V3197" t="str">
        <f t="shared" si="490"/>
        <v>2/12/2015</v>
      </c>
      <c r="W3197" t="str">
        <f t="shared" si="497"/>
        <v>2015</v>
      </c>
      <c r="X3197" t="str">
        <f t="shared" si="498"/>
        <v>February</v>
      </c>
    </row>
    <row r="3198" spans="1:24" ht="43.2" x14ac:dyDescent="0.55000000000000004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491"/>
        <v>5.9999999999999995E-4</v>
      </c>
      <c r="P3198" s="9">
        <f t="shared" si="492"/>
        <v>300</v>
      </c>
      <c r="Q3198" t="str">
        <f t="shared" si="493"/>
        <v>theater</v>
      </c>
      <c r="R3198" t="str">
        <f t="shared" si="494"/>
        <v>musical</v>
      </c>
      <c r="S3198" t="str">
        <f t="shared" si="499"/>
        <v>6/2/2015</v>
      </c>
      <c r="T3198" t="str">
        <f t="shared" si="495"/>
        <v>2015</v>
      </c>
      <c r="U3198" t="str">
        <f t="shared" si="496"/>
        <v>June</v>
      </c>
      <c r="V3198" t="str">
        <f t="shared" si="490"/>
        <v>8/1/2015</v>
      </c>
      <c r="W3198" t="str">
        <f t="shared" si="497"/>
        <v>2015</v>
      </c>
      <c r="X3198" t="str">
        <f t="shared" si="498"/>
        <v>August</v>
      </c>
    </row>
    <row r="3199" spans="1:24" ht="28.8" x14ac:dyDescent="0.55000000000000004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491"/>
        <v>0.1145</v>
      </c>
      <c r="P3199" s="9">
        <f t="shared" si="492"/>
        <v>286.25</v>
      </c>
      <c r="Q3199" t="str">
        <f t="shared" si="493"/>
        <v>theater</v>
      </c>
      <c r="R3199" t="str">
        <f t="shared" si="494"/>
        <v>musical</v>
      </c>
      <c r="S3199" t="str">
        <f t="shared" si="499"/>
        <v>1/5/2015</v>
      </c>
      <c r="T3199" t="str">
        <f t="shared" si="495"/>
        <v>2015</v>
      </c>
      <c r="U3199" t="str">
        <f t="shared" si="496"/>
        <v>January</v>
      </c>
      <c r="V3199" t="str">
        <f t="shared" si="490"/>
        <v>2/4/2015</v>
      </c>
      <c r="W3199" t="str">
        <f t="shared" si="497"/>
        <v>2015</v>
      </c>
      <c r="X3199" t="str">
        <f t="shared" si="498"/>
        <v>February</v>
      </c>
    </row>
    <row r="3200" spans="1:24" ht="43.2" x14ac:dyDescent="0.55000000000000004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491"/>
        <v>3.6666666666666666E-3</v>
      </c>
      <c r="P3200" s="9">
        <f t="shared" si="492"/>
        <v>36.666666666666664</v>
      </c>
      <c r="Q3200" t="str">
        <f t="shared" si="493"/>
        <v>theater</v>
      </c>
      <c r="R3200" t="str">
        <f t="shared" si="494"/>
        <v>musical</v>
      </c>
      <c r="S3200" t="str">
        <f t="shared" si="499"/>
        <v>1/9/2015</v>
      </c>
      <c r="T3200" t="str">
        <f t="shared" si="495"/>
        <v>2015</v>
      </c>
      <c r="U3200" t="str">
        <f t="shared" si="496"/>
        <v>January</v>
      </c>
      <c r="V3200" t="str">
        <f t="shared" si="490"/>
        <v>2/16/2015</v>
      </c>
      <c r="W3200" t="str">
        <f t="shared" si="497"/>
        <v>2015</v>
      </c>
      <c r="X3200" t="str">
        <f t="shared" si="498"/>
        <v>February</v>
      </c>
    </row>
    <row r="3201" spans="1:24" ht="43.2" x14ac:dyDescent="0.55000000000000004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491"/>
        <v>0.52159999999999995</v>
      </c>
      <c r="P3201" s="9">
        <f t="shared" si="492"/>
        <v>49.20754716981132</v>
      </c>
      <c r="Q3201" t="str">
        <f t="shared" si="493"/>
        <v>theater</v>
      </c>
      <c r="R3201" t="str">
        <f t="shared" si="494"/>
        <v>musical</v>
      </c>
      <c r="S3201" t="str">
        <f t="shared" si="499"/>
        <v>8/7/2014</v>
      </c>
      <c r="T3201" t="str">
        <f t="shared" si="495"/>
        <v>2014</v>
      </c>
      <c r="U3201" t="str">
        <f t="shared" si="496"/>
        <v>August</v>
      </c>
      <c r="V3201" t="str">
        <f t="shared" si="490"/>
        <v>9/6/2014</v>
      </c>
      <c r="W3201" t="str">
        <f t="shared" si="497"/>
        <v>2014</v>
      </c>
      <c r="X3201" t="str">
        <f t="shared" si="498"/>
        <v>September</v>
      </c>
    </row>
    <row r="3202" spans="1:24" ht="43.2" x14ac:dyDescent="0.55000000000000004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si="491"/>
        <v>2.0000000000000002E-5</v>
      </c>
      <c r="P3202" s="9">
        <f t="shared" si="492"/>
        <v>1</v>
      </c>
      <c r="Q3202" t="str">
        <f t="shared" si="493"/>
        <v>theater</v>
      </c>
      <c r="R3202" t="str">
        <f t="shared" si="494"/>
        <v>musical</v>
      </c>
      <c r="S3202" t="str">
        <f t="shared" si="499"/>
        <v>3/31/2016</v>
      </c>
      <c r="T3202" t="str">
        <f t="shared" si="495"/>
        <v>2016</v>
      </c>
      <c r="U3202" t="str">
        <f t="shared" si="496"/>
        <v>March</v>
      </c>
      <c r="V3202" t="str">
        <f t="shared" ref="V3202:V3265" si="500">TEXT((I3202/86400)+25569+(-5/24),"m/d/yyyy")</f>
        <v>4/30/2016</v>
      </c>
      <c r="W3202" t="str">
        <f t="shared" si="497"/>
        <v>2016</v>
      </c>
      <c r="X3202" t="str">
        <f t="shared" si="498"/>
        <v>April</v>
      </c>
    </row>
    <row r="3203" spans="1:24" ht="43.2" x14ac:dyDescent="0.55000000000000004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ref="O3203:O3266" si="501">E3203/D3203</f>
        <v>1.2500000000000001E-2</v>
      </c>
      <c r="P3203" s="9">
        <f t="shared" ref="P3203:P3266" si="502">IF(L3203&lt;&gt;0, E3203/L3203, 0)</f>
        <v>12.5</v>
      </c>
      <c r="Q3203" t="str">
        <f t="shared" ref="Q3203:Q3266" si="503">LEFT(N3203, SEARCH("/",N3203,1)-1)</f>
        <v>theater</v>
      </c>
      <c r="R3203" t="str">
        <f t="shared" ref="R3203:R3266" si="504">RIGHT(N3203,LEN(N3203)-FIND("/",N3203))</f>
        <v>musical</v>
      </c>
      <c r="S3203" t="str">
        <f t="shared" si="499"/>
        <v>8/10/2014</v>
      </c>
      <c r="T3203" t="str">
        <f t="shared" ref="T3203:T3266" si="505">TEXT((J3203/86400)+25569+(-5/24),"yyyy")</f>
        <v>2014</v>
      </c>
      <c r="U3203" t="str">
        <f t="shared" ref="U3203:U3266" si="506">TEXT((J3203/86400)+25569+(-5/24),"mmmm")</f>
        <v>August</v>
      </c>
      <c r="V3203" t="str">
        <f t="shared" si="500"/>
        <v>8/31/2014</v>
      </c>
      <c r="W3203" t="str">
        <f t="shared" ref="W3203:W3266" si="507">TEXT((I3203/86400)+25569+(-5/24),"yyyy")</f>
        <v>2014</v>
      </c>
      <c r="X3203" t="str">
        <f t="shared" ref="X3203:X3266" si="508">TEXT((I3203/86400)+25569+(-5/24),"mmmm")</f>
        <v>August</v>
      </c>
    </row>
    <row r="3204" spans="1:24" ht="43.2" x14ac:dyDescent="0.55000000000000004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si="501"/>
        <v>0.54520000000000002</v>
      </c>
      <c r="P3204" s="9">
        <f t="shared" si="502"/>
        <v>109.04</v>
      </c>
      <c r="Q3204" t="str">
        <f t="shared" si="503"/>
        <v>theater</v>
      </c>
      <c r="R3204" t="str">
        <f t="shared" si="504"/>
        <v>musical</v>
      </c>
      <c r="S3204" t="str">
        <f t="shared" ref="S3204:S3267" si="509">TEXT((J3204/86400)+25569+(-5/24),"m/d/yyyy")</f>
        <v>10/16/2015</v>
      </c>
      <c r="T3204" t="str">
        <f t="shared" si="505"/>
        <v>2015</v>
      </c>
      <c r="U3204" t="str">
        <f t="shared" si="506"/>
        <v>October</v>
      </c>
      <c r="V3204" t="str">
        <f t="shared" si="500"/>
        <v>12/14/2015</v>
      </c>
      <c r="W3204" t="str">
        <f t="shared" si="507"/>
        <v>2015</v>
      </c>
      <c r="X3204" t="str">
        <f t="shared" si="508"/>
        <v>December</v>
      </c>
    </row>
    <row r="3205" spans="1:24" ht="43.2" x14ac:dyDescent="0.55000000000000004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si="501"/>
        <v>0.25</v>
      </c>
      <c r="P3205" s="9">
        <f t="shared" si="502"/>
        <v>41.666666666666664</v>
      </c>
      <c r="Q3205" t="str">
        <f t="shared" si="503"/>
        <v>theater</v>
      </c>
      <c r="R3205" t="str">
        <f t="shared" si="504"/>
        <v>musical</v>
      </c>
      <c r="S3205" t="str">
        <f t="shared" si="509"/>
        <v>8/26/2015</v>
      </c>
      <c r="T3205" t="str">
        <f t="shared" si="505"/>
        <v>2015</v>
      </c>
      <c r="U3205" t="str">
        <f t="shared" si="506"/>
        <v>August</v>
      </c>
      <c r="V3205" t="str">
        <f t="shared" si="500"/>
        <v>9/25/2015</v>
      </c>
      <c r="W3205" t="str">
        <f t="shared" si="507"/>
        <v>2015</v>
      </c>
      <c r="X3205" t="str">
        <f t="shared" si="508"/>
        <v>September</v>
      </c>
    </row>
    <row r="3206" spans="1:24" ht="43.2" x14ac:dyDescent="0.55000000000000004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 t="shared" si="501"/>
        <v>0</v>
      </c>
      <c r="P3206" s="9">
        <f t="shared" si="502"/>
        <v>0</v>
      </c>
      <c r="Q3206" t="str">
        <f t="shared" si="503"/>
        <v>theater</v>
      </c>
      <c r="R3206" t="str">
        <f t="shared" si="504"/>
        <v>musical</v>
      </c>
      <c r="S3206" t="str">
        <f t="shared" si="509"/>
        <v>6/17/2015</v>
      </c>
      <c r="T3206" t="str">
        <f t="shared" si="505"/>
        <v>2015</v>
      </c>
      <c r="U3206" t="str">
        <f t="shared" si="506"/>
        <v>June</v>
      </c>
      <c r="V3206" t="str">
        <f t="shared" si="500"/>
        <v>7/17/2015</v>
      </c>
      <c r="W3206" t="str">
        <f t="shared" si="507"/>
        <v>2015</v>
      </c>
      <c r="X3206" t="str">
        <f t="shared" si="508"/>
        <v>July</v>
      </c>
    </row>
    <row r="3207" spans="1:24" ht="43.2" x14ac:dyDescent="0.55000000000000004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 t="shared" si="501"/>
        <v>3.4125000000000003E-2</v>
      </c>
      <c r="P3207" s="9">
        <f t="shared" si="502"/>
        <v>22.75</v>
      </c>
      <c r="Q3207" t="str">
        <f t="shared" si="503"/>
        <v>theater</v>
      </c>
      <c r="R3207" t="str">
        <f t="shared" si="504"/>
        <v>musical</v>
      </c>
      <c r="S3207" t="str">
        <f t="shared" si="509"/>
        <v>4/1/2015</v>
      </c>
      <c r="T3207" t="str">
        <f t="shared" si="505"/>
        <v>2015</v>
      </c>
      <c r="U3207" t="str">
        <f t="shared" si="506"/>
        <v>April</v>
      </c>
      <c r="V3207" t="str">
        <f t="shared" si="500"/>
        <v>5/1/2015</v>
      </c>
      <c r="W3207" t="str">
        <f t="shared" si="507"/>
        <v>2015</v>
      </c>
      <c r="X3207" t="str">
        <f t="shared" si="508"/>
        <v>May</v>
      </c>
    </row>
    <row r="3208" spans="1:24" ht="43.2" x14ac:dyDescent="0.55000000000000004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 t="shared" si="501"/>
        <v>0</v>
      </c>
      <c r="P3208" s="9">
        <f t="shared" si="502"/>
        <v>0</v>
      </c>
      <c r="Q3208" t="str">
        <f t="shared" si="503"/>
        <v>theater</v>
      </c>
      <c r="R3208" t="str">
        <f t="shared" si="504"/>
        <v>musical</v>
      </c>
      <c r="S3208" t="str">
        <f t="shared" si="509"/>
        <v>8/20/2015</v>
      </c>
      <c r="T3208" t="str">
        <f t="shared" si="505"/>
        <v>2015</v>
      </c>
      <c r="U3208" t="str">
        <f t="shared" si="506"/>
        <v>August</v>
      </c>
      <c r="V3208" t="str">
        <f t="shared" si="500"/>
        <v>9/19/2015</v>
      </c>
      <c r="W3208" t="str">
        <f t="shared" si="507"/>
        <v>2015</v>
      </c>
      <c r="X3208" t="str">
        <f t="shared" si="508"/>
        <v>September</v>
      </c>
    </row>
    <row r="3209" spans="1:24" ht="43.2" x14ac:dyDescent="0.55000000000000004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 t="shared" si="501"/>
        <v>0.46363636363636362</v>
      </c>
      <c r="P3209" s="9">
        <f t="shared" si="502"/>
        <v>70.833333333333329</v>
      </c>
      <c r="Q3209" t="str">
        <f t="shared" si="503"/>
        <v>theater</v>
      </c>
      <c r="R3209" t="str">
        <f t="shared" si="504"/>
        <v>musical</v>
      </c>
      <c r="S3209" t="str">
        <f t="shared" si="509"/>
        <v>2/22/2015</v>
      </c>
      <c r="T3209" t="str">
        <f t="shared" si="505"/>
        <v>2015</v>
      </c>
      <c r="U3209" t="str">
        <f t="shared" si="506"/>
        <v>February</v>
      </c>
      <c r="V3209" t="str">
        <f t="shared" si="500"/>
        <v>4/23/2015</v>
      </c>
      <c r="W3209" t="str">
        <f t="shared" si="507"/>
        <v>2015</v>
      </c>
      <c r="X3209" t="str">
        <f t="shared" si="508"/>
        <v>April</v>
      </c>
    </row>
    <row r="3210" spans="1:24" ht="43.2" x14ac:dyDescent="0.55000000000000004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si="501"/>
        <v>1.0349999999999999</v>
      </c>
      <c r="P3210" s="9">
        <f t="shared" si="502"/>
        <v>63.109756097560975</v>
      </c>
      <c r="Q3210" t="str">
        <f t="shared" si="503"/>
        <v>theater</v>
      </c>
      <c r="R3210" t="str">
        <f t="shared" si="504"/>
        <v>plays</v>
      </c>
      <c r="S3210" t="str">
        <f t="shared" si="509"/>
        <v>7/7/2014</v>
      </c>
      <c r="T3210" t="str">
        <f t="shared" si="505"/>
        <v>2014</v>
      </c>
      <c r="U3210" t="str">
        <f t="shared" si="506"/>
        <v>July</v>
      </c>
      <c r="V3210" t="str">
        <f t="shared" si="500"/>
        <v>7/28/2014</v>
      </c>
      <c r="W3210" t="str">
        <f t="shared" si="507"/>
        <v>2014</v>
      </c>
      <c r="X3210" t="str">
        <f t="shared" si="508"/>
        <v>July</v>
      </c>
    </row>
    <row r="3211" spans="1:24" ht="43.2" x14ac:dyDescent="0.55000000000000004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501"/>
        <v>1.1932315789473684</v>
      </c>
      <c r="P3211" s="9">
        <f t="shared" si="502"/>
        <v>50.157964601769912</v>
      </c>
      <c r="Q3211" t="str">
        <f t="shared" si="503"/>
        <v>theater</v>
      </c>
      <c r="R3211" t="str">
        <f t="shared" si="504"/>
        <v>plays</v>
      </c>
      <c r="S3211" t="str">
        <f t="shared" si="509"/>
        <v>5/19/2014</v>
      </c>
      <c r="T3211" t="str">
        <f t="shared" si="505"/>
        <v>2014</v>
      </c>
      <c r="U3211" t="str">
        <f t="shared" si="506"/>
        <v>May</v>
      </c>
      <c r="V3211" t="str">
        <f t="shared" si="500"/>
        <v>6/20/2014</v>
      </c>
      <c r="W3211" t="str">
        <f t="shared" si="507"/>
        <v>2014</v>
      </c>
      <c r="X3211" t="str">
        <f t="shared" si="508"/>
        <v>June</v>
      </c>
    </row>
    <row r="3212" spans="1:24" ht="43.2" x14ac:dyDescent="0.55000000000000004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501"/>
        <v>1.2576666666666667</v>
      </c>
      <c r="P3212" s="9">
        <f t="shared" si="502"/>
        <v>62.883333333333333</v>
      </c>
      <c r="Q3212" t="str">
        <f t="shared" si="503"/>
        <v>theater</v>
      </c>
      <c r="R3212" t="str">
        <f t="shared" si="504"/>
        <v>plays</v>
      </c>
      <c r="S3212" t="str">
        <f t="shared" si="509"/>
        <v>4/14/2012</v>
      </c>
      <c r="T3212" t="str">
        <f t="shared" si="505"/>
        <v>2012</v>
      </c>
      <c r="U3212" t="str">
        <f t="shared" si="506"/>
        <v>April</v>
      </c>
      <c r="V3212" t="str">
        <f t="shared" si="500"/>
        <v>5/31/2012</v>
      </c>
      <c r="W3212" t="str">
        <f t="shared" si="507"/>
        <v>2012</v>
      </c>
      <c r="X3212" t="str">
        <f t="shared" si="508"/>
        <v>May</v>
      </c>
    </row>
    <row r="3213" spans="1:24" ht="43.2" x14ac:dyDescent="0.55000000000000004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501"/>
        <v>1.1974347826086957</v>
      </c>
      <c r="P3213" s="9">
        <f t="shared" si="502"/>
        <v>85.531055900621112</v>
      </c>
      <c r="Q3213" t="str">
        <f t="shared" si="503"/>
        <v>theater</v>
      </c>
      <c r="R3213" t="str">
        <f t="shared" si="504"/>
        <v>plays</v>
      </c>
      <c r="S3213" t="str">
        <f t="shared" si="509"/>
        <v>7/14/2014</v>
      </c>
      <c r="T3213" t="str">
        <f t="shared" si="505"/>
        <v>2014</v>
      </c>
      <c r="U3213" t="str">
        <f t="shared" si="506"/>
        <v>July</v>
      </c>
      <c r="V3213" t="str">
        <f t="shared" si="500"/>
        <v>8/14/2014</v>
      </c>
      <c r="W3213" t="str">
        <f t="shared" si="507"/>
        <v>2014</v>
      </c>
      <c r="X3213" t="str">
        <f t="shared" si="508"/>
        <v>August</v>
      </c>
    </row>
    <row r="3214" spans="1:24" ht="28.8" x14ac:dyDescent="0.55000000000000004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501"/>
        <v>1.2625</v>
      </c>
      <c r="P3214" s="9">
        <f t="shared" si="502"/>
        <v>53.723404255319146</v>
      </c>
      <c r="Q3214" t="str">
        <f t="shared" si="503"/>
        <v>theater</v>
      </c>
      <c r="R3214" t="str">
        <f t="shared" si="504"/>
        <v>plays</v>
      </c>
      <c r="S3214" t="str">
        <f t="shared" si="509"/>
        <v>7/9/2014</v>
      </c>
      <c r="T3214" t="str">
        <f t="shared" si="505"/>
        <v>2014</v>
      </c>
      <c r="U3214" t="str">
        <f t="shared" si="506"/>
        <v>July</v>
      </c>
      <c r="V3214" t="str">
        <f t="shared" si="500"/>
        <v>8/8/2014</v>
      </c>
      <c r="W3214" t="str">
        <f t="shared" si="507"/>
        <v>2014</v>
      </c>
      <c r="X3214" t="str">
        <f t="shared" si="508"/>
        <v>August</v>
      </c>
    </row>
    <row r="3215" spans="1:24" ht="43.2" x14ac:dyDescent="0.55000000000000004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501"/>
        <v>1.0011666666666668</v>
      </c>
      <c r="P3215" s="9">
        <f t="shared" si="502"/>
        <v>127.80851063829788</v>
      </c>
      <c r="Q3215" t="str">
        <f t="shared" si="503"/>
        <v>theater</v>
      </c>
      <c r="R3215" t="str">
        <f t="shared" si="504"/>
        <v>plays</v>
      </c>
      <c r="S3215" t="str">
        <f t="shared" si="509"/>
        <v>6/16/2015</v>
      </c>
      <c r="T3215" t="str">
        <f t="shared" si="505"/>
        <v>2015</v>
      </c>
      <c r="U3215" t="str">
        <f t="shared" si="506"/>
        <v>June</v>
      </c>
      <c r="V3215" t="str">
        <f t="shared" si="500"/>
        <v>7/26/2015</v>
      </c>
      <c r="W3215" t="str">
        <f t="shared" si="507"/>
        <v>2015</v>
      </c>
      <c r="X3215" t="str">
        <f t="shared" si="508"/>
        <v>July</v>
      </c>
    </row>
    <row r="3216" spans="1:24" ht="43.2" x14ac:dyDescent="0.55000000000000004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501"/>
        <v>1.0213333333333334</v>
      </c>
      <c r="P3216" s="9">
        <f t="shared" si="502"/>
        <v>106.57391304347826</v>
      </c>
      <c r="Q3216" t="str">
        <f t="shared" si="503"/>
        <v>theater</v>
      </c>
      <c r="R3216" t="str">
        <f t="shared" si="504"/>
        <v>plays</v>
      </c>
      <c r="S3216" t="str">
        <f t="shared" si="509"/>
        <v>11/29/2015</v>
      </c>
      <c r="T3216" t="str">
        <f t="shared" si="505"/>
        <v>2015</v>
      </c>
      <c r="U3216" t="str">
        <f t="shared" si="506"/>
        <v>November</v>
      </c>
      <c r="V3216" t="str">
        <f t="shared" si="500"/>
        <v>1/5/2016</v>
      </c>
      <c r="W3216" t="str">
        <f t="shared" si="507"/>
        <v>2016</v>
      </c>
      <c r="X3216" t="str">
        <f t="shared" si="508"/>
        <v>January</v>
      </c>
    </row>
    <row r="3217" spans="1:24" ht="57.6" x14ac:dyDescent="0.55000000000000004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501"/>
        <v>1.0035142857142858</v>
      </c>
      <c r="P3217" s="9">
        <f t="shared" si="502"/>
        <v>262.11194029850748</v>
      </c>
      <c r="Q3217" t="str">
        <f t="shared" si="503"/>
        <v>theater</v>
      </c>
      <c r="R3217" t="str">
        <f t="shared" si="504"/>
        <v>plays</v>
      </c>
      <c r="S3217" t="str">
        <f t="shared" si="509"/>
        <v>8/3/2015</v>
      </c>
      <c r="T3217" t="str">
        <f t="shared" si="505"/>
        <v>2015</v>
      </c>
      <c r="U3217" t="str">
        <f t="shared" si="506"/>
        <v>August</v>
      </c>
      <c r="V3217" t="str">
        <f t="shared" si="500"/>
        <v>9/9/2015</v>
      </c>
      <c r="W3217" t="str">
        <f t="shared" si="507"/>
        <v>2015</v>
      </c>
      <c r="X3217" t="str">
        <f t="shared" si="508"/>
        <v>September</v>
      </c>
    </row>
    <row r="3218" spans="1:24" ht="43.2" x14ac:dyDescent="0.55000000000000004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501"/>
        <v>1.0004999999999999</v>
      </c>
      <c r="P3218" s="9">
        <f t="shared" si="502"/>
        <v>57.171428571428571</v>
      </c>
      <c r="Q3218" t="str">
        <f t="shared" si="503"/>
        <v>theater</v>
      </c>
      <c r="R3218" t="str">
        <f t="shared" si="504"/>
        <v>plays</v>
      </c>
      <c r="S3218" t="str">
        <f t="shared" si="509"/>
        <v>6/10/2015</v>
      </c>
      <c r="T3218" t="str">
        <f t="shared" si="505"/>
        <v>2015</v>
      </c>
      <c r="U3218" t="str">
        <f t="shared" si="506"/>
        <v>June</v>
      </c>
      <c r="V3218" t="str">
        <f t="shared" si="500"/>
        <v>7/11/2015</v>
      </c>
      <c r="W3218" t="str">
        <f t="shared" si="507"/>
        <v>2015</v>
      </c>
      <c r="X3218" t="str">
        <f t="shared" si="508"/>
        <v>July</v>
      </c>
    </row>
    <row r="3219" spans="1:24" ht="28.8" x14ac:dyDescent="0.55000000000000004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501"/>
        <v>1.1602222222222223</v>
      </c>
      <c r="P3219" s="9">
        <f t="shared" si="502"/>
        <v>50.20192307692308</v>
      </c>
      <c r="Q3219" t="str">
        <f t="shared" si="503"/>
        <v>theater</v>
      </c>
      <c r="R3219" t="str">
        <f t="shared" si="504"/>
        <v>plays</v>
      </c>
      <c r="S3219" t="str">
        <f t="shared" si="509"/>
        <v>10/5/2016</v>
      </c>
      <c r="T3219" t="str">
        <f t="shared" si="505"/>
        <v>2016</v>
      </c>
      <c r="U3219" t="str">
        <f t="shared" si="506"/>
        <v>October</v>
      </c>
      <c r="V3219" t="str">
        <f t="shared" si="500"/>
        <v>11/4/2016</v>
      </c>
      <c r="W3219" t="str">
        <f t="shared" si="507"/>
        <v>2016</v>
      </c>
      <c r="X3219" t="str">
        <f t="shared" si="508"/>
        <v>November</v>
      </c>
    </row>
    <row r="3220" spans="1:24" ht="43.2" x14ac:dyDescent="0.55000000000000004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501"/>
        <v>1.0209999999999999</v>
      </c>
      <c r="P3220" s="9">
        <f t="shared" si="502"/>
        <v>66.586956521739125</v>
      </c>
      <c r="Q3220" t="str">
        <f t="shared" si="503"/>
        <v>theater</v>
      </c>
      <c r="R3220" t="str">
        <f t="shared" si="504"/>
        <v>plays</v>
      </c>
      <c r="S3220" t="str">
        <f t="shared" si="509"/>
        <v>11/27/2014</v>
      </c>
      <c r="T3220" t="str">
        <f t="shared" si="505"/>
        <v>2014</v>
      </c>
      <c r="U3220" t="str">
        <f t="shared" si="506"/>
        <v>November</v>
      </c>
      <c r="V3220" t="str">
        <f t="shared" si="500"/>
        <v>12/30/2014</v>
      </c>
      <c r="W3220" t="str">
        <f t="shared" si="507"/>
        <v>2014</v>
      </c>
      <c r="X3220" t="str">
        <f t="shared" si="508"/>
        <v>December</v>
      </c>
    </row>
    <row r="3221" spans="1:24" ht="28.8" x14ac:dyDescent="0.55000000000000004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501"/>
        <v>1.0011000000000001</v>
      </c>
      <c r="P3221" s="9">
        <f t="shared" si="502"/>
        <v>168.25210084033614</v>
      </c>
      <c r="Q3221" t="str">
        <f t="shared" si="503"/>
        <v>theater</v>
      </c>
      <c r="R3221" t="str">
        <f t="shared" si="504"/>
        <v>plays</v>
      </c>
      <c r="S3221" t="str">
        <f t="shared" si="509"/>
        <v>2/15/2015</v>
      </c>
      <c r="T3221" t="str">
        <f t="shared" si="505"/>
        <v>2015</v>
      </c>
      <c r="U3221" t="str">
        <f t="shared" si="506"/>
        <v>February</v>
      </c>
      <c r="V3221" t="str">
        <f t="shared" si="500"/>
        <v>3/22/2015</v>
      </c>
      <c r="W3221" t="str">
        <f t="shared" si="507"/>
        <v>2015</v>
      </c>
      <c r="X3221" t="str">
        <f t="shared" si="508"/>
        <v>March</v>
      </c>
    </row>
    <row r="3222" spans="1:24" ht="28.8" x14ac:dyDescent="0.55000000000000004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501"/>
        <v>1.0084</v>
      </c>
      <c r="P3222" s="9">
        <f t="shared" si="502"/>
        <v>256.37288135593218</v>
      </c>
      <c r="Q3222" t="str">
        <f t="shared" si="503"/>
        <v>theater</v>
      </c>
      <c r="R3222" t="str">
        <f t="shared" si="504"/>
        <v>plays</v>
      </c>
      <c r="S3222" t="str">
        <f t="shared" si="509"/>
        <v>2/6/2017</v>
      </c>
      <c r="T3222" t="str">
        <f t="shared" si="505"/>
        <v>2017</v>
      </c>
      <c r="U3222" t="str">
        <f t="shared" si="506"/>
        <v>February</v>
      </c>
      <c r="V3222" t="str">
        <f t="shared" si="500"/>
        <v>3/12/2017</v>
      </c>
      <c r="W3222" t="str">
        <f t="shared" si="507"/>
        <v>2017</v>
      </c>
      <c r="X3222" t="str">
        <f t="shared" si="508"/>
        <v>March</v>
      </c>
    </row>
    <row r="3223" spans="1:24" ht="57.6" x14ac:dyDescent="0.55000000000000004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501"/>
        <v>1.0342499999999999</v>
      </c>
      <c r="P3223" s="9">
        <f t="shared" si="502"/>
        <v>36.610619469026545</v>
      </c>
      <c r="Q3223" t="str">
        <f t="shared" si="503"/>
        <v>theater</v>
      </c>
      <c r="R3223" t="str">
        <f t="shared" si="504"/>
        <v>plays</v>
      </c>
      <c r="S3223" t="str">
        <f t="shared" si="509"/>
        <v>5/31/2015</v>
      </c>
      <c r="T3223" t="str">
        <f t="shared" si="505"/>
        <v>2015</v>
      </c>
      <c r="U3223" t="str">
        <f t="shared" si="506"/>
        <v>May</v>
      </c>
      <c r="V3223" t="str">
        <f t="shared" si="500"/>
        <v>7/5/2015</v>
      </c>
      <c r="W3223" t="str">
        <f t="shared" si="507"/>
        <v>2015</v>
      </c>
      <c r="X3223" t="str">
        <f t="shared" si="508"/>
        <v>July</v>
      </c>
    </row>
    <row r="3224" spans="1:24" ht="28.8" x14ac:dyDescent="0.55000000000000004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501"/>
        <v>1.248</v>
      </c>
      <c r="P3224" s="9">
        <f t="shared" si="502"/>
        <v>37.142857142857146</v>
      </c>
      <c r="Q3224" t="str">
        <f t="shared" si="503"/>
        <v>theater</v>
      </c>
      <c r="R3224" t="str">
        <f t="shared" si="504"/>
        <v>plays</v>
      </c>
      <c r="S3224" t="str">
        <f t="shared" si="509"/>
        <v>9/23/2015</v>
      </c>
      <c r="T3224" t="str">
        <f t="shared" si="505"/>
        <v>2015</v>
      </c>
      <c r="U3224" t="str">
        <f t="shared" si="506"/>
        <v>September</v>
      </c>
      <c r="V3224" t="str">
        <f t="shared" si="500"/>
        <v>10/24/2015</v>
      </c>
      <c r="W3224" t="str">
        <f t="shared" si="507"/>
        <v>2015</v>
      </c>
      <c r="X3224" t="str">
        <f t="shared" si="508"/>
        <v>October</v>
      </c>
    </row>
    <row r="3225" spans="1:24" ht="28.8" x14ac:dyDescent="0.55000000000000004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501"/>
        <v>1.0951612903225807</v>
      </c>
      <c r="P3225" s="9">
        <f t="shared" si="502"/>
        <v>45.878378378378379</v>
      </c>
      <c r="Q3225" t="str">
        <f t="shared" si="503"/>
        <v>theater</v>
      </c>
      <c r="R3225" t="str">
        <f t="shared" si="504"/>
        <v>plays</v>
      </c>
      <c r="S3225" t="str">
        <f t="shared" si="509"/>
        <v>7/21/2015</v>
      </c>
      <c r="T3225" t="str">
        <f t="shared" si="505"/>
        <v>2015</v>
      </c>
      <c r="U3225" t="str">
        <f t="shared" si="506"/>
        <v>July</v>
      </c>
      <c r="V3225" t="str">
        <f t="shared" si="500"/>
        <v>8/20/2015</v>
      </c>
      <c r="W3225" t="str">
        <f t="shared" si="507"/>
        <v>2015</v>
      </c>
      <c r="X3225" t="str">
        <f t="shared" si="508"/>
        <v>August</v>
      </c>
    </row>
    <row r="3226" spans="1:24" ht="43.2" x14ac:dyDescent="0.55000000000000004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501"/>
        <v>1.0203333333333333</v>
      </c>
      <c r="P3226" s="9">
        <f t="shared" si="502"/>
        <v>141.71296296296296</v>
      </c>
      <c r="Q3226" t="str">
        <f t="shared" si="503"/>
        <v>theater</v>
      </c>
      <c r="R3226" t="str">
        <f t="shared" si="504"/>
        <v>plays</v>
      </c>
      <c r="S3226" t="str">
        <f t="shared" si="509"/>
        <v>11/23/2016</v>
      </c>
      <c r="T3226" t="str">
        <f t="shared" si="505"/>
        <v>2016</v>
      </c>
      <c r="U3226" t="str">
        <f t="shared" si="506"/>
        <v>November</v>
      </c>
      <c r="V3226" t="str">
        <f t="shared" si="500"/>
        <v>1/10/2017</v>
      </c>
      <c r="W3226" t="str">
        <f t="shared" si="507"/>
        <v>2017</v>
      </c>
      <c r="X3226" t="str">
        <f t="shared" si="508"/>
        <v>January</v>
      </c>
    </row>
    <row r="3227" spans="1:24" ht="43.2" x14ac:dyDescent="0.55000000000000004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501"/>
        <v>1.0235000000000001</v>
      </c>
      <c r="P3227" s="9">
        <f t="shared" si="502"/>
        <v>52.487179487179489</v>
      </c>
      <c r="Q3227" t="str">
        <f t="shared" si="503"/>
        <v>theater</v>
      </c>
      <c r="R3227" t="str">
        <f t="shared" si="504"/>
        <v>plays</v>
      </c>
      <c r="S3227" t="str">
        <f t="shared" si="509"/>
        <v>5/13/2016</v>
      </c>
      <c r="T3227" t="str">
        <f t="shared" si="505"/>
        <v>2016</v>
      </c>
      <c r="U3227" t="str">
        <f t="shared" si="506"/>
        <v>May</v>
      </c>
      <c r="V3227" t="str">
        <f t="shared" si="500"/>
        <v>6/3/2016</v>
      </c>
      <c r="W3227" t="str">
        <f t="shared" si="507"/>
        <v>2016</v>
      </c>
      <c r="X3227" t="str">
        <f t="shared" si="508"/>
        <v>June</v>
      </c>
    </row>
    <row r="3228" spans="1:24" ht="43.2" x14ac:dyDescent="0.55000000000000004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501"/>
        <v>1.0416666666666667</v>
      </c>
      <c r="P3228" s="9">
        <f t="shared" si="502"/>
        <v>59.523809523809526</v>
      </c>
      <c r="Q3228" t="str">
        <f t="shared" si="503"/>
        <v>theater</v>
      </c>
      <c r="R3228" t="str">
        <f t="shared" si="504"/>
        <v>plays</v>
      </c>
      <c r="S3228" t="str">
        <f t="shared" si="509"/>
        <v>9/30/2015</v>
      </c>
      <c r="T3228" t="str">
        <f t="shared" si="505"/>
        <v>2015</v>
      </c>
      <c r="U3228" t="str">
        <f t="shared" si="506"/>
        <v>September</v>
      </c>
      <c r="V3228" t="str">
        <f t="shared" si="500"/>
        <v>10/30/2015</v>
      </c>
      <c r="W3228" t="str">
        <f t="shared" si="507"/>
        <v>2015</v>
      </c>
      <c r="X3228" t="str">
        <f t="shared" si="508"/>
        <v>October</v>
      </c>
    </row>
    <row r="3229" spans="1:24" ht="43.2" x14ac:dyDescent="0.55000000000000004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501"/>
        <v>1.25</v>
      </c>
      <c r="P3229" s="9">
        <f t="shared" si="502"/>
        <v>50</v>
      </c>
      <c r="Q3229" t="str">
        <f t="shared" si="503"/>
        <v>theater</v>
      </c>
      <c r="R3229" t="str">
        <f t="shared" si="504"/>
        <v>plays</v>
      </c>
      <c r="S3229" t="str">
        <f t="shared" si="509"/>
        <v>12/18/2016</v>
      </c>
      <c r="T3229" t="str">
        <f t="shared" si="505"/>
        <v>2016</v>
      </c>
      <c r="U3229" t="str">
        <f t="shared" si="506"/>
        <v>December</v>
      </c>
      <c r="V3229" t="str">
        <f t="shared" si="500"/>
        <v>1/17/2017</v>
      </c>
      <c r="W3229" t="str">
        <f t="shared" si="507"/>
        <v>2017</v>
      </c>
      <c r="X3229" t="str">
        <f t="shared" si="508"/>
        <v>January</v>
      </c>
    </row>
    <row r="3230" spans="1:24" ht="28.8" x14ac:dyDescent="0.55000000000000004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501"/>
        <v>1.0234285714285714</v>
      </c>
      <c r="P3230" s="9">
        <f t="shared" si="502"/>
        <v>193.62162162162161</v>
      </c>
      <c r="Q3230" t="str">
        <f t="shared" si="503"/>
        <v>theater</v>
      </c>
      <c r="R3230" t="str">
        <f t="shared" si="504"/>
        <v>plays</v>
      </c>
      <c r="S3230" t="str">
        <f t="shared" si="509"/>
        <v>11/15/2015</v>
      </c>
      <c r="T3230" t="str">
        <f t="shared" si="505"/>
        <v>2015</v>
      </c>
      <c r="U3230" t="str">
        <f t="shared" si="506"/>
        <v>November</v>
      </c>
      <c r="V3230" t="str">
        <f t="shared" si="500"/>
        <v>12/16/2015</v>
      </c>
      <c r="W3230" t="str">
        <f t="shared" si="507"/>
        <v>2015</v>
      </c>
      <c r="X3230" t="str">
        <f t="shared" si="508"/>
        <v>December</v>
      </c>
    </row>
    <row r="3231" spans="1:24" ht="43.2" x14ac:dyDescent="0.55000000000000004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501"/>
        <v>1.0786500000000001</v>
      </c>
      <c r="P3231" s="9">
        <f t="shared" si="502"/>
        <v>106.79702970297029</v>
      </c>
      <c r="Q3231" t="str">
        <f t="shared" si="503"/>
        <v>theater</v>
      </c>
      <c r="R3231" t="str">
        <f t="shared" si="504"/>
        <v>plays</v>
      </c>
      <c r="S3231" t="str">
        <f t="shared" si="509"/>
        <v>10/21/2014</v>
      </c>
      <c r="T3231" t="str">
        <f t="shared" si="505"/>
        <v>2014</v>
      </c>
      <c r="U3231" t="str">
        <f t="shared" si="506"/>
        <v>October</v>
      </c>
      <c r="V3231" t="str">
        <f t="shared" si="500"/>
        <v>11/20/2014</v>
      </c>
      <c r="W3231" t="str">
        <f t="shared" si="507"/>
        <v>2014</v>
      </c>
      <c r="X3231" t="str">
        <f t="shared" si="508"/>
        <v>November</v>
      </c>
    </row>
    <row r="3232" spans="1:24" ht="43.2" x14ac:dyDescent="0.55000000000000004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501"/>
        <v>1.0988461538461538</v>
      </c>
      <c r="P3232" s="9">
        <f t="shared" si="502"/>
        <v>77.21621621621621</v>
      </c>
      <c r="Q3232" t="str">
        <f t="shared" si="503"/>
        <v>theater</v>
      </c>
      <c r="R3232" t="str">
        <f t="shared" si="504"/>
        <v>plays</v>
      </c>
      <c r="S3232" t="str">
        <f t="shared" si="509"/>
        <v>9/15/2014</v>
      </c>
      <c r="T3232" t="str">
        <f t="shared" si="505"/>
        <v>2014</v>
      </c>
      <c r="U3232" t="str">
        <f t="shared" si="506"/>
        <v>September</v>
      </c>
      <c r="V3232" t="str">
        <f t="shared" si="500"/>
        <v>9/30/2014</v>
      </c>
      <c r="W3232" t="str">
        <f t="shared" si="507"/>
        <v>2014</v>
      </c>
      <c r="X3232" t="str">
        <f t="shared" si="508"/>
        <v>September</v>
      </c>
    </row>
    <row r="3233" spans="1:24" ht="43.2" x14ac:dyDescent="0.55000000000000004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501"/>
        <v>1.61</v>
      </c>
      <c r="P3233" s="9">
        <f t="shared" si="502"/>
        <v>57.5</v>
      </c>
      <c r="Q3233" t="str">
        <f t="shared" si="503"/>
        <v>theater</v>
      </c>
      <c r="R3233" t="str">
        <f t="shared" si="504"/>
        <v>plays</v>
      </c>
      <c r="S3233" t="str">
        <f t="shared" si="509"/>
        <v>3/17/2016</v>
      </c>
      <c r="T3233" t="str">
        <f t="shared" si="505"/>
        <v>2016</v>
      </c>
      <c r="U3233" t="str">
        <f t="shared" si="506"/>
        <v>March</v>
      </c>
      <c r="V3233" t="str">
        <f t="shared" si="500"/>
        <v>4/16/2016</v>
      </c>
      <c r="W3233" t="str">
        <f t="shared" si="507"/>
        <v>2016</v>
      </c>
      <c r="X3233" t="str">
        <f t="shared" si="508"/>
        <v>April</v>
      </c>
    </row>
    <row r="3234" spans="1:24" ht="43.2" x14ac:dyDescent="0.55000000000000004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501"/>
        <v>1.3120000000000001</v>
      </c>
      <c r="P3234" s="9">
        <f t="shared" si="502"/>
        <v>50.46153846153846</v>
      </c>
      <c r="Q3234" t="str">
        <f t="shared" si="503"/>
        <v>theater</v>
      </c>
      <c r="R3234" t="str">
        <f t="shared" si="504"/>
        <v>plays</v>
      </c>
      <c r="S3234" t="str">
        <f t="shared" si="509"/>
        <v>4/3/2016</v>
      </c>
      <c r="T3234" t="str">
        <f t="shared" si="505"/>
        <v>2016</v>
      </c>
      <c r="U3234" t="str">
        <f t="shared" si="506"/>
        <v>April</v>
      </c>
      <c r="V3234" t="str">
        <f t="shared" si="500"/>
        <v>5/3/2016</v>
      </c>
      <c r="W3234" t="str">
        <f t="shared" si="507"/>
        <v>2016</v>
      </c>
      <c r="X3234" t="str">
        <f t="shared" si="508"/>
        <v>May</v>
      </c>
    </row>
    <row r="3235" spans="1:24" ht="43.2" x14ac:dyDescent="0.55000000000000004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501"/>
        <v>1.1879999999999999</v>
      </c>
      <c r="P3235" s="9">
        <f t="shared" si="502"/>
        <v>97.377049180327873</v>
      </c>
      <c r="Q3235" t="str">
        <f t="shared" si="503"/>
        <v>theater</v>
      </c>
      <c r="R3235" t="str">
        <f t="shared" si="504"/>
        <v>plays</v>
      </c>
      <c r="S3235" t="str">
        <f t="shared" si="509"/>
        <v>1/31/2017</v>
      </c>
      <c r="T3235" t="str">
        <f t="shared" si="505"/>
        <v>2017</v>
      </c>
      <c r="U3235" t="str">
        <f t="shared" si="506"/>
        <v>January</v>
      </c>
      <c r="V3235" t="str">
        <f t="shared" si="500"/>
        <v>3/2/2017</v>
      </c>
      <c r="W3235" t="str">
        <f t="shared" si="507"/>
        <v>2017</v>
      </c>
      <c r="X3235" t="str">
        <f t="shared" si="508"/>
        <v>March</v>
      </c>
    </row>
    <row r="3236" spans="1:24" ht="43.2" x14ac:dyDescent="0.55000000000000004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501"/>
        <v>1.0039275000000001</v>
      </c>
      <c r="P3236" s="9">
        <f t="shared" si="502"/>
        <v>34.91921739130435</v>
      </c>
      <c r="Q3236" t="str">
        <f t="shared" si="503"/>
        <v>theater</v>
      </c>
      <c r="R3236" t="str">
        <f t="shared" si="504"/>
        <v>plays</v>
      </c>
      <c r="S3236" t="str">
        <f t="shared" si="509"/>
        <v>12/30/2016</v>
      </c>
      <c r="T3236" t="str">
        <f t="shared" si="505"/>
        <v>2016</v>
      </c>
      <c r="U3236" t="str">
        <f t="shared" si="506"/>
        <v>December</v>
      </c>
      <c r="V3236" t="str">
        <f t="shared" si="500"/>
        <v>2/1/2017</v>
      </c>
      <c r="W3236" t="str">
        <f t="shared" si="507"/>
        <v>2017</v>
      </c>
      <c r="X3236" t="str">
        <f t="shared" si="508"/>
        <v>February</v>
      </c>
    </row>
    <row r="3237" spans="1:24" ht="43.2" x14ac:dyDescent="0.55000000000000004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501"/>
        <v>1.0320666666666667</v>
      </c>
      <c r="P3237" s="9">
        <f t="shared" si="502"/>
        <v>85.530386740331494</v>
      </c>
      <c r="Q3237" t="str">
        <f t="shared" si="503"/>
        <v>theater</v>
      </c>
      <c r="R3237" t="str">
        <f t="shared" si="504"/>
        <v>plays</v>
      </c>
      <c r="S3237" t="str">
        <f t="shared" si="509"/>
        <v>6/1/2016</v>
      </c>
      <c r="T3237" t="str">
        <f t="shared" si="505"/>
        <v>2016</v>
      </c>
      <c r="U3237" t="str">
        <f t="shared" si="506"/>
        <v>June</v>
      </c>
      <c r="V3237" t="str">
        <f t="shared" si="500"/>
        <v>7/1/2016</v>
      </c>
      <c r="W3237" t="str">
        <f t="shared" si="507"/>
        <v>2016</v>
      </c>
      <c r="X3237" t="str">
        <f t="shared" si="508"/>
        <v>July</v>
      </c>
    </row>
    <row r="3238" spans="1:24" ht="43.2" x14ac:dyDescent="0.55000000000000004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501"/>
        <v>1.006</v>
      </c>
      <c r="P3238" s="9">
        <f t="shared" si="502"/>
        <v>182.90909090909091</v>
      </c>
      <c r="Q3238" t="str">
        <f t="shared" si="503"/>
        <v>theater</v>
      </c>
      <c r="R3238" t="str">
        <f t="shared" si="504"/>
        <v>plays</v>
      </c>
      <c r="S3238" t="str">
        <f t="shared" si="509"/>
        <v>11/28/2016</v>
      </c>
      <c r="T3238" t="str">
        <f t="shared" si="505"/>
        <v>2016</v>
      </c>
      <c r="U3238" t="str">
        <f t="shared" si="506"/>
        <v>November</v>
      </c>
      <c r="V3238" t="str">
        <f t="shared" si="500"/>
        <v>12/28/2016</v>
      </c>
      <c r="W3238" t="str">
        <f t="shared" si="507"/>
        <v>2016</v>
      </c>
      <c r="X3238" t="str">
        <f t="shared" si="508"/>
        <v>December</v>
      </c>
    </row>
    <row r="3239" spans="1:24" ht="28.8" x14ac:dyDescent="0.55000000000000004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501"/>
        <v>1.0078754285714286</v>
      </c>
      <c r="P3239" s="9">
        <f t="shared" si="502"/>
        <v>131.13620817843866</v>
      </c>
      <c r="Q3239" t="str">
        <f t="shared" si="503"/>
        <v>theater</v>
      </c>
      <c r="R3239" t="str">
        <f t="shared" si="504"/>
        <v>plays</v>
      </c>
      <c r="S3239" t="str">
        <f t="shared" si="509"/>
        <v>9/5/2015</v>
      </c>
      <c r="T3239" t="str">
        <f t="shared" si="505"/>
        <v>2015</v>
      </c>
      <c r="U3239" t="str">
        <f t="shared" si="506"/>
        <v>September</v>
      </c>
      <c r="V3239" t="str">
        <f t="shared" si="500"/>
        <v>9/28/2015</v>
      </c>
      <c r="W3239" t="str">
        <f t="shared" si="507"/>
        <v>2015</v>
      </c>
      <c r="X3239" t="str">
        <f t="shared" si="508"/>
        <v>September</v>
      </c>
    </row>
    <row r="3240" spans="1:24" ht="43.2" x14ac:dyDescent="0.55000000000000004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501"/>
        <v>1.1232142857142857</v>
      </c>
      <c r="P3240" s="9">
        <f t="shared" si="502"/>
        <v>39.810126582278478</v>
      </c>
      <c r="Q3240" t="str">
        <f t="shared" si="503"/>
        <v>theater</v>
      </c>
      <c r="R3240" t="str">
        <f t="shared" si="504"/>
        <v>plays</v>
      </c>
      <c r="S3240" t="str">
        <f t="shared" si="509"/>
        <v>6/1/2015</v>
      </c>
      <c r="T3240" t="str">
        <f t="shared" si="505"/>
        <v>2015</v>
      </c>
      <c r="U3240" t="str">
        <f t="shared" si="506"/>
        <v>June</v>
      </c>
      <c r="V3240" t="str">
        <f t="shared" si="500"/>
        <v>7/1/2015</v>
      </c>
      <c r="W3240" t="str">
        <f t="shared" si="507"/>
        <v>2015</v>
      </c>
      <c r="X3240" t="str">
        <f t="shared" si="508"/>
        <v>July</v>
      </c>
    </row>
    <row r="3241" spans="1:24" ht="43.2" x14ac:dyDescent="0.55000000000000004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501"/>
        <v>1.0591914022517912</v>
      </c>
      <c r="P3241" s="9">
        <f t="shared" si="502"/>
        <v>59.701730769230764</v>
      </c>
      <c r="Q3241" t="str">
        <f t="shared" si="503"/>
        <v>theater</v>
      </c>
      <c r="R3241" t="str">
        <f t="shared" si="504"/>
        <v>plays</v>
      </c>
      <c r="S3241" t="str">
        <f t="shared" si="509"/>
        <v>9/30/2015</v>
      </c>
      <c r="T3241" t="str">
        <f t="shared" si="505"/>
        <v>2015</v>
      </c>
      <c r="U3241" t="str">
        <f t="shared" si="506"/>
        <v>September</v>
      </c>
      <c r="V3241" t="str">
        <f t="shared" si="500"/>
        <v>10/25/2015</v>
      </c>
      <c r="W3241" t="str">
        <f t="shared" si="507"/>
        <v>2015</v>
      </c>
      <c r="X3241" t="str">
        <f t="shared" si="508"/>
        <v>October</v>
      </c>
    </row>
    <row r="3242" spans="1:24" ht="43.2" x14ac:dyDescent="0.55000000000000004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501"/>
        <v>1.0056666666666667</v>
      </c>
      <c r="P3242" s="9">
        <f t="shared" si="502"/>
        <v>88.735294117647058</v>
      </c>
      <c r="Q3242" t="str">
        <f t="shared" si="503"/>
        <v>theater</v>
      </c>
      <c r="R3242" t="str">
        <f t="shared" si="504"/>
        <v>plays</v>
      </c>
      <c r="S3242" t="str">
        <f t="shared" si="509"/>
        <v>1/19/2017</v>
      </c>
      <c r="T3242" t="str">
        <f t="shared" si="505"/>
        <v>2017</v>
      </c>
      <c r="U3242" t="str">
        <f t="shared" si="506"/>
        <v>January</v>
      </c>
      <c r="V3242" t="str">
        <f t="shared" si="500"/>
        <v>2/16/2017</v>
      </c>
      <c r="W3242" t="str">
        <f t="shared" si="507"/>
        <v>2017</v>
      </c>
      <c r="X3242" t="str">
        <f t="shared" si="508"/>
        <v>February</v>
      </c>
    </row>
    <row r="3243" spans="1:24" ht="57.6" x14ac:dyDescent="0.55000000000000004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501"/>
        <v>1.1530588235294117</v>
      </c>
      <c r="P3243" s="9">
        <f t="shared" si="502"/>
        <v>58.688622754491021</v>
      </c>
      <c r="Q3243" t="str">
        <f t="shared" si="503"/>
        <v>theater</v>
      </c>
      <c r="R3243" t="str">
        <f t="shared" si="504"/>
        <v>plays</v>
      </c>
      <c r="S3243" t="str">
        <f t="shared" si="509"/>
        <v>9/11/2014</v>
      </c>
      <c r="T3243" t="str">
        <f t="shared" si="505"/>
        <v>2014</v>
      </c>
      <c r="U3243" t="str">
        <f t="shared" si="506"/>
        <v>September</v>
      </c>
      <c r="V3243" t="str">
        <f t="shared" si="500"/>
        <v>10/14/2014</v>
      </c>
      <c r="W3243" t="str">
        <f t="shared" si="507"/>
        <v>2014</v>
      </c>
      <c r="X3243" t="str">
        <f t="shared" si="508"/>
        <v>October</v>
      </c>
    </row>
    <row r="3244" spans="1:24" ht="28.8" x14ac:dyDescent="0.55000000000000004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501"/>
        <v>1.273042</v>
      </c>
      <c r="P3244" s="9">
        <f t="shared" si="502"/>
        <v>69.56513661202186</v>
      </c>
      <c r="Q3244" t="str">
        <f t="shared" si="503"/>
        <v>theater</v>
      </c>
      <c r="R3244" t="str">
        <f t="shared" si="504"/>
        <v>plays</v>
      </c>
      <c r="S3244" t="str">
        <f t="shared" si="509"/>
        <v>8/20/2014</v>
      </c>
      <c r="T3244" t="str">
        <f t="shared" si="505"/>
        <v>2014</v>
      </c>
      <c r="U3244" t="str">
        <f t="shared" si="506"/>
        <v>August</v>
      </c>
      <c r="V3244" t="str">
        <f t="shared" si="500"/>
        <v>9/19/2014</v>
      </c>
      <c r="W3244" t="str">
        <f t="shared" si="507"/>
        <v>2014</v>
      </c>
      <c r="X3244" t="str">
        <f t="shared" si="508"/>
        <v>September</v>
      </c>
    </row>
    <row r="3245" spans="1:24" ht="43.2" x14ac:dyDescent="0.55000000000000004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501"/>
        <v>1.028375</v>
      </c>
      <c r="P3245" s="9">
        <f t="shared" si="502"/>
        <v>115.87323943661971</v>
      </c>
      <c r="Q3245" t="str">
        <f t="shared" si="503"/>
        <v>theater</v>
      </c>
      <c r="R3245" t="str">
        <f t="shared" si="504"/>
        <v>plays</v>
      </c>
      <c r="S3245" t="str">
        <f t="shared" si="509"/>
        <v>9/14/2015</v>
      </c>
      <c r="T3245" t="str">
        <f t="shared" si="505"/>
        <v>2015</v>
      </c>
      <c r="U3245" t="str">
        <f t="shared" si="506"/>
        <v>September</v>
      </c>
      <c r="V3245" t="str">
        <f t="shared" si="500"/>
        <v>10/8/2015</v>
      </c>
      <c r="W3245" t="str">
        <f t="shared" si="507"/>
        <v>2015</v>
      </c>
      <c r="X3245" t="str">
        <f t="shared" si="508"/>
        <v>October</v>
      </c>
    </row>
    <row r="3246" spans="1:24" ht="43.2" x14ac:dyDescent="0.55000000000000004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501"/>
        <v>1.0293749999999999</v>
      </c>
      <c r="P3246" s="9">
        <f t="shared" si="502"/>
        <v>23.869565217391305</v>
      </c>
      <c r="Q3246" t="str">
        <f t="shared" si="503"/>
        <v>theater</v>
      </c>
      <c r="R3246" t="str">
        <f t="shared" si="504"/>
        <v>plays</v>
      </c>
      <c r="S3246" t="str">
        <f t="shared" si="509"/>
        <v>11/1/2016</v>
      </c>
      <c r="T3246" t="str">
        <f t="shared" si="505"/>
        <v>2016</v>
      </c>
      <c r="U3246" t="str">
        <f t="shared" si="506"/>
        <v>November</v>
      </c>
      <c r="V3246" t="str">
        <f t="shared" si="500"/>
        <v>12/1/2016</v>
      </c>
      <c r="W3246" t="str">
        <f t="shared" si="507"/>
        <v>2016</v>
      </c>
      <c r="X3246" t="str">
        <f t="shared" si="508"/>
        <v>December</v>
      </c>
    </row>
    <row r="3247" spans="1:24" ht="43.2" x14ac:dyDescent="0.55000000000000004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501"/>
        <v>1.043047619047619</v>
      </c>
      <c r="P3247" s="9">
        <f t="shared" si="502"/>
        <v>81.125925925925927</v>
      </c>
      <c r="Q3247" t="str">
        <f t="shared" si="503"/>
        <v>theater</v>
      </c>
      <c r="R3247" t="str">
        <f t="shared" si="504"/>
        <v>plays</v>
      </c>
      <c r="S3247" t="str">
        <f t="shared" si="509"/>
        <v>5/11/2015</v>
      </c>
      <c r="T3247" t="str">
        <f t="shared" si="505"/>
        <v>2015</v>
      </c>
      <c r="U3247" t="str">
        <f t="shared" si="506"/>
        <v>May</v>
      </c>
      <c r="V3247" t="str">
        <f t="shared" si="500"/>
        <v>6/11/2015</v>
      </c>
      <c r="W3247" t="str">
        <f t="shared" si="507"/>
        <v>2015</v>
      </c>
      <c r="X3247" t="str">
        <f t="shared" si="508"/>
        <v>June</v>
      </c>
    </row>
    <row r="3248" spans="1:24" ht="43.2" x14ac:dyDescent="0.55000000000000004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501"/>
        <v>1.1122000000000001</v>
      </c>
      <c r="P3248" s="9">
        <f t="shared" si="502"/>
        <v>57.626943005181346</v>
      </c>
      <c r="Q3248" t="str">
        <f t="shared" si="503"/>
        <v>theater</v>
      </c>
      <c r="R3248" t="str">
        <f t="shared" si="504"/>
        <v>plays</v>
      </c>
      <c r="S3248" t="str">
        <f t="shared" si="509"/>
        <v>8/14/2015</v>
      </c>
      <c r="T3248" t="str">
        <f t="shared" si="505"/>
        <v>2015</v>
      </c>
      <c r="U3248" t="str">
        <f t="shared" si="506"/>
        <v>August</v>
      </c>
      <c r="V3248" t="str">
        <f t="shared" si="500"/>
        <v>9/11/2015</v>
      </c>
      <c r="W3248" t="str">
        <f t="shared" si="507"/>
        <v>2015</v>
      </c>
      <c r="X3248" t="str">
        <f t="shared" si="508"/>
        <v>September</v>
      </c>
    </row>
    <row r="3249" spans="1:24" ht="43.2" x14ac:dyDescent="0.55000000000000004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501"/>
        <v>1.0586</v>
      </c>
      <c r="P3249" s="9">
        <f t="shared" si="502"/>
        <v>46.429824561403507</v>
      </c>
      <c r="Q3249" t="str">
        <f t="shared" si="503"/>
        <v>theater</v>
      </c>
      <c r="R3249" t="str">
        <f t="shared" si="504"/>
        <v>plays</v>
      </c>
      <c r="S3249" t="str">
        <f t="shared" si="509"/>
        <v>6/12/2015</v>
      </c>
      <c r="T3249" t="str">
        <f t="shared" si="505"/>
        <v>2015</v>
      </c>
      <c r="U3249" t="str">
        <f t="shared" si="506"/>
        <v>June</v>
      </c>
      <c r="V3249" t="str">
        <f t="shared" si="500"/>
        <v>7/12/2015</v>
      </c>
      <c r="W3249" t="str">
        <f t="shared" si="507"/>
        <v>2015</v>
      </c>
      <c r="X3249" t="str">
        <f t="shared" si="508"/>
        <v>July</v>
      </c>
    </row>
    <row r="3250" spans="1:24" ht="28.8" x14ac:dyDescent="0.55000000000000004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501"/>
        <v>1.0079166666666666</v>
      </c>
      <c r="P3250" s="9">
        <f t="shared" si="502"/>
        <v>60.475000000000001</v>
      </c>
      <c r="Q3250" t="str">
        <f t="shared" si="503"/>
        <v>theater</v>
      </c>
      <c r="R3250" t="str">
        <f t="shared" si="504"/>
        <v>plays</v>
      </c>
      <c r="S3250" t="str">
        <f t="shared" si="509"/>
        <v>3/5/2015</v>
      </c>
      <c r="T3250" t="str">
        <f t="shared" si="505"/>
        <v>2015</v>
      </c>
      <c r="U3250" t="str">
        <f t="shared" si="506"/>
        <v>March</v>
      </c>
      <c r="V3250" t="str">
        <f t="shared" si="500"/>
        <v>4/4/2015</v>
      </c>
      <c r="W3250" t="str">
        <f t="shared" si="507"/>
        <v>2015</v>
      </c>
      <c r="X3250" t="str">
        <f t="shared" si="508"/>
        <v>April</v>
      </c>
    </row>
    <row r="3251" spans="1:24" ht="43.2" x14ac:dyDescent="0.55000000000000004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501"/>
        <v>1.0492727272727274</v>
      </c>
      <c r="P3251" s="9">
        <f t="shared" si="502"/>
        <v>65.579545454545453</v>
      </c>
      <c r="Q3251" t="str">
        <f t="shared" si="503"/>
        <v>theater</v>
      </c>
      <c r="R3251" t="str">
        <f t="shared" si="504"/>
        <v>plays</v>
      </c>
      <c r="S3251" t="str">
        <f t="shared" si="509"/>
        <v>5/21/2015</v>
      </c>
      <c r="T3251" t="str">
        <f t="shared" si="505"/>
        <v>2015</v>
      </c>
      <c r="U3251" t="str">
        <f t="shared" si="506"/>
        <v>May</v>
      </c>
      <c r="V3251" t="str">
        <f t="shared" si="500"/>
        <v>6/20/2015</v>
      </c>
      <c r="W3251" t="str">
        <f t="shared" si="507"/>
        <v>2015</v>
      </c>
      <c r="X3251" t="str">
        <f t="shared" si="508"/>
        <v>June</v>
      </c>
    </row>
    <row r="3252" spans="1:24" ht="43.2" x14ac:dyDescent="0.55000000000000004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501"/>
        <v>1.01552</v>
      </c>
      <c r="P3252" s="9">
        <f t="shared" si="502"/>
        <v>119.1924882629108</v>
      </c>
      <c r="Q3252" t="str">
        <f t="shared" si="503"/>
        <v>theater</v>
      </c>
      <c r="R3252" t="str">
        <f t="shared" si="504"/>
        <v>plays</v>
      </c>
      <c r="S3252" t="str">
        <f t="shared" si="509"/>
        <v>10/6/2014</v>
      </c>
      <c r="T3252" t="str">
        <f t="shared" si="505"/>
        <v>2014</v>
      </c>
      <c r="U3252" t="str">
        <f t="shared" si="506"/>
        <v>October</v>
      </c>
      <c r="V3252" t="str">
        <f t="shared" si="500"/>
        <v>11/5/2014</v>
      </c>
      <c r="W3252" t="str">
        <f t="shared" si="507"/>
        <v>2014</v>
      </c>
      <c r="X3252" t="str">
        <f t="shared" si="508"/>
        <v>November</v>
      </c>
    </row>
    <row r="3253" spans="1:24" ht="43.2" x14ac:dyDescent="0.55000000000000004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501"/>
        <v>1.1073333333333333</v>
      </c>
      <c r="P3253" s="9">
        <f t="shared" si="502"/>
        <v>83.05</v>
      </c>
      <c r="Q3253" t="str">
        <f t="shared" si="503"/>
        <v>theater</v>
      </c>
      <c r="R3253" t="str">
        <f t="shared" si="504"/>
        <v>plays</v>
      </c>
      <c r="S3253" t="str">
        <f t="shared" si="509"/>
        <v>5/22/2015</v>
      </c>
      <c r="T3253" t="str">
        <f t="shared" si="505"/>
        <v>2015</v>
      </c>
      <c r="U3253" t="str">
        <f t="shared" si="506"/>
        <v>May</v>
      </c>
      <c r="V3253" t="str">
        <f t="shared" si="500"/>
        <v>6/21/2015</v>
      </c>
      <c r="W3253" t="str">
        <f t="shared" si="507"/>
        <v>2015</v>
      </c>
      <c r="X3253" t="str">
        <f t="shared" si="508"/>
        <v>June</v>
      </c>
    </row>
    <row r="3254" spans="1:24" ht="28.8" x14ac:dyDescent="0.55000000000000004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501"/>
        <v>1.2782222222222221</v>
      </c>
      <c r="P3254" s="9">
        <f t="shared" si="502"/>
        <v>57.52</v>
      </c>
      <c r="Q3254" t="str">
        <f t="shared" si="503"/>
        <v>theater</v>
      </c>
      <c r="R3254" t="str">
        <f t="shared" si="504"/>
        <v>plays</v>
      </c>
      <c r="S3254" t="str">
        <f t="shared" si="509"/>
        <v>8/8/2016</v>
      </c>
      <c r="T3254" t="str">
        <f t="shared" si="505"/>
        <v>2016</v>
      </c>
      <c r="U3254" t="str">
        <f t="shared" si="506"/>
        <v>August</v>
      </c>
      <c r="V3254" t="str">
        <f t="shared" si="500"/>
        <v>9/7/2016</v>
      </c>
      <c r="W3254" t="str">
        <f t="shared" si="507"/>
        <v>2016</v>
      </c>
      <c r="X3254" t="str">
        <f t="shared" si="508"/>
        <v>September</v>
      </c>
    </row>
    <row r="3255" spans="1:24" ht="43.2" x14ac:dyDescent="0.55000000000000004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501"/>
        <v>1.0182500000000001</v>
      </c>
      <c r="P3255" s="9">
        <f t="shared" si="502"/>
        <v>177.08695652173913</v>
      </c>
      <c r="Q3255" t="str">
        <f t="shared" si="503"/>
        <v>theater</v>
      </c>
      <c r="R3255" t="str">
        <f t="shared" si="504"/>
        <v>plays</v>
      </c>
      <c r="S3255" t="str">
        <f t="shared" si="509"/>
        <v>8/20/2016</v>
      </c>
      <c r="T3255" t="str">
        <f t="shared" si="505"/>
        <v>2016</v>
      </c>
      <c r="U3255" t="str">
        <f t="shared" si="506"/>
        <v>August</v>
      </c>
      <c r="V3255" t="str">
        <f t="shared" si="500"/>
        <v>9/7/2016</v>
      </c>
      <c r="W3255" t="str">
        <f t="shared" si="507"/>
        <v>2016</v>
      </c>
      <c r="X3255" t="str">
        <f t="shared" si="508"/>
        <v>September</v>
      </c>
    </row>
    <row r="3256" spans="1:24" ht="43.2" x14ac:dyDescent="0.55000000000000004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501"/>
        <v>1.012576923076923</v>
      </c>
      <c r="P3256" s="9">
        <f t="shared" si="502"/>
        <v>70.771505376344081</v>
      </c>
      <c r="Q3256" t="str">
        <f t="shared" si="503"/>
        <v>theater</v>
      </c>
      <c r="R3256" t="str">
        <f t="shared" si="504"/>
        <v>plays</v>
      </c>
      <c r="S3256" t="str">
        <f t="shared" si="509"/>
        <v>2/23/2015</v>
      </c>
      <c r="T3256" t="str">
        <f t="shared" si="505"/>
        <v>2015</v>
      </c>
      <c r="U3256" t="str">
        <f t="shared" si="506"/>
        <v>February</v>
      </c>
      <c r="V3256" t="str">
        <f t="shared" si="500"/>
        <v>3/25/2015</v>
      </c>
      <c r="W3256" t="str">
        <f t="shared" si="507"/>
        <v>2015</v>
      </c>
      <c r="X3256" t="str">
        <f t="shared" si="508"/>
        <v>March</v>
      </c>
    </row>
    <row r="3257" spans="1:24" ht="43.2" x14ac:dyDescent="0.55000000000000004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501"/>
        <v>1.75</v>
      </c>
      <c r="P3257" s="9">
        <f t="shared" si="502"/>
        <v>29.166666666666668</v>
      </c>
      <c r="Q3257" t="str">
        <f t="shared" si="503"/>
        <v>theater</v>
      </c>
      <c r="R3257" t="str">
        <f t="shared" si="504"/>
        <v>plays</v>
      </c>
      <c r="S3257" t="str">
        <f t="shared" si="509"/>
        <v>9/7/2014</v>
      </c>
      <c r="T3257" t="str">
        <f t="shared" si="505"/>
        <v>2014</v>
      </c>
      <c r="U3257" t="str">
        <f t="shared" si="506"/>
        <v>September</v>
      </c>
      <c r="V3257" t="str">
        <f t="shared" si="500"/>
        <v>10/7/2014</v>
      </c>
      <c r="W3257" t="str">
        <f t="shared" si="507"/>
        <v>2014</v>
      </c>
      <c r="X3257" t="str">
        <f t="shared" si="508"/>
        <v>October</v>
      </c>
    </row>
    <row r="3258" spans="1:24" ht="43.2" x14ac:dyDescent="0.55000000000000004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501"/>
        <v>1.2806</v>
      </c>
      <c r="P3258" s="9">
        <f t="shared" si="502"/>
        <v>72.76136363636364</v>
      </c>
      <c r="Q3258" t="str">
        <f t="shared" si="503"/>
        <v>theater</v>
      </c>
      <c r="R3258" t="str">
        <f t="shared" si="504"/>
        <v>plays</v>
      </c>
      <c r="S3258" t="str">
        <f t="shared" si="509"/>
        <v>5/20/2015</v>
      </c>
      <c r="T3258" t="str">
        <f t="shared" si="505"/>
        <v>2015</v>
      </c>
      <c r="U3258" t="str">
        <f t="shared" si="506"/>
        <v>May</v>
      </c>
      <c r="V3258" t="str">
        <f t="shared" si="500"/>
        <v>6/10/2015</v>
      </c>
      <c r="W3258" t="str">
        <f t="shared" si="507"/>
        <v>2015</v>
      </c>
      <c r="X3258" t="str">
        <f t="shared" si="508"/>
        <v>June</v>
      </c>
    </row>
    <row r="3259" spans="1:24" ht="43.2" x14ac:dyDescent="0.55000000000000004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501"/>
        <v>1.0629949999999999</v>
      </c>
      <c r="P3259" s="9">
        <f t="shared" si="502"/>
        <v>51.853414634146333</v>
      </c>
      <c r="Q3259" t="str">
        <f t="shared" si="503"/>
        <v>theater</v>
      </c>
      <c r="R3259" t="str">
        <f t="shared" si="504"/>
        <v>plays</v>
      </c>
      <c r="S3259" t="str">
        <f t="shared" si="509"/>
        <v>1/23/2017</v>
      </c>
      <c r="T3259" t="str">
        <f t="shared" si="505"/>
        <v>2017</v>
      </c>
      <c r="U3259" t="str">
        <f t="shared" si="506"/>
        <v>January</v>
      </c>
      <c r="V3259" t="str">
        <f t="shared" si="500"/>
        <v>2/22/2017</v>
      </c>
      <c r="W3259" t="str">
        <f t="shared" si="507"/>
        <v>2017</v>
      </c>
      <c r="X3259" t="str">
        <f t="shared" si="508"/>
        <v>February</v>
      </c>
    </row>
    <row r="3260" spans="1:24" ht="28.8" x14ac:dyDescent="0.55000000000000004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501"/>
        <v>1.052142857142857</v>
      </c>
      <c r="P3260" s="9">
        <f t="shared" si="502"/>
        <v>98.2</v>
      </c>
      <c r="Q3260" t="str">
        <f t="shared" si="503"/>
        <v>theater</v>
      </c>
      <c r="R3260" t="str">
        <f t="shared" si="504"/>
        <v>plays</v>
      </c>
      <c r="S3260" t="str">
        <f t="shared" si="509"/>
        <v>12/9/2014</v>
      </c>
      <c r="T3260" t="str">
        <f t="shared" si="505"/>
        <v>2014</v>
      </c>
      <c r="U3260" t="str">
        <f t="shared" si="506"/>
        <v>December</v>
      </c>
      <c r="V3260" t="str">
        <f t="shared" si="500"/>
        <v>1/8/2015</v>
      </c>
      <c r="W3260" t="str">
        <f t="shared" si="507"/>
        <v>2015</v>
      </c>
      <c r="X3260" t="str">
        <f t="shared" si="508"/>
        <v>January</v>
      </c>
    </row>
    <row r="3261" spans="1:24" ht="43.2" x14ac:dyDescent="0.55000000000000004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501"/>
        <v>1.0616782608695652</v>
      </c>
      <c r="P3261" s="9">
        <f t="shared" si="502"/>
        <v>251.7381443298969</v>
      </c>
      <c r="Q3261" t="str">
        <f t="shared" si="503"/>
        <v>theater</v>
      </c>
      <c r="R3261" t="str">
        <f t="shared" si="504"/>
        <v>plays</v>
      </c>
      <c r="S3261" t="str">
        <f t="shared" si="509"/>
        <v>9/1/2016</v>
      </c>
      <c r="T3261" t="str">
        <f t="shared" si="505"/>
        <v>2016</v>
      </c>
      <c r="U3261" t="str">
        <f t="shared" si="506"/>
        <v>September</v>
      </c>
      <c r="V3261" t="str">
        <f t="shared" si="500"/>
        <v>9/30/2016</v>
      </c>
      <c r="W3261" t="str">
        <f t="shared" si="507"/>
        <v>2016</v>
      </c>
      <c r="X3261" t="str">
        <f t="shared" si="508"/>
        <v>September</v>
      </c>
    </row>
    <row r="3262" spans="1:24" ht="43.2" x14ac:dyDescent="0.55000000000000004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501"/>
        <v>1.0924</v>
      </c>
      <c r="P3262" s="9">
        <f t="shared" si="502"/>
        <v>74.821917808219183</v>
      </c>
      <c r="Q3262" t="str">
        <f t="shared" si="503"/>
        <v>theater</v>
      </c>
      <c r="R3262" t="str">
        <f t="shared" si="504"/>
        <v>plays</v>
      </c>
      <c r="S3262" t="str">
        <f t="shared" si="509"/>
        <v>10/26/2015</v>
      </c>
      <c r="T3262" t="str">
        <f t="shared" si="505"/>
        <v>2015</v>
      </c>
      <c r="U3262" t="str">
        <f t="shared" si="506"/>
        <v>October</v>
      </c>
      <c r="V3262" t="str">
        <f t="shared" si="500"/>
        <v>11/30/2015</v>
      </c>
      <c r="W3262" t="str">
        <f t="shared" si="507"/>
        <v>2015</v>
      </c>
      <c r="X3262" t="str">
        <f t="shared" si="508"/>
        <v>November</v>
      </c>
    </row>
    <row r="3263" spans="1:24" ht="43.2" x14ac:dyDescent="0.55000000000000004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501"/>
        <v>1.0045454545454546</v>
      </c>
      <c r="P3263" s="9">
        <f t="shared" si="502"/>
        <v>67.65306122448979</v>
      </c>
      <c r="Q3263" t="str">
        <f t="shared" si="503"/>
        <v>theater</v>
      </c>
      <c r="R3263" t="str">
        <f t="shared" si="504"/>
        <v>plays</v>
      </c>
      <c r="S3263" t="str">
        <f t="shared" si="509"/>
        <v>6/16/2015</v>
      </c>
      <c r="T3263" t="str">
        <f t="shared" si="505"/>
        <v>2015</v>
      </c>
      <c r="U3263" t="str">
        <f t="shared" si="506"/>
        <v>June</v>
      </c>
      <c r="V3263" t="str">
        <f t="shared" si="500"/>
        <v>7/16/2015</v>
      </c>
      <c r="W3263" t="str">
        <f t="shared" si="507"/>
        <v>2015</v>
      </c>
      <c r="X3263" t="str">
        <f t="shared" si="508"/>
        <v>July</v>
      </c>
    </row>
    <row r="3264" spans="1:24" ht="28.8" x14ac:dyDescent="0.55000000000000004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501"/>
        <v>1.0304098360655738</v>
      </c>
      <c r="P3264" s="9">
        <f t="shared" si="502"/>
        <v>93.81343283582089</v>
      </c>
      <c r="Q3264" t="str">
        <f t="shared" si="503"/>
        <v>theater</v>
      </c>
      <c r="R3264" t="str">
        <f t="shared" si="504"/>
        <v>plays</v>
      </c>
      <c r="S3264" t="str">
        <f t="shared" si="509"/>
        <v>11/21/2014</v>
      </c>
      <c r="T3264" t="str">
        <f t="shared" si="505"/>
        <v>2014</v>
      </c>
      <c r="U3264" t="str">
        <f t="shared" si="506"/>
        <v>November</v>
      </c>
      <c r="V3264" t="str">
        <f t="shared" si="500"/>
        <v>12/21/2014</v>
      </c>
      <c r="W3264" t="str">
        <f t="shared" si="507"/>
        <v>2014</v>
      </c>
      <c r="X3264" t="str">
        <f t="shared" si="508"/>
        <v>December</v>
      </c>
    </row>
    <row r="3265" spans="1:24" ht="28.8" x14ac:dyDescent="0.55000000000000004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501"/>
        <v>1.121664</v>
      </c>
      <c r="P3265" s="9">
        <f t="shared" si="502"/>
        <v>41.237647058823526</v>
      </c>
      <c r="Q3265" t="str">
        <f t="shared" si="503"/>
        <v>theater</v>
      </c>
      <c r="R3265" t="str">
        <f t="shared" si="504"/>
        <v>plays</v>
      </c>
      <c r="S3265" t="str">
        <f t="shared" si="509"/>
        <v>10/7/2015</v>
      </c>
      <c r="T3265" t="str">
        <f t="shared" si="505"/>
        <v>2015</v>
      </c>
      <c r="U3265" t="str">
        <f t="shared" si="506"/>
        <v>October</v>
      </c>
      <c r="V3265" t="str">
        <f t="shared" si="500"/>
        <v>10/30/2015</v>
      </c>
      <c r="W3265" t="str">
        <f t="shared" si="507"/>
        <v>2015</v>
      </c>
      <c r="X3265" t="str">
        <f t="shared" si="508"/>
        <v>October</v>
      </c>
    </row>
    <row r="3266" spans="1:24" ht="28.8" x14ac:dyDescent="0.55000000000000004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si="501"/>
        <v>1.03</v>
      </c>
      <c r="P3266" s="9">
        <f t="shared" si="502"/>
        <v>52.551020408163268</v>
      </c>
      <c r="Q3266" t="str">
        <f t="shared" si="503"/>
        <v>theater</v>
      </c>
      <c r="R3266" t="str">
        <f t="shared" si="504"/>
        <v>plays</v>
      </c>
      <c r="S3266" t="str">
        <f t="shared" si="509"/>
        <v>1/12/2015</v>
      </c>
      <c r="T3266" t="str">
        <f t="shared" si="505"/>
        <v>2015</v>
      </c>
      <c r="U3266" t="str">
        <f t="shared" si="506"/>
        <v>January</v>
      </c>
      <c r="V3266" t="str">
        <f t="shared" ref="V3266:V3329" si="510">TEXT((I3266/86400)+25569+(-5/24),"m/d/yyyy")</f>
        <v>1/28/2015</v>
      </c>
      <c r="W3266" t="str">
        <f t="shared" si="507"/>
        <v>2015</v>
      </c>
      <c r="X3266" t="str">
        <f t="shared" si="508"/>
        <v>January</v>
      </c>
    </row>
    <row r="3267" spans="1:24" ht="43.2" x14ac:dyDescent="0.55000000000000004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ref="O3267:O3330" si="511">E3267/D3267</f>
        <v>1.64</v>
      </c>
      <c r="P3267" s="9">
        <f t="shared" ref="P3267:P3330" si="512">IF(L3267&lt;&gt;0, E3267/L3267, 0)</f>
        <v>70.285714285714292</v>
      </c>
      <c r="Q3267" t="str">
        <f t="shared" ref="Q3267:Q3330" si="513">LEFT(N3267, SEARCH("/",N3267,1)-1)</f>
        <v>theater</v>
      </c>
      <c r="R3267" t="str">
        <f t="shared" ref="R3267:R3330" si="514">RIGHT(N3267,LEN(N3267)-FIND("/",N3267))</f>
        <v>plays</v>
      </c>
      <c r="S3267" t="str">
        <f t="shared" si="509"/>
        <v>11/3/2015</v>
      </c>
      <c r="T3267" t="str">
        <f t="shared" ref="T3267:T3330" si="515">TEXT((J3267/86400)+25569+(-5/24),"yyyy")</f>
        <v>2015</v>
      </c>
      <c r="U3267" t="str">
        <f t="shared" ref="U3267:U3330" si="516">TEXT((J3267/86400)+25569+(-5/24),"mmmm")</f>
        <v>November</v>
      </c>
      <c r="V3267" t="str">
        <f t="shared" si="510"/>
        <v>12/3/2015</v>
      </c>
      <c r="W3267" t="str">
        <f t="shared" ref="W3267:W3330" si="517">TEXT((I3267/86400)+25569+(-5/24),"yyyy")</f>
        <v>2015</v>
      </c>
      <c r="X3267" t="str">
        <f t="shared" ref="X3267:X3330" si="518">TEXT((I3267/86400)+25569+(-5/24),"mmmm")</f>
        <v>December</v>
      </c>
    </row>
    <row r="3268" spans="1:24" ht="43.2" x14ac:dyDescent="0.55000000000000004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si="511"/>
        <v>1.3128333333333333</v>
      </c>
      <c r="P3268" s="9">
        <f t="shared" si="512"/>
        <v>48.325153374233132</v>
      </c>
      <c r="Q3268" t="str">
        <f t="shared" si="513"/>
        <v>theater</v>
      </c>
      <c r="R3268" t="str">
        <f t="shared" si="514"/>
        <v>plays</v>
      </c>
      <c r="S3268" t="str">
        <f t="shared" ref="S3268:S3331" si="519">TEXT((J3268/86400)+25569+(-5/24),"m/d/yyyy")</f>
        <v>5/12/2015</v>
      </c>
      <c r="T3268" t="str">
        <f t="shared" si="515"/>
        <v>2015</v>
      </c>
      <c r="U3268" t="str">
        <f t="shared" si="516"/>
        <v>May</v>
      </c>
      <c r="V3268" t="str">
        <f t="shared" si="510"/>
        <v>6/12/2015</v>
      </c>
      <c r="W3268" t="str">
        <f t="shared" si="517"/>
        <v>2015</v>
      </c>
      <c r="X3268" t="str">
        <f t="shared" si="518"/>
        <v>June</v>
      </c>
    </row>
    <row r="3269" spans="1:24" ht="43.2" x14ac:dyDescent="0.55000000000000004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si="511"/>
        <v>1.0209999999999999</v>
      </c>
      <c r="P3269" s="9">
        <f t="shared" si="512"/>
        <v>53.177083333333336</v>
      </c>
      <c r="Q3269" t="str">
        <f t="shared" si="513"/>
        <v>theater</v>
      </c>
      <c r="R3269" t="str">
        <f t="shared" si="514"/>
        <v>plays</v>
      </c>
      <c r="S3269" t="str">
        <f t="shared" si="519"/>
        <v>6/17/2015</v>
      </c>
      <c r="T3269" t="str">
        <f t="shared" si="515"/>
        <v>2015</v>
      </c>
      <c r="U3269" t="str">
        <f t="shared" si="516"/>
        <v>June</v>
      </c>
      <c r="V3269" t="str">
        <f t="shared" si="510"/>
        <v>7/17/2015</v>
      </c>
      <c r="W3269" t="str">
        <f t="shared" si="517"/>
        <v>2015</v>
      </c>
      <c r="X3269" t="str">
        <f t="shared" si="518"/>
        <v>July</v>
      </c>
    </row>
    <row r="3270" spans="1:24" ht="43.2" x14ac:dyDescent="0.55000000000000004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511"/>
        <v>1.28</v>
      </c>
      <c r="P3270" s="9">
        <f t="shared" si="512"/>
        <v>60.952380952380949</v>
      </c>
      <c r="Q3270" t="str">
        <f t="shared" si="513"/>
        <v>theater</v>
      </c>
      <c r="R3270" t="str">
        <f t="shared" si="514"/>
        <v>plays</v>
      </c>
      <c r="S3270" t="str">
        <f t="shared" si="519"/>
        <v>8/8/2016</v>
      </c>
      <c r="T3270" t="str">
        <f t="shared" si="515"/>
        <v>2016</v>
      </c>
      <c r="U3270" t="str">
        <f t="shared" si="516"/>
        <v>August</v>
      </c>
      <c r="V3270" t="str">
        <f t="shared" si="510"/>
        <v>8/24/2016</v>
      </c>
      <c r="W3270" t="str">
        <f t="shared" si="517"/>
        <v>2016</v>
      </c>
      <c r="X3270" t="str">
        <f t="shared" si="518"/>
        <v>August</v>
      </c>
    </row>
    <row r="3271" spans="1:24" ht="43.2" x14ac:dyDescent="0.55000000000000004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511"/>
        <v>1.0149999999999999</v>
      </c>
      <c r="P3271" s="9">
        <f t="shared" si="512"/>
        <v>116</v>
      </c>
      <c r="Q3271" t="str">
        <f t="shared" si="513"/>
        <v>theater</v>
      </c>
      <c r="R3271" t="str">
        <f t="shared" si="514"/>
        <v>plays</v>
      </c>
      <c r="S3271" t="str">
        <f t="shared" si="519"/>
        <v>5/13/2015</v>
      </c>
      <c r="T3271" t="str">
        <f t="shared" si="515"/>
        <v>2015</v>
      </c>
      <c r="U3271" t="str">
        <f t="shared" si="516"/>
        <v>May</v>
      </c>
      <c r="V3271" t="str">
        <f t="shared" si="510"/>
        <v>6/16/2015</v>
      </c>
      <c r="W3271" t="str">
        <f t="shared" si="517"/>
        <v>2015</v>
      </c>
      <c r="X3271" t="str">
        <f t="shared" si="518"/>
        <v>June</v>
      </c>
    </row>
    <row r="3272" spans="1:24" ht="43.2" x14ac:dyDescent="0.55000000000000004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511"/>
        <v>1.0166666666666666</v>
      </c>
      <c r="P3272" s="9">
        <f t="shared" si="512"/>
        <v>61</v>
      </c>
      <c r="Q3272" t="str">
        <f t="shared" si="513"/>
        <v>theater</v>
      </c>
      <c r="R3272" t="str">
        <f t="shared" si="514"/>
        <v>plays</v>
      </c>
      <c r="S3272" t="str">
        <f t="shared" si="519"/>
        <v>6/12/2015</v>
      </c>
      <c r="T3272" t="str">
        <f t="shared" si="515"/>
        <v>2015</v>
      </c>
      <c r="U3272" t="str">
        <f t="shared" si="516"/>
        <v>June</v>
      </c>
      <c r="V3272" t="str">
        <f t="shared" si="510"/>
        <v>7/12/2015</v>
      </c>
      <c r="W3272" t="str">
        <f t="shared" si="517"/>
        <v>2015</v>
      </c>
      <c r="X3272" t="str">
        <f t="shared" si="518"/>
        <v>July</v>
      </c>
    </row>
    <row r="3273" spans="1:24" x14ac:dyDescent="0.55000000000000004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511"/>
        <v>1.3</v>
      </c>
      <c r="P3273" s="9">
        <f t="shared" si="512"/>
        <v>38.235294117647058</v>
      </c>
      <c r="Q3273" t="str">
        <f t="shared" si="513"/>
        <v>theater</v>
      </c>
      <c r="R3273" t="str">
        <f t="shared" si="514"/>
        <v>plays</v>
      </c>
      <c r="S3273" t="str">
        <f t="shared" si="519"/>
        <v>10/3/2014</v>
      </c>
      <c r="T3273" t="str">
        <f t="shared" si="515"/>
        <v>2014</v>
      </c>
      <c r="U3273" t="str">
        <f t="shared" si="516"/>
        <v>October</v>
      </c>
      <c r="V3273" t="str">
        <f t="shared" si="510"/>
        <v>11/2/2014</v>
      </c>
      <c r="W3273" t="str">
        <f t="shared" si="517"/>
        <v>2014</v>
      </c>
      <c r="X3273" t="str">
        <f t="shared" si="518"/>
        <v>November</v>
      </c>
    </row>
    <row r="3274" spans="1:24" ht="43.2" x14ac:dyDescent="0.55000000000000004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si="511"/>
        <v>1.5443</v>
      </c>
      <c r="P3274" s="9">
        <f t="shared" si="512"/>
        <v>106.50344827586207</v>
      </c>
      <c r="Q3274" t="str">
        <f t="shared" si="513"/>
        <v>theater</v>
      </c>
      <c r="R3274" t="str">
        <f t="shared" si="514"/>
        <v>plays</v>
      </c>
      <c r="S3274" t="str">
        <f t="shared" si="519"/>
        <v>10/7/2015</v>
      </c>
      <c r="T3274" t="str">
        <f t="shared" si="515"/>
        <v>2015</v>
      </c>
      <c r="U3274" t="str">
        <f t="shared" si="516"/>
        <v>October</v>
      </c>
      <c r="V3274" t="str">
        <f t="shared" si="510"/>
        <v>11/6/2015</v>
      </c>
      <c r="W3274" t="str">
        <f t="shared" si="517"/>
        <v>2015</v>
      </c>
      <c r="X3274" t="str">
        <f t="shared" si="518"/>
        <v>November</v>
      </c>
    </row>
    <row r="3275" spans="1:24" ht="43.2" x14ac:dyDescent="0.55000000000000004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511"/>
        <v>1.0740000000000001</v>
      </c>
      <c r="P3275" s="9">
        <f t="shared" si="512"/>
        <v>204.57142857142858</v>
      </c>
      <c r="Q3275" t="str">
        <f t="shared" si="513"/>
        <v>theater</v>
      </c>
      <c r="R3275" t="str">
        <f t="shared" si="514"/>
        <v>plays</v>
      </c>
      <c r="S3275" t="str">
        <f t="shared" si="519"/>
        <v>8/29/2016</v>
      </c>
      <c r="T3275" t="str">
        <f t="shared" si="515"/>
        <v>2016</v>
      </c>
      <c r="U3275" t="str">
        <f t="shared" si="516"/>
        <v>August</v>
      </c>
      <c r="V3275" t="str">
        <f t="shared" si="510"/>
        <v>9/14/2016</v>
      </c>
      <c r="W3275" t="str">
        <f t="shared" si="517"/>
        <v>2016</v>
      </c>
      <c r="X3275" t="str">
        <f t="shared" si="518"/>
        <v>September</v>
      </c>
    </row>
    <row r="3276" spans="1:24" ht="43.2" x14ac:dyDescent="0.55000000000000004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511"/>
        <v>1.0132258064516129</v>
      </c>
      <c r="P3276" s="9">
        <f t="shared" si="512"/>
        <v>54.912587412587413</v>
      </c>
      <c r="Q3276" t="str">
        <f t="shared" si="513"/>
        <v>theater</v>
      </c>
      <c r="R3276" t="str">
        <f t="shared" si="514"/>
        <v>plays</v>
      </c>
      <c r="S3276" t="str">
        <f t="shared" si="519"/>
        <v>1/31/2016</v>
      </c>
      <c r="T3276" t="str">
        <f t="shared" si="515"/>
        <v>2016</v>
      </c>
      <c r="U3276" t="str">
        <f t="shared" si="516"/>
        <v>January</v>
      </c>
      <c r="V3276" t="str">
        <f t="shared" si="510"/>
        <v>3/15/2016</v>
      </c>
      <c r="W3276" t="str">
        <f t="shared" si="517"/>
        <v>2016</v>
      </c>
      <c r="X3276" t="str">
        <f t="shared" si="518"/>
        <v>March</v>
      </c>
    </row>
    <row r="3277" spans="1:24" ht="43.2" x14ac:dyDescent="0.55000000000000004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511"/>
        <v>1.0027777777777778</v>
      </c>
      <c r="P3277" s="9">
        <f t="shared" si="512"/>
        <v>150.41666666666666</v>
      </c>
      <c r="Q3277" t="str">
        <f t="shared" si="513"/>
        <v>theater</v>
      </c>
      <c r="R3277" t="str">
        <f t="shared" si="514"/>
        <v>plays</v>
      </c>
      <c r="S3277" t="str">
        <f t="shared" si="519"/>
        <v>1/13/2015</v>
      </c>
      <c r="T3277" t="str">
        <f t="shared" si="515"/>
        <v>2015</v>
      </c>
      <c r="U3277" t="str">
        <f t="shared" si="516"/>
        <v>January</v>
      </c>
      <c r="V3277" t="str">
        <f t="shared" si="510"/>
        <v>2/8/2015</v>
      </c>
      <c r="W3277" t="str">
        <f t="shared" si="517"/>
        <v>2015</v>
      </c>
      <c r="X3277" t="str">
        <f t="shared" si="518"/>
        <v>February</v>
      </c>
    </row>
    <row r="3278" spans="1:24" ht="43.2" x14ac:dyDescent="0.55000000000000004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511"/>
        <v>1.1684444444444444</v>
      </c>
      <c r="P3278" s="9">
        <f t="shared" si="512"/>
        <v>52.58</v>
      </c>
      <c r="Q3278" t="str">
        <f t="shared" si="513"/>
        <v>theater</v>
      </c>
      <c r="R3278" t="str">
        <f t="shared" si="514"/>
        <v>plays</v>
      </c>
      <c r="S3278" t="str">
        <f t="shared" si="519"/>
        <v>2/26/2016</v>
      </c>
      <c r="T3278" t="str">
        <f t="shared" si="515"/>
        <v>2016</v>
      </c>
      <c r="U3278" t="str">
        <f t="shared" si="516"/>
        <v>February</v>
      </c>
      <c r="V3278" t="str">
        <f t="shared" si="510"/>
        <v>3/31/2016</v>
      </c>
      <c r="W3278" t="str">
        <f t="shared" si="517"/>
        <v>2016</v>
      </c>
      <c r="X3278" t="str">
        <f t="shared" si="518"/>
        <v>March</v>
      </c>
    </row>
    <row r="3279" spans="1:24" ht="43.2" x14ac:dyDescent="0.55000000000000004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511"/>
        <v>1.0860000000000001</v>
      </c>
      <c r="P3279" s="9">
        <f t="shared" si="512"/>
        <v>54.3</v>
      </c>
      <c r="Q3279" t="str">
        <f t="shared" si="513"/>
        <v>theater</v>
      </c>
      <c r="R3279" t="str">
        <f t="shared" si="514"/>
        <v>plays</v>
      </c>
      <c r="S3279" t="str">
        <f t="shared" si="519"/>
        <v>10/19/2014</v>
      </c>
      <c r="T3279" t="str">
        <f t="shared" si="515"/>
        <v>2014</v>
      </c>
      <c r="U3279" t="str">
        <f t="shared" si="516"/>
        <v>October</v>
      </c>
      <c r="V3279" t="str">
        <f t="shared" si="510"/>
        <v>11/18/2014</v>
      </c>
      <c r="W3279" t="str">
        <f t="shared" si="517"/>
        <v>2014</v>
      </c>
      <c r="X3279" t="str">
        <f t="shared" si="518"/>
        <v>November</v>
      </c>
    </row>
    <row r="3280" spans="1:24" ht="43.2" x14ac:dyDescent="0.55000000000000004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511"/>
        <v>1.034</v>
      </c>
      <c r="P3280" s="9">
        <f t="shared" si="512"/>
        <v>76.029411764705884</v>
      </c>
      <c r="Q3280" t="str">
        <f t="shared" si="513"/>
        <v>theater</v>
      </c>
      <c r="R3280" t="str">
        <f t="shared" si="514"/>
        <v>plays</v>
      </c>
      <c r="S3280" t="str">
        <f t="shared" si="519"/>
        <v>4/30/2015</v>
      </c>
      <c r="T3280" t="str">
        <f t="shared" si="515"/>
        <v>2015</v>
      </c>
      <c r="U3280" t="str">
        <f t="shared" si="516"/>
        <v>April</v>
      </c>
      <c r="V3280" t="str">
        <f t="shared" si="510"/>
        <v>5/30/2015</v>
      </c>
      <c r="W3280" t="str">
        <f t="shared" si="517"/>
        <v>2015</v>
      </c>
      <c r="X3280" t="str">
        <f t="shared" si="518"/>
        <v>May</v>
      </c>
    </row>
    <row r="3281" spans="1:24" ht="43.2" x14ac:dyDescent="0.55000000000000004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511"/>
        <v>1.1427586206896552</v>
      </c>
      <c r="P3281" s="9">
        <f t="shared" si="512"/>
        <v>105.2063492063492</v>
      </c>
      <c r="Q3281" t="str">
        <f t="shared" si="513"/>
        <v>theater</v>
      </c>
      <c r="R3281" t="str">
        <f t="shared" si="514"/>
        <v>plays</v>
      </c>
      <c r="S3281" t="str">
        <f t="shared" si="519"/>
        <v>3/1/2016</v>
      </c>
      <c r="T3281" t="str">
        <f t="shared" si="515"/>
        <v>2016</v>
      </c>
      <c r="U3281" t="str">
        <f t="shared" si="516"/>
        <v>March</v>
      </c>
      <c r="V3281" t="str">
        <f t="shared" si="510"/>
        <v>3/31/2016</v>
      </c>
      <c r="W3281" t="str">
        <f t="shared" si="517"/>
        <v>2016</v>
      </c>
      <c r="X3281" t="str">
        <f t="shared" si="518"/>
        <v>March</v>
      </c>
    </row>
    <row r="3282" spans="1:24" ht="43.2" x14ac:dyDescent="0.55000000000000004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511"/>
        <v>1.03</v>
      </c>
      <c r="P3282" s="9">
        <f t="shared" si="512"/>
        <v>68.666666666666671</v>
      </c>
      <c r="Q3282" t="str">
        <f t="shared" si="513"/>
        <v>theater</v>
      </c>
      <c r="R3282" t="str">
        <f t="shared" si="514"/>
        <v>plays</v>
      </c>
      <c r="S3282" t="str">
        <f t="shared" si="519"/>
        <v>4/27/2015</v>
      </c>
      <c r="T3282" t="str">
        <f t="shared" si="515"/>
        <v>2015</v>
      </c>
      <c r="U3282" t="str">
        <f t="shared" si="516"/>
        <v>April</v>
      </c>
      <c r="V3282" t="str">
        <f t="shared" si="510"/>
        <v>6/1/2015</v>
      </c>
      <c r="W3282" t="str">
        <f t="shared" si="517"/>
        <v>2015</v>
      </c>
      <c r="X3282" t="str">
        <f t="shared" si="518"/>
        <v>June</v>
      </c>
    </row>
    <row r="3283" spans="1:24" ht="28.8" x14ac:dyDescent="0.55000000000000004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511"/>
        <v>1.216</v>
      </c>
      <c r="P3283" s="9">
        <f t="shared" si="512"/>
        <v>129.36170212765958</v>
      </c>
      <c r="Q3283" t="str">
        <f t="shared" si="513"/>
        <v>theater</v>
      </c>
      <c r="R3283" t="str">
        <f t="shared" si="514"/>
        <v>plays</v>
      </c>
      <c r="S3283" t="str">
        <f t="shared" si="519"/>
        <v>8/2/2015</v>
      </c>
      <c r="T3283" t="str">
        <f t="shared" si="515"/>
        <v>2015</v>
      </c>
      <c r="U3283" t="str">
        <f t="shared" si="516"/>
        <v>August</v>
      </c>
      <c r="V3283" t="str">
        <f t="shared" si="510"/>
        <v>9/1/2015</v>
      </c>
      <c r="W3283" t="str">
        <f t="shared" si="517"/>
        <v>2015</v>
      </c>
      <c r="X3283" t="str">
        <f t="shared" si="518"/>
        <v>September</v>
      </c>
    </row>
    <row r="3284" spans="1:24" ht="43.2" x14ac:dyDescent="0.55000000000000004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511"/>
        <v>1.026467741935484</v>
      </c>
      <c r="P3284" s="9">
        <f t="shared" si="512"/>
        <v>134.26371308016877</v>
      </c>
      <c r="Q3284" t="str">
        <f t="shared" si="513"/>
        <v>theater</v>
      </c>
      <c r="R3284" t="str">
        <f t="shared" si="514"/>
        <v>plays</v>
      </c>
      <c r="S3284" t="str">
        <f t="shared" si="519"/>
        <v>3/15/2016</v>
      </c>
      <c r="T3284" t="str">
        <f t="shared" si="515"/>
        <v>2016</v>
      </c>
      <c r="U3284" t="str">
        <f t="shared" si="516"/>
        <v>March</v>
      </c>
      <c r="V3284" t="str">
        <f t="shared" si="510"/>
        <v>4/28/2016</v>
      </c>
      <c r="W3284" t="str">
        <f t="shared" si="517"/>
        <v>2016</v>
      </c>
      <c r="X3284" t="str">
        <f t="shared" si="518"/>
        <v>April</v>
      </c>
    </row>
    <row r="3285" spans="1:24" ht="43.2" x14ac:dyDescent="0.55000000000000004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511"/>
        <v>1.0475000000000001</v>
      </c>
      <c r="P3285" s="9">
        <f t="shared" si="512"/>
        <v>17.829787234042552</v>
      </c>
      <c r="Q3285" t="str">
        <f t="shared" si="513"/>
        <v>theater</v>
      </c>
      <c r="R3285" t="str">
        <f t="shared" si="514"/>
        <v>plays</v>
      </c>
      <c r="S3285" t="str">
        <f t="shared" si="519"/>
        <v>1/10/2016</v>
      </c>
      <c r="T3285" t="str">
        <f t="shared" si="515"/>
        <v>2016</v>
      </c>
      <c r="U3285" t="str">
        <f t="shared" si="516"/>
        <v>January</v>
      </c>
      <c r="V3285" t="str">
        <f t="shared" si="510"/>
        <v>2/10/2016</v>
      </c>
      <c r="W3285" t="str">
        <f t="shared" si="517"/>
        <v>2016</v>
      </c>
      <c r="X3285" t="str">
        <f t="shared" si="518"/>
        <v>February</v>
      </c>
    </row>
    <row r="3286" spans="1:24" ht="43.2" x14ac:dyDescent="0.55000000000000004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511"/>
        <v>1.016</v>
      </c>
      <c r="P3286" s="9">
        <f t="shared" si="512"/>
        <v>203.2</v>
      </c>
      <c r="Q3286" t="str">
        <f t="shared" si="513"/>
        <v>theater</v>
      </c>
      <c r="R3286" t="str">
        <f t="shared" si="514"/>
        <v>plays</v>
      </c>
      <c r="S3286" t="str">
        <f t="shared" si="519"/>
        <v>1/11/2016</v>
      </c>
      <c r="T3286" t="str">
        <f t="shared" si="515"/>
        <v>2016</v>
      </c>
      <c r="U3286" t="str">
        <f t="shared" si="516"/>
        <v>January</v>
      </c>
      <c r="V3286" t="str">
        <f t="shared" si="510"/>
        <v>1/29/2016</v>
      </c>
      <c r="W3286" t="str">
        <f t="shared" si="517"/>
        <v>2016</v>
      </c>
      <c r="X3286" t="str">
        <f t="shared" si="518"/>
        <v>January</v>
      </c>
    </row>
    <row r="3287" spans="1:24" x14ac:dyDescent="0.55000000000000004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511"/>
        <v>1.1210242048409682</v>
      </c>
      <c r="P3287" s="9">
        <f t="shared" si="512"/>
        <v>69.18518518518519</v>
      </c>
      <c r="Q3287" t="str">
        <f t="shared" si="513"/>
        <v>theater</v>
      </c>
      <c r="R3287" t="str">
        <f t="shared" si="514"/>
        <v>plays</v>
      </c>
      <c r="S3287" t="str">
        <f t="shared" si="519"/>
        <v>1/27/2017</v>
      </c>
      <c r="T3287" t="str">
        <f t="shared" si="515"/>
        <v>2017</v>
      </c>
      <c r="U3287" t="str">
        <f t="shared" si="516"/>
        <v>January</v>
      </c>
      <c r="V3287" t="str">
        <f t="shared" si="510"/>
        <v>2/28/2017</v>
      </c>
      <c r="W3287" t="str">
        <f t="shared" si="517"/>
        <v>2017</v>
      </c>
      <c r="X3287" t="str">
        <f t="shared" si="518"/>
        <v>February</v>
      </c>
    </row>
    <row r="3288" spans="1:24" ht="43.2" x14ac:dyDescent="0.55000000000000004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511"/>
        <v>1.0176666666666667</v>
      </c>
      <c r="P3288" s="9">
        <f t="shared" si="512"/>
        <v>125.12295081967213</v>
      </c>
      <c r="Q3288" t="str">
        <f t="shared" si="513"/>
        <v>theater</v>
      </c>
      <c r="R3288" t="str">
        <f t="shared" si="514"/>
        <v>plays</v>
      </c>
      <c r="S3288" t="str">
        <f t="shared" si="519"/>
        <v>7/16/2016</v>
      </c>
      <c r="T3288" t="str">
        <f t="shared" si="515"/>
        <v>2016</v>
      </c>
      <c r="U3288" t="str">
        <f t="shared" si="516"/>
        <v>July</v>
      </c>
      <c r="V3288" t="str">
        <f t="shared" si="510"/>
        <v>8/15/2016</v>
      </c>
      <c r="W3288" t="str">
        <f t="shared" si="517"/>
        <v>2016</v>
      </c>
      <c r="X3288" t="str">
        <f t="shared" si="518"/>
        <v>August</v>
      </c>
    </row>
    <row r="3289" spans="1:24" ht="28.8" x14ac:dyDescent="0.55000000000000004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511"/>
        <v>1</v>
      </c>
      <c r="P3289" s="9">
        <f t="shared" si="512"/>
        <v>73.529411764705884</v>
      </c>
      <c r="Q3289" t="str">
        <f t="shared" si="513"/>
        <v>theater</v>
      </c>
      <c r="R3289" t="str">
        <f t="shared" si="514"/>
        <v>plays</v>
      </c>
      <c r="S3289" t="str">
        <f t="shared" si="519"/>
        <v>11/3/2015</v>
      </c>
      <c r="T3289" t="str">
        <f t="shared" si="515"/>
        <v>2015</v>
      </c>
      <c r="U3289" t="str">
        <f t="shared" si="516"/>
        <v>November</v>
      </c>
      <c r="V3289" t="str">
        <f t="shared" si="510"/>
        <v>11/28/2015</v>
      </c>
      <c r="W3289" t="str">
        <f t="shared" si="517"/>
        <v>2015</v>
      </c>
      <c r="X3289" t="str">
        <f t="shared" si="518"/>
        <v>November</v>
      </c>
    </row>
    <row r="3290" spans="1:24" ht="43.2" x14ac:dyDescent="0.55000000000000004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511"/>
        <v>1.0026489999999999</v>
      </c>
      <c r="P3290" s="9">
        <f t="shared" si="512"/>
        <v>48.437149758454105</v>
      </c>
      <c r="Q3290" t="str">
        <f t="shared" si="513"/>
        <v>theater</v>
      </c>
      <c r="R3290" t="str">
        <f t="shared" si="514"/>
        <v>plays</v>
      </c>
      <c r="S3290" t="str">
        <f t="shared" si="519"/>
        <v>5/15/2016</v>
      </c>
      <c r="T3290" t="str">
        <f t="shared" si="515"/>
        <v>2016</v>
      </c>
      <c r="U3290" t="str">
        <f t="shared" si="516"/>
        <v>May</v>
      </c>
      <c r="V3290" t="str">
        <f t="shared" si="510"/>
        <v>6/20/2016</v>
      </c>
      <c r="W3290" t="str">
        <f t="shared" si="517"/>
        <v>2016</v>
      </c>
      <c r="X3290" t="str">
        <f t="shared" si="518"/>
        <v>June</v>
      </c>
    </row>
    <row r="3291" spans="1:24" ht="43.2" x14ac:dyDescent="0.55000000000000004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511"/>
        <v>1.3304200000000002</v>
      </c>
      <c r="P3291" s="9">
        <f t="shared" si="512"/>
        <v>26.608400000000003</v>
      </c>
      <c r="Q3291" t="str">
        <f t="shared" si="513"/>
        <v>theater</v>
      </c>
      <c r="R3291" t="str">
        <f t="shared" si="514"/>
        <v>plays</v>
      </c>
      <c r="S3291" t="str">
        <f t="shared" si="519"/>
        <v>1/23/2017</v>
      </c>
      <c r="T3291" t="str">
        <f t="shared" si="515"/>
        <v>2017</v>
      </c>
      <c r="U3291" t="str">
        <f t="shared" si="516"/>
        <v>January</v>
      </c>
      <c r="V3291" t="str">
        <f t="shared" si="510"/>
        <v>2/20/2017</v>
      </c>
      <c r="W3291" t="str">
        <f t="shared" si="517"/>
        <v>2017</v>
      </c>
      <c r="X3291" t="str">
        <f t="shared" si="518"/>
        <v>February</v>
      </c>
    </row>
    <row r="3292" spans="1:24" ht="72" x14ac:dyDescent="0.55000000000000004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511"/>
        <v>1.212</v>
      </c>
      <c r="P3292" s="9">
        <f t="shared" si="512"/>
        <v>33.666666666666664</v>
      </c>
      <c r="Q3292" t="str">
        <f t="shared" si="513"/>
        <v>theater</v>
      </c>
      <c r="R3292" t="str">
        <f t="shared" si="514"/>
        <v>plays</v>
      </c>
      <c r="S3292" t="str">
        <f t="shared" si="519"/>
        <v>2/9/2017</v>
      </c>
      <c r="T3292" t="str">
        <f t="shared" si="515"/>
        <v>2017</v>
      </c>
      <c r="U3292" t="str">
        <f t="shared" si="516"/>
        <v>February</v>
      </c>
      <c r="V3292" t="str">
        <f t="shared" si="510"/>
        <v>3/11/2017</v>
      </c>
      <c r="W3292" t="str">
        <f t="shared" si="517"/>
        <v>2017</v>
      </c>
      <c r="X3292" t="str">
        <f t="shared" si="518"/>
        <v>March</v>
      </c>
    </row>
    <row r="3293" spans="1:24" ht="43.2" x14ac:dyDescent="0.55000000000000004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511"/>
        <v>1.1399999999999999</v>
      </c>
      <c r="P3293" s="9">
        <f t="shared" si="512"/>
        <v>40.714285714285715</v>
      </c>
      <c r="Q3293" t="str">
        <f t="shared" si="513"/>
        <v>theater</v>
      </c>
      <c r="R3293" t="str">
        <f t="shared" si="514"/>
        <v>plays</v>
      </c>
      <c r="S3293" t="str">
        <f t="shared" si="519"/>
        <v>8/16/2015</v>
      </c>
      <c r="T3293" t="str">
        <f t="shared" si="515"/>
        <v>2015</v>
      </c>
      <c r="U3293" t="str">
        <f t="shared" si="516"/>
        <v>August</v>
      </c>
      <c r="V3293" t="str">
        <f t="shared" si="510"/>
        <v>9/16/2015</v>
      </c>
      <c r="W3293" t="str">
        <f t="shared" si="517"/>
        <v>2015</v>
      </c>
      <c r="X3293" t="str">
        <f t="shared" si="518"/>
        <v>September</v>
      </c>
    </row>
    <row r="3294" spans="1:24" ht="43.2" x14ac:dyDescent="0.55000000000000004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511"/>
        <v>2.8613861386138613</v>
      </c>
      <c r="P3294" s="9">
        <f t="shared" si="512"/>
        <v>19.266666666666666</v>
      </c>
      <c r="Q3294" t="str">
        <f t="shared" si="513"/>
        <v>theater</v>
      </c>
      <c r="R3294" t="str">
        <f t="shared" si="514"/>
        <v>plays</v>
      </c>
      <c r="S3294" t="str">
        <f t="shared" si="519"/>
        <v>10/5/2015</v>
      </c>
      <c r="T3294" t="str">
        <f t="shared" si="515"/>
        <v>2015</v>
      </c>
      <c r="U3294" t="str">
        <f t="shared" si="516"/>
        <v>October</v>
      </c>
      <c r="V3294" t="str">
        <f t="shared" si="510"/>
        <v>12/4/2015</v>
      </c>
      <c r="W3294" t="str">
        <f t="shared" si="517"/>
        <v>2015</v>
      </c>
      <c r="X3294" t="str">
        <f t="shared" si="518"/>
        <v>December</v>
      </c>
    </row>
    <row r="3295" spans="1:24" ht="57.6" x14ac:dyDescent="0.55000000000000004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511"/>
        <v>1.7044444444444444</v>
      </c>
      <c r="P3295" s="9">
        <f t="shared" si="512"/>
        <v>84.285714285714292</v>
      </c>
      <c r="Q3295" t="str">
        <f t="shared" si="513"/>
        <v>theater</v>
      </c>
      <c r="R3295" t="str">
        <f t="shared" si="514"/>
        <v>plays</v>
      </c>
      <c r="S3295" t="str">
        <f t="shared" si="519"/>
        <v>2/2/2017</v>
      </c>
      <c r="T3295" t="str">
        <f t="shared" si="515"/>
        <v>2017</v>
      </c>
      <c r="U3295" t="str">
        <f t="shared" si="516"/>
        <v>February</v>
      </c>
      <c r="V3295" t="str">
        <f t="shared" si="510"/>
        <v>3/4/2017</v>
      </c>
      <c r="W3295" t="str">
        <f t="shared" si="517"/>
        <v>2017</v>
      </c>
      <c r="X3295" t="str">
        <f t="shared" si="518"/>
        <v>March</v>
      </c>
    </row>
    <row r="3296" spans="1:24" ht="43.2" x14ac:dyDescent="0.55000000000000004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511"/>
        <v>1.1833333333333333</v>
      </c>
      <c r="P3296" s="9">
        <f t="shared" si="512"/>
        <v>29.583333333333332</v>
      </c>
      <c r="Q3296" t="str">
        <f t="shared" si="513"/>
        <v>theater</v>
      </c>
      <c r="R3296" t="str">
        <f t="shared" si="514"/>
        <v>plays</v>
      </c>
      <c r="S3296" t="str">
        <f t="shared" si="519"/>
        <v>5/17/2015</v>
      </c>
      <c r="T3296" t="str">
        <f t="shared" si="515"/>
        <v>2015</v>
      </c>
      <c r="U3296" t="str">
        <f t="shared" si="516"/>
        <v>May</v>
      </c>
      <c r="V3296" t="str">
        <f t="shared" si="510"/>
        <v>6/16/2015</v>
      </c>
      <c r="W3296" t="str">
        <f t="shared" si="517"/>
        <v>2015</v>
      </c>
      <c r="X3296" t="str">
        <f t="shared" si="518"/>
        <v>June</v>
      </c>
    </row>
    <row r="3297" spans="1:24" ht="43.2" x14ac:dyDescent="0.55000000000000004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511"/>
        <v>1.0285857142857142</v>
      </c>
      <c r="P3297" s="9">
        <f t="shared" si="512"/>
        <v>26.667037037037037</v>
      </c>
      <c r="Q3297" t="str">
        <f t="shared" si="513"/>
        <v>theater</v>
      </c>
      <c r="R3297" t="str">
        <f t="shared" si="514"/>
        <v>plays</v>
      </c>
      <c r="S3297" t="str">
        <f t="shared" si="519"/>
        <v>8/27/2016</v>
      </c>
      <c r="T3297" t="str">
        <f t="shared" si="515"/>
        <v>2016</v>
      </c>
      <c r="U3297" t="str">
        <f t="shared" si="516"/>
        <v>August</v>
      </c>
      <c r="V3297" t="str">
        <f t="shared" si="510"/>
        <v>9/26/2016</v>
      </c>
      <c r="W3297" t="str">
        <f t="shared" si="517"/>
        <v>2016</v>
      </c>
      <c r="X3297" t="str">
        <f t="shared" si="518"/>
        <v>September</v>
      </c>
    </row>
    <row r="3298" spans="1:24" ht="43.2" x14ac:dyDescent="0.55000000000000004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511"/>
        <v>1.4406666666666668</v>
      </c>
      <c r="P3298" s="9">
        <f t="shared" si="512"/>
        <v>45.978723404255319</v>
      </c>
      <c r="Q3298" t="str">
        <f t="shared" si="513"/>
        <v>theater</v>
      </c>
      <c r="R3298" t="str">
        <f t="shared" si="514"/>
        <v>plays</v>
      </c>
      <c r="S3298" t="str">
        <f t="shared" si="519"/>
        <v>11/1/2015</v>
      </c>
      <c r="T3298" t="str">
        <f t="shared" si="515"/>
        <v>2015</v>
      </c>
      <c r="U3298" t="str">
        <f t="shared" si="516"/>
        <v>November</v>
      </c>
      <c r="V3298" t="str">
        <f t="shared" si="510"/>
        <v>11/22/2015</v>
      </c>
      <c r="W3298" t="str">
        <f t="shared" si="517"/>
        <v>2015</v>
      </c>
      <c r="X3298" t="str">
        <f t="shared" si="518"/>
        <v>November</v>
      </c>
    </row>
    <row r="3299" spans="1:24" ht="43.2" x14ac:dyDescent="0.55000000000000004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511"/>
        <v>1.0007272727272727</v>
      </c>
      <c r="P3299" s="9">
        <f t="shared" si="512"/>
        <v>125.09090909090909</v>
      </c>
      <c r="Q3299" t="str">
        <f t="shared" si="513"/>
        <v>theater</v>
      </c>
      <c r="R3299" t="str">
        <f t="shared" si="514"/>
        <v>plays</v>
      </c>
      <c r="S3299" t="str">
        <f t="shared" si="519"/>
        <v>7/8/2015</v>
      </c>
      <c r="T3299" t="str">
        <f t="shared" si="515"/>
        <v>2015</v>
      </c>
      <c r="U3299" t="str">
        <f t="shared" si="516"/>
        <v>July</v>
      </c>
      <c r="V3299" t="str">
        <f t="shared" si="510"/>
        <v>7/27/2015</v>
      </c>
      <c r="W3299" t="str">
        <f t="shared" si="517"/>
        <v>2015</v>
      </c>
      <c r="X3299" t="str">
        <f t="shared" si="518"/>
        <v>July</v>
      </c>
    </row>
    <row r="3300" spans="1:24" ht="43.2" x14ac:dyDescent="0.55000000000000004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511"/>
        <v>1.0173000000000001</v>
      </c>
      <c r="P3300" s="9">
        <f t="shared" si="512"/>
        <v>141.29166666666666</v>
      </c>
      <c r="Q3300" t="str">
        <f t="shared" si="513"/>
        <v>theater</v>
      </c>
      <c r="R3300" t="str">
        <f t="shared" si="514"/>
        <v>plays</v>
      </c>
      <c r="S3300" t="str">
        <f t="shared" si="519"/>
        <v>8/23/2015</v>
      </c>
      <c r="T3300" t="str">
        <f t="shared" si="515"/>
        <v>2015</v>
      </c>
      <c r="U3300" t="str">
        <f t="shared" si="516"/>
        <v>August</v>
      </c>
      <c r="V3300" t="str">
        <f t="shared" si="510"/>
        <v>9/12/2015</v>
      </c>
      <c r="W3300" t="str">
        <f t="shared" si="517"/>
        <v>2015</v>
      </c>
      <c r="X3300" t="str">
        <f t="shared" si="518"/>
        <v>September</v>
      </c>
    </row>
    <row r="3301" spans="1:24" ht="43.2" x14ac:dyDescent="0.55000000000000004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511"/>
        <v>1.1619999999999999</v>
      </c>
      <c r="P3301" s="9">
        <f t="shared" si="512"/>
        <v>55.333333333333336</v>
      </c>
      <c r="Q3301" t="str">
        <f t="shared" si="513"/>
        <v>theater</v>
      </c>
      <c r="R3301" t="str">
        <f t="shared" si="514"/>
        <v>plays</v>
      </c>
      <c r="S3301" t="str">
        <f t="shared" si="519"/>
        <v>9/14/2015</v>
      </c>
      <c r="T3301" t="str">
        <f t="shared" si="515"/>
        <v>2015</v>
      </c>
      <c r="U3301" t="str">
        <f t="shared" si="516"/>
        <v>September</v>
      </c>
      <c r="V3301" t="str">
        <f t="shared" si="510"/>
        <v>10/14/2015</v>
      </c>
      <c r="W3301" t="str">
        <f t="shared" si="517"/>
        <v>2015</v>
      </c>
      <c r="X3301" t="str">
        <f t="shared" si="518"/>
        <v>October</v>
      </c>
    </row>
    <row r="3302" spans="1:24" ht="43.2" x14ac:dyDescent="0.55000000000000004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511"/>
        <v>1.3616666666666666</v>
      </c>
      <c r="P3302" s="9">
        <f t="shared" si="512"/>
        <v>46.420454545454547</v>
      </c>
      <c r="Q3302" t="str">
        <f t="shared" si="513"/>
        <v>theater</v>
      </c>
      <c r="R3302" t="str">
        <f t="shared" si="514"/>
        <v>plays</v>
      </c>
      <c r="S3302" t="str">
        <f t="shared" si="519"/>
        <v>4/8/2015</v>
      </c>
      <c r="T3302" t="str">
        <f t="shared" si="515"/>
        <v>2015</v>
      </c>
      <c r="U3302" t="str">
        <f t="shared" si="516"/>
        <v>April</v>
      </c>
      <c r="V3302" t="str">
        <f t="shared" si="510"/>
        <v>4/29/2015</v>
      </c>
      <c r="W3302" t="str">
        <f t="shared" si="517"/>
        <v>2015</v>
      </c>
      <c r="X3302" t="str">
        <f t="shared" si="518"/>
        <v>April</v>
      </c>
    </row>
    <row r="3303" spans="1:24" ht="43.2" x14ac:dyDescent="0.55000000000000004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511"/>
        <v>1.3346666666666667</v>
      </c>
      <c r="P3303" s="9">
        <f t="shared" si="512"/>
        <v>57.2</v>
      </c>
      <c r="Q3303" t="str">
        <f t="shared" si="513"/>
        <v>theater</v>
      </c>
      <c r="R3303" t="str">
        <f t="shared" si="514"/>
        <v>plays</v>
      </c>
      <c r="S3303" t="str">
        <f t="shared" si="519"/>
        <v>6/17/2016</v>
      </c>
      <c r="T3303" t="str">
        <f t="shared" si="515"/>
        <v>2016</v>
      </c>
      <c r="U3303" t="str">
        <f t="shared" si="516"/>
        <v>June</v>
      </c>
      <c r="V3303" t="str">
        <f t="shared" si="510"/>
        <v>8/1/2016</v>
      </c>
      <c r="W3303" t="str">
        <f t="shared" si="517"/>
        <v>2016</v>
      </c>
      <c r="X3303" t="str">
        <f t="shared" si="518"/>
        <v>August</v>
      </c>
    </row>
    <row r="3304" spans="1:24" x14ac:dyDescent="0.55000000000000004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511"/>
        <v>1.0339285714285715</v>
      </c>
      <c r="P3304" s="9">
        <f t="shared" si="512"/>
        <v>173.7</v>
      </c>
      <c r="Q3304" t="str">
        <f t="shared" si="513"/>
        <v>theater</v>
      </c>
      <c r="R3304" t="str">
        <f t="shared" si="514"/>
        <v>plays</v>
      </c>
      <c r="S3304" t="str">
        <f t="shared" si="519"/>
        <v>11/7/2016</v>
      </c>
      <c r="T3304" t="str">
        <f t="shared" si="515"/>
        <v>2016</v>
      </c>
      <c r="U3304" t="str">
        <f t="shared" si="516"/>
        <v>November</v>
      </c>
      <c r="V3304" t="str">
        <f t="shared" si="510"/>
        <v>12/7/2016</v>
      </c>
      <c r="W3304" t="str">
        <f t="shared" si="517"/>
        <v>2016</v>
      </c>
      <c r="X3304" t="str">
        <f t="shared" si="518"/>
        <v>December</v>
      </c>
    </row>
    <row r="3305" spans="1:24" ht="43.2" x14ac:dyDescent="0.55000000000000004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511"/>
        <v>1.1588888888888889</v>
      </c>
      <c r="P3305" s="9">
        <f t="shared" si="512"/>
        <v>59.6</v>
      </c>
      <c r="Q3305" t="str">
        <f t="shared" si="513"/>
        <v>theater</v>
      </c>
      <c r="R3305" t="str">
        <f t="shared" si="514"/>
        <v>plays</v>
      </c>
      <c r="S3305" t="str">
        <f t="shared" si="519"/>
        <v>2/21/2015</v>
      </c>
      <c r="T3305" t="str">
        <f t="shared" si="515"/>
        <v>2015</v>
      </c>
      <c r="U3305" t="str">
        <f t="shared" si="516"/>
        <v>February</v>
      </c>
      <c r="V3305" t="str">
        <f t="shared" si="510"/>
        <v>3/28/2015</v>
      </c>
      <c r="W3305" t="str">
        <f t="shared" si="517"/>
        <v>2015</v>
      </c>
      <c r="X3305" t="str">
        <f t="shared" si="518"/>
        <v>March</v>
      </c>
    </row>
    <row r="3306" spans="1:24" ht="43.2" x14ac:dyDescent="0.55000000000000004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511"/>
        <v>1.0451666666666666</v>
      </c>
      <c r="P3306" s="9">
        <f t="shared" si="512"/>
        <v>89.585714285714289</v>
      </c>
      <c r="Q3306" t="str">
        <f t="shared" si="513"/>
        <v>theater</v>
      </c>
      <c r="R3306" t="str">
        <f t="shared" si="514"/>
        <v>plays</v>
      </c>
      <c r="S3306" t="str">
        <f t="shared" si="519"/>
        <v>11/22/2016</v>
      </c>
      <c r="T3306" t="str">
        <f t="shared" si="515"/>
        <v>2016</v>
      </c>
      <c r="U3306" t="str">
        <f t="shared" si="516"/>
        <v>November</v>
      </c>
      <c r="V3306" t="str">
        <f t="shared" si="510"/>
        <v>12/22/2016</v>
      </c>
      <c r="W3306" t="str">
        <f t="shared" si="517"/>
        <v>2016</v>
      </c>
      <c r="X3306" t="str">
        <f t="shared" si="518"/>
        <v>December</v>
      </c>
    </row>
    <row r="3307" spans="1:24" ht="43.2" x14ac:dyDescent="0.55000000000000004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511"/>
        <v>1.0202500000000001</v>
      </c>
      <c r="P3307" s="9">
        <f t="shared" si="512"/>
        <v>204.05</v>
      </c>
      <c r="Q3307" t="str">
        <f t="shared" si="513"/>
        <v>theater</v>
      </c>
      <c r="R3307" t="str">
        <f t="shared" si="514"/>
        <v>plays</v>
      </c>
      <c r="S3307" t="str">
        <f t="shared" si="519"/>
        <v>7/1/2015</v>
      </c>
      <c r="T3307" t="str">
        <f t="shared" si="515"/>
        <v>2015</v>
      </c>
      <c r="U3307" t="str">
        <f t="shared" si="516"/>
        <v>July</v>
      </c>
      <c r="V3307" t="str">
        <f t="shared" si="510"/>
        <v>7/31/2015</v>
      </c>
      <c r="W3307" t="str">
        <f t="shared" si="517"/>
        <v>2015</v>
      </c>
      <c r="X3307" t="str">
        <f t="shared" si="518"/>
        <v>July</v>
      </c>
    </row>
    <row r="3308" spans="1:24" ht="43.2" x14ac:dyDescent="0.55000000000000004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511"/>
        <v>1.7533333333333334</v>
      </c>
      <c r="P3308" s="9">
        <f t="shared" si="512"/>
        <v>48.703703703703702</v>
      </c>
      <c r="Q3308" t="str">
        <f t="shared" si="513"/>
        <v>theater</v>
      </c>
      <c r="R3308" t="str">
        <f t="shared" si="514"/>
        <v>plays</v>
      </c>
      <c r="S3308" t="str">
        <f t="shared" si="519"/>
        <v>5/3/2016</v>
      </c>
      <c r="T3308" t="str">
        <f t="shared" si="515"/>
        <v>2016</v>
      </c>
      <c r="U3308" t="str">
        <f t="shared" si="516"/>
        <v>May</v>
      </c>
      <c r="V3308" t="str">
        <f t="shared" si="510"/>
        <v>6/9/2016</v>
      </c>
      <c r="W3308" t="str">
        <f t="shared" si="517"/>
        <v>2016</v>
      </c>
      <c r="X3308" t="str">
        <f t="shared" si="518"/>
        <v>June</v>
      </c>
    </row>
    <row r="3309" spans="1:24" ht="43.2" x14ac:dyDescent="0.55000000000000004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511"/>
        <v>1.0668</v>
      </c>
      <c r="P3309" s="9">
        <f t="shared" si="512"/>
        <v>53.339999999999996</v>
      </c>
      <c r="Q3309" t="str">
        <f t="shared" si="513"/>
        <v>theater</v>
      </c>
      <c r="R3309" t="str">
        <f t="shared" si="514"/>
        <v>plays</v>
      </c>
      <c r="S3309" t="str">
        <f t="shared" si="519"/>
        <v>4/14/2016</v>
      </c>
      <c r="T3309" t="str">
        <f t="shared" si="515"/>
        <v>2016</v>
      </c>
      <c r="U3309" t="str">
        <f t="shared" si="516"/>
        <v>April</v>
      </c>
      <c r="V3309" t="str">
        <f t="shared" si="510"/>
        <v>5/14/2016</v>
      </c>
      <c r="W3309" t="str">
        <f t="shared" si="517"/>
        <v>2016</v>
      </c>
      <c r="X3309" t="str">
        <f t="shared" si="518"/>
        <v>May</v>
      </c>
    </row>
    <row r="3310" spans="1:24" ht="43.2" x14ac:dyDescent="0.55000000000000004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511"/>
        <v>1.2228571428571429</v>
      </c>
      <c r="P3310" s="9">
        <f t="shared" si="512"/>
        <v>75.087719298245617</v>
      </c>
      <c r="Q3310" t="str">
        <f t="shared" si="513"/>
        <v>theater</v>
      </c>
      <c r="R3310" t="str">
        <f t="shared" si="514"/>
        <v>plays</v>
      </c>
      <c r="S3310" t="str">
        <f t="shared" si="519"/>
        <v>3/23/2016</v>
      </c>
      <c r="T3310" t="str">
        <f t="shared" si="515"/>
        <v>2016</v>
      </c>
      <c r="U3310" t="str">
        <f t="shared" si="516"/>
        <v>March</v>
      </c>
      <c r="V3310" t="str">
        <f t="shared" si="510"/>
        <v>4/13/2016</v>
      </c>
      <c r="W3310" t="str">
        <f t="shared" si="517"/>
        <v>2016</v>
      </c>
      <c r="X3310" t="str">
        <f t="shared" si="518"/>
        <v>April</v>
      </c>
    </row>
    <row r="3311" spans="1:24" ht="28.8" x14ac:dyDescent="0.55000000000000004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511"/>
        <v>1.5942857142857143</v>
      </c>
      <c r="P3311" s="9">
        <f t="shared" si="512"/>
        <v>18</v>
      </c>
      <c r="Q3311" t="str">
        <f t="shared" si="513"/>
        <v>theater</v>
      </c>
      <c r="R3311" t="str">
        <f t="shared" si="514"/>
        <v>plays</v>
      </c>
      <c r="S3311" t="str">
        <f t="shared" si="519"/>
        <v>9/15/2016</v>
      </c>
      <c r="T3311" t="str">
        <f t="shared" si="515"/>
        <v>2016</v>
      </c>
      <c r="U3311" t="str">
        <f t="shared" si="516"/>
        <v>September</v>
      </c>
      <c r="V3311" t="str">
        <f t="shared" si="510"/>
        <v>10/16/2016</v>
      </c>
      <c r="W3311" t="str">
        <f t="shared" si="517"/>
        <v>2016</v>
      </c>
      <c r="X3311" t="str">
        <f t="shared" si="518"/>
        <v>October</v>
      </c>
    </row>
    <row r="3312" spans="1:24" ht="28.8" x14ac:dyDescent="0.55000000000000004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511"/>
        <v>1.0007692307692309</v>
      </c>
      <c r="P3312" s="9">
        <f t="shared" si="512"/>
        <v>209.83870967741936</v>
      </c>
      <c r="Q3312" t="str">
        <f t="shared" si="513"/>
        <v>theater</v>
      </c>
      <c r="R3312" t="str">
        <f t="shared" si="514"/>
        <v>plays</v>
      </c>
      <c r="S3312" t="str">
        <f t="shared" si="519"/>
        <v>9/6/2015</v>
      </c>
      <c r="T3312" t="str">
        <f t="shared" si="515"/>
        <v>2015</v>
      </c>
      <c r="U3312" t="str">
        <f t="shared" si="516"/>
        <v>September</v>
      </c>
      <c r="V3312" t="str">
        <f t="shared" si="510"/>
        <v>10/6/2015</v>
      </c>
      <c r="W3312" t="str">
        <f t="shared" si="517"/>
        <v>2015</v>
      </c>
      <c r="X3312" t="str">
        <f t="shared" si="518"/>
        <v>October</v>
      </c>
    </row>
    <row r="3313" spans="1:24" ht="43.2" x14ac:dyDescent="0.55000000000000004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511"/>
        <v>1.0984</v>
      </c>
      <c r="P3313" s="9">
        <f t="shared" si="512"/>
        <v>61.022222222222226</v>
      </c>
      <c r="Q3313" t="str">
        <f t="shared" si="513"/>
        <v>theater</v>
      </c>
      <c r="R3313" t="str">
        <f t="shared" si="514"/>
        <v>plays</v>
      </c>
      <c r="S3313" t="str">
        <f t="shared" si="519"/>
        <v>9/17/2015</v>
      </c>
      <c r="T3313" t="str">
        <f t="shared" si="515"/>
        <v>2015</v>
      </c>
      <c r="U3313" t="str">
        <f t="shared" si="516"/>
        <v>September</v>
      </c>
      <c r="V3313" t="str">
        <f t="shared" si="510"/>
        <v>10/17/2015</v>
      </c>
      <c r="W3313" t="str">
        <f t="shared" si="517"/>
        <v>2015</v>
      </c>
      <c r="X3313" t="str">
        <f t="shared" si="518"/>
        <v>October</v>
      </c>
    </row>
    <row r="3314" spans="1:24" ht="43.2" x14ac:dyDescent="0.55000000000000004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511"/>
        <v>1.0004</v>
      </c>
      <c r="P3314" s="9">
        <f t="shared" si="512"/>
        <v>61</v>
      </c>
      <c r="Q3314" t="str">
        <f t="shared" si="513"/>
        <v>theater</v>
      </c>
      <c r="R3314" t="str">
        <f t="shared" si="514"/>
        <v>plays</v>
      </c>
      <c r="S3314" t="str">
        <f t="shared" si="519"/>
        <v>10/21/2016</v>
      </c>
      <c r="T3314" t="str">
        <f t="shared" si="515"/>
        <v>2016</v>
      </c>
      <c r="U3314" t="str">
        <f t="shared" si="516"/>
        <v>October</v>
      </c>
      <c r="V3314" t="str">
        <f t="shared" si="510"/>
        <v>11/11/2016</v>
      </c>
      <c r="W3314" t="str">
        <f t="shared" si="517"/>
        <v>2016</v>
      </c>
      <c r="X3314" t="str">
        <f t="shared" si="518"/>
        <v>November</v>
      </c>
    </row>
    <row r="3315" spans="1:24" ht="43.2" x14ac:dyDescent="0.55000000000000004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511"/>
        <v>1.1605000000000001</v>
      </c>
      <c r="P3315" s="9">
        <f t="shared" si="512"/>
        <v>80.034482758620683</v>
      </c>
      <c r="Q3315" t="str">
        <f t="shared" si="513"/>
        <v>theater</v>
      </c>
      <c r="R3315" t="str">
        <f t="shared" si="514"/>
        <v>plays</v>
      </c>
      <c r="S3315" t="str">
        <f t="shared" si="519"/>
        <v>1/13/2016</v>
      </c>
      <c r="T3315" t="str">
        <f t="shared" si="515"/>
        <v>2016</v>
      </c>
      <c r="U3315" t="str">
        <f t="shared" si="516"/>
        <v>January</v>
      </c>
      <c r="V3315" t="str">
        <f t="shared" si="510"/>
        <v>1/26/2016</v>
      </c>
      <c r="W3315" t="str">
        <f t="shared" si="517"/>
        <v>2016</v>
      </c>
      <c r="X3315" t="str">
        <f t="shared" si="518"/>
        <v>January</v>
      </c>
    </row>
    <row r="3316" spans="1:24" ht="43.2" x14ac:dyDescent="0.55000000000000004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511"/>
        <v>2.1074999999999999</v>
      </c>
      <c r="P3316" s="9">
        <f t="shared" si="512"/>
        <v>29.068965517241381</v>
      </c>
      <c r="Q3316" t="str">
        <f t="shared" si="513"/>
        <v>theater</v>
      </c>
      <c r="R3316" t="str">
        <f t="shared" si="514"/>
        <v>plays</v>
      </c>
      <c r="S3316" t="str">
        <f t="shared" si="519"/>
        <v>4/11/2015</v>
      </c>
      <c r="T3316" t="str">
        <f t="shared" si="515"/>
        <v>2015</v>
      </c>
      <c r="U3316" t="str">
        <f t="shared" si="516"/>
        <v>April</v>
      </c>
      <c r="V3316" t="str">
        <f t="shared" si="510"/>
        <v>5/8/2015</v>
      </c>
      <c r="W3316" t="str">
        <f t="shared" si="517"/>
        <v>2015</v>
      </c>
      <c r="X3316" t="str">
        <f t="shared" si="518"/>
        <v>May</v>
      </c>
    </row>
    <row r="3317" spans="1:24" ht="43.2" x14ac:dyDescent="0.55000000000000004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511"/>
        <v>1.1000000000000001</v>
      </c>
      <c r="P3317" s="9">
        <f t="shared" si="512"/>
        <v>49.438202247191015</v>
      </c>
      <c r="Q3317" t="str">
        <f t="shared" si="513"/>
        <v>theater</v>
      </c>
      <c r="R3317" t="str">
        <f t="shared" si="514"/>
        <v>plays</v>
      </c>
      <c r="S3317" t="str">
        <f t="shared" si="519"/>
        <v>4/6/2016</v>
      </c>
      <c r="T3317" t="str">
        <f t="shared" si="515"/>
        <v>2016</v>
      </c>
      <c r="U3317" t="str">
        <f t="shared" si="516"/>
        <v>April</v>
      </c>
      <c r="V3317" t="str">
        <f t="shared" si="510"/>
        <v>5/6/2016</v>
      </c>
      <c r="W3317" t="str">
        <f t="shared" si="517"/>
        <v>2016</v>
      </c>
      <c r="X3317" t="str">
        <f t="shared" si="518"/>
        <v>May</v>
      </c>
    </row>
    <row r="3318" spans="1:24" ht="72" x14ac:dyDescent="0.55000000000000004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511"/>
        <v>1.0008673425918038</v>
      </c>
      <c r="P3318" s="9">
        <f t="shared" si="512"/>
        <v>93.977440000000001</v>
      </c>
      <c r="Q3318" t="str">
        <f t="shared" si="513"/>
        <v>theater</v>
      </c>
      <c r="R3318" t="str">
        <f t="shared" si="514"/>
        <v>plays</v>
      </c>
      <c r="S3318" t="str">
        <f t="shared" si="519"/>
        <v>7/6/2014</v>
      </c>
      <c r="T3318" t="str">
        <f t="shared" si="515"/>
        <v>2014</v>
      </c>
      <c r="U3318" t="str">
        <f t="shared" si="516"/>
        <v>July</v>
      </c>
      <c r="V3318" t="str">
        <f t="shared" si="510"/>
        <v>8/8/2014</v>
      </c>
      <c r="W3318" t="str">
        <f t="shared" si="517"/>
        <v>2014</v>
      </c>
      <c r="X3318" t="str">
        <f t="shared" si="518"/>
        <v>August</v>
      </c>
    </row>
    <row r="3319" spans="1:24" ht="43.2" x14ac:dyDescent="0.55000000000000004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511"/>
        <v>1.0619047619047619</v>
      </c>
      <c r="P3319" s="9">
        <f t="shared" si="512"/>
        <v>61.944444444444443</v>
      </c>
      <c r="Q3319" t="str">
        <f t="shared" si="513"/>
        <v>theater</v>
      </c>
      <c r="R3319" t="str">
        <f t="shared" si="514"/>
        <v>plays</v>
      </c>
      <c r="S3319" t="str">
        <f t="shared" si="519"/>
        <v>5/8/2016</v>
      </c>
      <c r="T3319" t="str">
        <f t="shared" si="515"/>
        <v>2016</v>
      </c>
      <c r="U3319" t="str">
        <f t="shared" si="516"/>
        <v>May</v>
      </c>
      <c r="V3319" t="str">
        <f t="shared" si="510"/>
        <v>6/7/2016</v>
      </c>
      <c r="W3319" t="str">
        <f t="shared" si="517"/>
        <v>2016</v>
      </c>
      <c r="X3319" t="str">
        <f t="shared" si="518"/>
        <v>June</v>
      </c>
    </row>
    <row r="3320" spans="1:24" ht="28.8" x14ac:dyDescent="0.55000000000000004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511"/>
        <v>1.256</v>
      </c>
      <c r="P3320" s="9">
        <f t="shared" si="512"/>
        <v>78.5</v>
      </c>
      <c r="Q3320" t="str">
        <f t="shared" si="513"/>
        <v>theater</v>
      </c>
      <c r="R3320" t="str">
        <f t="shared" si="514"/>
        <v>plays</v>
      </c>
      <c r="S3320" t="str">
        <f t="shared" si="519"/>
        <v>3/2/2016</v>
      </c>
      <c r="T3320" t="str">
        <f t="shared" si="515"/>
        <v>2016</v>
      </c>
      <c r="U3320" t="str">
        <f t="shared" si="516"/>
        <v>March</v>
      </c>
      <c r="V3320" t="str">
        <f t="shared" si="510"/>
        <v>4/10/2016</v>
      </c>
      <c r="W3320" t="str">
        <f t="shared" si="517"/>
        <v>2016</v>
      </c>
      <c r="X3320" t="str">
        <f t="shared" si="518"/>
        <v>April</v>
      </c>
    </row>
    <row r="3321" spans="1:24" ht="43.2" x14ac:dyDescent="0.55000000000000004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511"/>
        <v>1.08</v>
      </c>
      <c r="P3321" s="9">
        <f t="shared" si="512"/>
        <v>33.75</v>
      </c>
      <c r="Q3321" t="str">
        <f t="shared" si="513"/>
        <v>theater</v>
      </c>
      <c r="R3321" t="str">
        <f t="shared" si="514"/>
        <v>plays</v>
      </c>
      <c r="S3321" t="str">
        <f t="shared" si="519"/>
        <v>12/17/2014</v>
      </c>
      <c r="T3321" t="str">
        <f t="shared" si="515"/>
        <v>2014</v>
      </c>
      <c r="U3321" t="str">
        <f t="shared" si="516"/>
        <v>December</v>
      </c>
      <c r="V3321" t="str">
        <f t="shared" si="510"/>
        <v>1/31/2015</v>
      </c>
      <c r="W3321" t="str">
        <f t="shared" si="517"/>
        <v>2015</v>
      </c>
      <c r="X3321" t="str">
        <f t="shared" si="518"/>
        <v>January</v>
      </c>
    </row>
    <row r="3322" spans="1:24" ht="43.2" x14ac:dyDescent="0.55000000000000004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511"/>
        <v>1.01</v>
      </c>
      <c r="P3322" s="9">
        <f t="shared" si="512"/>
        <v>66.44736842105263</v>
      </c>
      <c r="Q3322" t="str">
        <f t="shared" si="513"/>
        <v>theater</v>
      </c>
      <c r="R3322" t="str">
        <f t="shared" si="514"/>
        <v>plays</v>
      </c>
      <c r="S3322" t="str">
        <f t="shared" si="519"/>
        <v>5/22/2016</v>
      </c>
      <c r="T3322" t="str">
        <f t="shared" si="515"/>
        <v>2016</v>
      </c>
      <c r="U3322" t="str">
        <f t="shared" si="516"/>
        <v>May</v>
      </c>
      <c r="V3322" t="str">
        <f t="shared" si="510"/>
        <v>6/21/2016</v>
      </c>
      <c r="W3322" t="str">
        <f t="shared" si="517"/>
        <v>2016</v>
      </c>
      <c r="X3322" t="str">
        <f t="shared" si="518"/>
        <v>June</v>
      </c>
    </row>
    <row r="3323" spans="1:24" ht="43.2" x14ac:dyDescent="0.55000000000000004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511"/>
        <v>1.0740000000000001</v>
      </c>
      <c r="P3323" s="9">
        <f t="shared" si="512"/>
        <v>35.799999999999997</v>
      </c>
      <c r="Q3323" t="str">
        <f t="shared" si="513"/>
        <v>theater</v>
      </c>
      <c r="R3323" t="str">
        <f t="shared" si="514"/>
        <v>plays</v>
      </c>
      <c r="S3323" t="str">
        <f t="shared" si="519"/>
        <v>10/1/2014</v>
      </c>
      <c r="T3323" t="str">
        <f t="shared" si="515"/>
        <v>2014</v>
      </c>
      <c r="U3323" t="str">
        <f t="shared" si="516"/>
        <v>October</v>
      </c>
      <c r="V3323" t="str">
        <f t="shared" si="510"/>
        <v>10/15/2014</v>
      </c>
      <c r="W3323" t="str">
        <f t="shared" si="517"/>
        <v>2014</v>
      </c>
      <c r="X3323" t="str">
        <f t="shared" si="518"/>
        <v>October</v>
      </c>
    </row>
    <row r="3324" spans="1:24" ht="43.2" x14ac:dyDescent="0.55000000000000004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511"/>
        <v>1.0151515151515151</v>
      </c>
      <c r="P3324" s="9">
        <f t="shared" si="512"/>
        <v>145.65217391304347</v>
      </c>
      <c r="Q3324" t="str">
        <f t="shared" si="513"/>
        <v>theater</v>
      </c>
      <c r="R3324" t="str">
        <f t="shared" si="514"/>
        <v>plays</v>
      </c>
      <c r="S3324" t="str">
        <f t="shared" si="519"/>
        <v>5/30/2016</v>
      </c>
      <c r="T3324" t="str">
        <f t="shared" si="515"/>
        <v>2016</v>
      </c>
      <c r="U3324" t="str">
        <f t="shared" si="516"/>
        <v>May</v>
      </c>
      <c r="V3324" t="str">
        <f t="shared" si="510"/>
        <v>6/21/2016</v>
      </c>
      <c r="W3324" t="str">
        <f t="shared" si="517"/>
        <v>2016</v>
      </c>
      <c r="X3324" t="str">
        <f t="shared" si="518"/>
        <v>June</v>
      </c>
    </row>
    <row r="3325" spans="1:24" ht="43.2" x14ac:dyDescent="0.55000000000000004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511"/>
        <v>1.2589999999999999</v>
      </c>
      <c r="P3325" s="9">
        <f t="shared" si="512"/>
        <v>25.693877551020407</v>
      </c>
      <c r="Q3325" t="str">
        <f t="shared" si="513"/>
        <v>theater</v>
      </c>
      <c r="R3325" t="str">
        <f t="shared" si="514"/>
        <v>plays</v>
      </c>
      <c r="S3325" t="str">
        <f t="shared" si="519"/>
        <v>8/26/2016</v>
      </c>
      <c r="T3325" t="str">
        <f t="shared" si="515"/>
        <v>2016</v>
      </c>
      <c r="U3325" t="str">
        <f t="shared" si="516"/>
        <v>August</v>
      </c>
      <c r="V3325" t="str">
        <f t="shared" si="510"/>
        <v>9/25/2016</v>
      </c>
      <c r="W3325" t="str">
        <f t="shared" si="517"/>
        <v>2016</v>
      </c>
      <c r="X3325" t="str">
        <f t="shared" si="518"/>
        <v>September</v>
      </c>
    </row>
    <row r="3326" spans="1:24" ht="28.8" x14ac:dyDescent="0.55000000000000004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511"/>
        <v>1.0166666666666666</v>
      </c>
      <c r="P3326" s="9">
        <f t="shared" si="512"/>
        <v>152.5</v>
      </c>
      <c r="Q3326" t="str">
        <f t="shared" si="513"/>
        <v>theater</v>
      </c>
      <c r="R3326" t="str">
        <f t="shared" si="514"/>
        <v>plays</v>
      </c>
      <c r="S3326" t="str">
        <f t="shared" si="519"/>
        <v>5/22/2016</v>
      </c>
      <c r="T3326" t="str">
        <f t="shared" si="515"/>
        <v>2016</v>
      </c>
      <c r="U3326" t="str">
        <f t="shared" si="516"/>
        <v>May</v>
      </c>
      <c r="V3326" t="str">
        <f t="shared" si="510"/>
        <v>6/5/2016</v>
      </c>
      <c r="W3326" t="str">
        <f t="shared" si="517"/>
        <v>2016</v>
      </c>
      <c r="X3326" t="str">
        <f t="shared" si="518"/>
        <v>June</v>
      </c>
    </row>
    <row r="3327" spans="1:24" ht="43.2" x14ac:dyDescent="0.55000000000000004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511"/>
        <v>1.125</v>
      </c>
      <c r="P3327" s="9">
        <f t="shared" si="512"/>
        <v>30</v>
      </c>
      <c r="Q3327" t="str">
        <f t="shared" si="513"/>
        <v>theater</v>
      </c>
      <c r="R3327" t="str">
        <f t="shared" si="514"/>
        <v>plays</v>
      </c>
      <c r="S3327" t="str">
        <f t="shared" si="519"/>
        <v>3/1/2015</v>
      </c>
      <c r="T3327" t="str">
        <f t="shared" si="515"/>
        <v>2015</v>
      </c>
      <c r="U3327" t="str">
        <f t="shared" si="516"/>
        <v>March</v>
      </c>
      <c r="V3327" t="str">
        <f t="shared" si="510"/>
        <v>4/5/2015</v>
      </c>
      <c r="W3327" t="str">
        <f t="shared" si="517"/>
        <v>2015</v>
      </c>
      <c r="X3327" t="str">
        <f t="shared" si="518"/>
        <v>April</v>
      </c>
    </row>
    <row r="3328" spans="1:24" ht="43.2" x14ac:dyDescent="0.55000000000000004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511"/>
        <v>1.0137499999999999</v>
      </c>
      <c r="P3328" s="9">
        <f t="shared" si="512"/>
        <v>142.28070175438597</v>
      </c>
      <c r="Q3328" t="str">
        <f t="shared" si="513"/>
        <v>theater</v>
      </c>
      <c r="R3328" t="str">
        <f t="shared" si="514"/>
        <v>plays</v>
      </c>
      <c r="S3328" t="str">
        <f t="shared" si="519"/>
        <v>2/6/2015</v>
      </c>
      <c r="T3328" t="str">
        <f t="shared" si="515"/>
        <v>2015</v>
      </c>
      <c r="U3328" t="str">
        <f t="shared" si="516"/>
        <v>February</v>
      </c>
      <c r="V3328" t="str">
        <f t="shared" si="510"/>
        <v>3/8/2015</v>
      </c>
      <c r="W3328" t="str">
        <f t="shared" si="517"/>
        <v>2015</v>
      </c>
      <c r="X3328" t="str">
        <f t="shared" si="518"/>
        <v>March</v>
      </c>
    </row>
    <row r="3329" spans="1:24" ht="43.2" x14ac:dyDescent="0.55000000000000004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511"/>
        <v>1.0125</v>
      </c>
      <c r="P3329" s="9">
        <f t="shared" si="512"/>
        <v>24.545454545454547</v>
      </c>
      <c r="Q3329" t="str">
        <f t="shared" si="513"/>
        <v>theater</v>
      </c>
      <c r="R3329" t="str">
        <f t="shared" si="514"/>
        <v>plays</v>
      </c>
      <c r="S3329" t="str">
        <f t="shared" si="519"/>
        <v>4/8/2016</v>
      </c>
      <c r="T3329" t="str">
        <f t="shared" si="515"/>
        <v>2016</v>
      </c>
      <c r="U3329" t="str">
        <f t="shared" si="516"/>
        <v>April</v>
      </c>
      <c r="V3329" t="str">
        <f t="shared" si="510"/>
        <v>5/8/2016</v>
      </c>
      <c r="W3329" t="str">
        <f t="shared" si="517"/>
        <v>2016</v>
      </c>
      <c r="X3329" t="str">
        <f t="shared" si="518"/>
        <v>May</v>
      </c>
    </row>
    <row r="3330" spans="1:24" ht="43.2" x14ac:dyDescent="0.55000000000000004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si="511"/>
        <v>1.4638888888888888</v>
      </c>
      <c r="P3330" s="9">
        <f t="shared" si="512"/>
        <v>292.77777777777777</v>
      </c>
      <c r="Q3330" t="str">
        <f t="shared" si="513"/>
        <v>theater</v>
      </c>
      <c r="R3330" t="str">
        <f t="shared" si="514"/>
        <v>plays</v>
      </c>
      <c r="S3330" t="str">
        <f t="shared" si="519"/>
        <v>7/2/2014</v>
      </c>
      <c r="T3330" t="str">
        <f t="shared" si="515"/>
        <v>2014</v>
      </c>
      <c r="U3330" t="str">
        <f t="shared" si="516"/>
        <v>July</v>
      </c>
      <c r="V3330" t="str">
        <f t="shared" ref="V3330:V3393" si="520">TEXT((I3330/86400)+25569+(-5/24),"m/d/yyyy")</f>
        <v>7/4/2014</v>
      </c>
      <c r="W3330" t="str">
        <f t="shared" si="517"/>
        <v>2014</v>
      </c>
      <c r="X3330" t="str">
        <f t="shared" si="518"/>
        <v>July</v>
      </c>
    </row>
    <row r="3331" spans="1:24" ht="43.2" x14ac:dyDescent="0.55000000000000004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ref="O3331:O3394" si="521">E3331/D3331</f>
        <v>1.1679999999999999</v>
      </c>
      <c r="P3331" s="9">
        <f t="shared" ref="P3331:P3394" si="522">IF(L3331&lt;&gt;0, E3331/L3331, 0)</f>
        <v>44.92307692307692</v>
      </c>
      <c r="Q3331" t="str">
        <f t="shared" ref="Q3331:Q3394" si="523">LEFT(N3331, SEARCH("/",N3331,1)-1)</f>
        <v>theater</v>
      </c>
      <c r="R3331" t="str">
        <f t="shared" ref="R3331:R3394" si="524">RIGHT(N3331,LEN(N3331)-FIND("/",N3331))</f>
        <v>plays</v>
      </c>
      <c r="S3331" t="str">
        <f t="shared" si="519"/>
        <v>7/17/2014</v>
      </c>
      <c r="T3331" t="str">
        <f t="shared" ref="T3331:T3394" si="525">TEXT((J3331/86400)+25569+(-5/24),"yyyy")</f>
        <v>2014</v>
      </c>
      <c r="U3331" t="str">
        <f t="shared" ref="U3331:U3394" si="526">TEXT((J3331/86400)+25569+(-5/24),"mmmm")</f>
        <v>July</v>
      </c>
      <c r="V3331" t="str">
        <f t="shared" si="520"/>
        <v>7/27/2014</v>
      </c>
      <c r="W3331" t="str">
        <f t="shared" ref="W3331:W3394" si="527">TEXT((I3331/86400)+25569+(-5/24),"yyyy")</f>
        <v>2014</v>
      </c>
      <c r="X3331" t="str">
        <f t="shared" ref="X3331:X3394" si="528">TEXT((I3331/86400)+25569+(-5/24),"mmmm")</f>
        <v>July</v>
      </c>
    </row>
    <row r="3332" spans="1:24" ht="43.2" x14ac:dyDescent="0.55000000000000004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si="521"/>
        <v>1.0626666666666666</v>
      </c>
      <c r="P3332" s="9">
        <f t="shared" si="522"/>
        <v>23.10144927536232</v>
      </c>
      <c r="Q3332" t="str">
        <f t="shared" si="523"/>
        <v>theater</v>
      </c>
      <c r="R3332" t="str">
        <f t="shared" si="524"/>
        <v>plays</v>
      </c>
      <c r="S3332" t="str">
        <f t="shared" ref="S3332:S3395" si="529">TEXT((J3332/86400)+25569+(-5/24),"m/d/yyyy")</f>
        <v>3/2/2015</v>
      </c>
      <c r="T3332" t="str">
        <f t="shared" si="525"/>
        <v>2015</v>
      </c>
      <c r="U3332" t="str">
        <f t="shared" si="526"/>
        <v>March</v>
      </c>
      <c r="V3332" t="str">
        <f t="shared" si="520"/>
        <v>4/1/2015</v>
      </c>
      <c r="W3332" t="str">
        <f t="shared" si="527"/>
        <v>2015</v>
      </c>
      <c r="X3332" t="str">
        <f t="shared" si="528"/>
        <v>April</v>
      </c>
    </row>
    <row r="3333" spans="1:24" ht="43.2" x14ac:dyDescent="0.55000000000000004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si="521"/>
        <v>1.0451999999999999</v>
      </c>
      <c r="P3333" s="9">
        <f t="shared" si="522"/>
        <v>80.400000000000006</v>
      </c>
      <c r="Q3333" t="str">
        <f t="shared" si="523"/>
        <v>theater</v>
      </c>
      <c r="R3333" t="str">
        <f t="shared" si="524"/>
        <v>plays</v>
      </c>
      <c r="S3333" t="str">
        <f t="shared" si="529"/>
        <v>9/1/2015</v>
      </c>
      <c r="T3333" t="str">
        <f t="shared" si="525"/>
        <v>2015</v>
      </c>
      <c r="U3333" t="str">
        <f t="shared" si="526"/>
        <v>September</v>
      </c>
      <c r="V3333" t="str">
        <f t="shared" si="520"/>
        <v>10/6/2015</v>
      </c>
      <c r="W3333" t="str">
        <f t="shared" si="527"/>
        <v>2015</v>
      </c>
      <c r="X3333" t="str">
        <f t="shared" si="528"/>
        <v>October</v>
      </c>
    </row>
    <row r="3334" spans="1:24" ht="43.2" x14ac:dyDescent="0.55000000000000004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521"/>
        <v>1</v>
      </c>
      <c r="P3334" s="9">
        <f t="shared" si="522"/>
        <v>72.289156626506028</v>
      </c>
      <c r="Q3334" t="str">
        <f t="shared" si="523"/>
        <v>theater</v>
      </c>
      <c r="R3334" t="str">
        <f t="shared" si="524"/>
        <v>plays</v>
      </c>
      <c r="S3334" t="str">
        <f t="shared" si="529"/>
        <v>6/19/2014</v>
      </c>
      <c r="T3334" t="str">
        <f t="shared" si="525"/>
        <v>2014</v>
      </c>
      <c r="U3334" t="str">
        <f t="shared" si="526"/>
        <v>June</v>
      </c>
      <c r="V3334" t="str">
        <f t="shared" si="520"/>
        <v>7/19/2014</v>
      </c>
      <c r="W3334" t="str">
        <f t="shared" si="527"/>
        <v>2014</v>
      </c>
      <c r="X3334" t="str">
        <f t="shared" si="528"/>
        <v>July</v>
      </c>
    </row>
    <row r="3335" spans="1:24" ht="43.2" x14ac:dyDescent="0.55000000000000004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521"/>
        <v>1.0457142857142858</v>
      </c>
      <c r="P3335" s="9">
        <f t="shared" si="522"/>
        <v>32.972972972972975</v>
      </c>
      <c r="Q3335" t="str">
        <f t="shared" si="523"/>
        <v>theater</v>
      </c>
      <c r="R3335" t="str">
        <f t="shared" si="524"/>
        <v>plays</v>
      </c>
      <c r="S3335" t="str">
        <f t="shared" si="529"/>
        <v>5/24/2015</v>
      </c>
      <c r="T3335" t="str">
        <f t="shared" si="525"/>
        <v>2015</v>
      </c>
      <c r="U3335" t="str">
        <f t="shared" si="526"/>
        <v>May</v>
      </c>
      <c r="V3335" t="str">
        <f t="shared" si="520"/>
        <v>6/15/2015</v>
      </c>
      <c r="W3335" t="str">
        <f t="shared" si="527"/>
        <v>2015</v>
      </c>
      <c r="X3335" t="str">
        <f t="shared" si="528"/>
        <v>June</v>
      </c>
    </row>
    <row r="3336" spans="1:24" ht="28.8" x14ac:dyDescent="0.55000000000000004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521"/>
        <v>1.3862051149573753</v>
      </c>
      <c r="P3336" s="9">
        <f t="shared" si="522"/>
        <v>116.65217391304348</v>
      </c>
      <c r="Q3336" t="str">
        <f t="shared" si="523"/>
        <v>theater</v>
      </c>
      <c r="R3336" t="str">
        <f t="shared" si="524"/>
        <v>plays</v>
      </c>
      <c r="S3336" t="str">
        <f t="shared" si="529"/>
        <v>6/30/2015</v>
      </c>
      <c r="T3336" t="str">
        <f t="shared" si="525"/>
        <v>2015</v>
      </c>
      <c r="U3336" t="str">
        <f t="shared" si="526"/>
        <v>June</v>
      </c>
      <c r="V3336" t="str">
        <f t="shared" si="520"/>
        <v>7/30/2015</v>
      </c>
      <c r="W3336" t="str">
        <f t="shared" si="527"/>
        <v>2015</v>
      </c>
      <c r="X3336" t="str">
        <f t="shared" si="528"/>
        <v>July</v>
      </c>
    </row>
    <row r="3337" spans="1:24" ht="43.2" x14ac:dyDescent="0.55000000000000004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521"/>
        <v>1.0032000000000001</v>
      </c>
      <c r="P3337" s="9">
        <f t="shared" si="522"/>
        <v>79.61904761904762</v>
      </c>
      <c r="Q3337" t="str">
        <f t="shared" si="523"/>
        <v>theater</v>
      </c>
      <c r="R3337" t="str">
        <f t="shared" si="524"/>
        <v>plays</v>
      </c>
      <c r="S3337" t="str">
        <f t="shared" si="529"/>
        <v>7/7/2014</v>
      </c>
      <c r="T3337" t="str">
        <f t="shared" si="525"/>
        <v>2014</v>
      </c>
      <c r="U3337" t="str">
        <f t="shared" si="526"/>
        <v>July</v>
      </c>
      <c r="V3337" t="str">
        <f t="shared" si="520"/>
        <v>8/3/2014</v>
      </c>
      <c r="W3337" t="str">
        <f t="shared" si="527"/>
        <v>2014</v>
      </c>
      <c r="X3337" t="str">
        <f t="shared" si="528"/>
        <v>August</v>
      </c>
    </row>
    <row r="3338" spans="1:24" ht="43.2" x14ac:dyDescent="0.55000000000000004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si="521"/>
        <v>1</v>
      </c>
      <c r="P3338" s="9">
        <f t="shared" si="522"/>
        <v>27.777777777777779</v>
      </c>
      <c r="Q3338" t="str">
        <f t="shared" si="523"/>
        <v>theater</v>
      </c>
      <c r="R3338" t="str">
        <f t="shared" si="524"/>
        <v>plays</v>
      </c>
      <c r="S3338" t="str">
        <f t="shared" si="529"/>
        <v>3/8/2016</v>
      </c>
      <c r="T3338" t="str">
        <f t="shared" si="525"/>
        <v>2016</v>
      </c>
      <c r="U3338" t="str">
        <f t="shared" si="526"/>
        <v>March</v>
      </c>
      <c r="V3338" t="str">
        <f t="shared" si="520"/>
        <v>4/5/2016</v>
      </c>
      <c r="W3338" t="str">
        <f t="shared" si="527"/>
        <v>2016</v>
      </c>
      <c r="X3338" t="str">
        <f t="shared" si="528"/>
        <v>April</v>
      </c>
    </row>
    <row r="3339" spans="1:24" ht="43.2" x14ac:dyDescent="0.55000000000000004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521"/>
        <v>1.1020000000000001</v>
      </c>
      <c r="P3339" s="9">
        <f t="shared" si="522"/>
        <v>81.029411764705884</v>
      </c>
      <c r="Q3339" t="str">
        <f t="shared" si="523"/>
        <v>theater</v>
      </c>
      <c r="R3339" t="str">
        <f t="shared" si="524"/>
        <v>plays</v>
      </c>
      <c r="S3339" t="str">
        <f t="shared" si="529"/>
        <v>9/19/2014</v>
      </c>
      <c r="T3339" t="str">
        <f t="shared" si="525"/>
        <v>2014</v>
      </c>
      <c r="U3339" t="str">
        <f t="shared" si="526"/>
        <v>September</v>
      </c>
      <c r="V3339" t="str">
        <f t="shared" si="520"/>
        <v>10/10/2014</v>
      </c>
      <c r="W3339" t="str">
        <f t="shared" si="527"/>
        <v>2014</v>
      </c>
      <c r="X3339" t="str">
        <f t="shared" si="528"/>
        <v>October</v>
      </c>
    </row>
    <row r="3340" spans="1:24" ht="28.8" x14ac:dyDescent="0.55000000000000004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521"/>
        <v>1.0218</v>
      </c>
      <c r="P3340" s="9">
        <f t="shared" si="522"/>
        <v>136.84821428571428</v>
      </c>
      <c r="Q3340" t="str">
        <f t="shared" si="523"/>
        <v>theater</v>
      </c>
      <c r="R3340" t="str">
        <f t="shared" si="524"/>
        <v>plays</v>
      </c>
      <c r="S3340" t="str">
        <f t="shared" si="529"/>
        <v>2/3/2017</v>
      </c>
      <c r="T3340" t="str">
        <f t="shared" si="525"/>
        <v>2017</v>
      </c>
      <c r="U3340" t="str">
        <f t="shared" si="526"/>
        <v>February</v>
      </c>
      <c r="V3340" t="str">
        <f t="shared" si="520"/>
        <v>2/24/2017</v>
      </c>
      <c r="W3340" t="str">
        <f t="shared" si="527"/>
        <v>2017</v>
      </c>
      <c r="X3340" t="str">
        <f t="shared" si="528"/>
        <v>February</v>
      </c>
    </row>
    <row r="3341" spans="1:24" ht="28.8" x14ac:dyDescent="0.55000000000000004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521"/>
        <v>1.0435000000000001</v>
      </c>
      <c r="P3341" s="9">
        <f t="shared" si="522"/>
        <v>177.61702127659575</v>
      </c>
      <c r="Q3341" t="str">
        <f t="shared" si="523"/>
        <v>theater</v>
      </c>
      <c r="R3341" t="str">
        <f t="shared" si="524"/>
        <v>plays</v>
      </c>
      <c r="S3341" t="str">
        <f t="shared" si="529"/>
        <v>6/28/2016</v>
      </c>
      <c r="T3341" t="str">
        <f t="shared" si="525"/>
        <v>2016</v>
      </c>
      <c r="U3341" t="str">
        <f t="shared" si="526"/>
        <v>June</v>
      </c>
      <c r="V3341" t="str">
        <f t="shared" si="520"/>
        <v>7/28/2016</v>
      </c>
      <c r="W3341" t="str">
        <f t="shared" si="527"/>
        <v>2016</v>
      </c>
      <c r="X3341" t="str">
        <f t="shared" si="528"/>
        <v>July</v>
      </c>
    </row>
    <row r="3342" spans="1:24" ht="43.2" x14ac:dyDescent="0.55000000000000004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521"/>
        <v>1.3816666666666666</v>
      </c>
      <c r="P3342" s="9">
        <f t="shared" si="522"/>
        <v>109.07894736842105</v>
      </c>
      <c r="Q3342" t="str">
        <f t="shared" si="523"/>
        <v>theater</v>
      </c>
      <c r="R3342" t="str">
        <f t="shared" si="524"/>
        <v>plays</v>
      </c>
      <c r="S3342" t="str">
        <f t="shared" si="529"/>
        <v>11/11/2016</v>
      </c>
      <c r="T3342" t="str">
        <f t="shared" si="525"/>
        <v>2016</v>
      </c>
      <c r="U3342" t="str">
        <f t="shared" si="526"/>
        <v>November</v>
      </c>
      <c r="V3342" t="str">
        <f t="shared" si="520"/>
        <v>12/6/2016</v>
      </c>
      <c r="W3342" t="str">
        <f t="shared" si="527"/>
        <v>2016</v>
      </c>
      <c r="X3342" t="str">
        <f t="shared" si="528"/>
        <v>December</v>
      </c>
    </row>
    <row r="3343" spans="1:24" ht="43.2" x14ac:dyDescent="0.55000000000000004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521"/>
        <v>1</v>
      </c>
      <c r="P3343" s="9">
        <f t="shared" si="522"/>
        <v>119.64285714285714</v>
      </c>
      <c r="Q3343" t="str">
        <f t="shared" si="523"/>
        <v>theater</v>
      </c>
      <c r="R3343" t="str">
        <f t="shared" si="524"/>
        <v>plays</v>
      </c>
      <c r="S3343" t="str">
        <f t="shared" si="529"/>
        <v>5/20/2016</v>
      </c>
      <c r="T3343" t="str">
        <f t="shared" si="525"/>
        <v>2016</v>
      </c>
      <c r="U3343" t="str">
        <f t="shared" si="526"/>
        <v>May</v>
      </c>
      <c r="V3343" t="str">
        <f t="shared" si="520"/>
        <v>6/12/2016</v>
      </c>
      <c r="W3343" t="str">
        <f t="shared" si="527"/>
        <v>2016</v>
      </c>
      <c r="X3343" t="str">
        <f t="shared" si="528"/>
        <v>June</v>
      </c>
    </row>
    <row r="3344" spans="1:24" ht="28.8" x14ac:dyDescent="0.55000000000000004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521"/>
        <v>1.0166666666666666</v>
      </c>
      <c r="P3344" s="9">
        <f t="shared" si="522"/>
        <v>78.205128205128204</v>
      </c>
      <c r="Q3344" t="str">
        <f t="shared" si="523"/>
        <v>theater</v>
      </c>
      <c r="R3344" t="str">
        <f t="shared" si="524"/>
        <v>plays</v>
      </c>
      <c r="S3344" t="str">
        <f t="shared" si="529"/>
        <v>2/27/2015</v>
      </c>
      <c r="T3344" t="str">
        <f t="shared" si="525"/>
        <v>2015</v>
      </c>
      <c r="U3344" t="str">
        <f t="shared" si="526"/>
        <v>February</v>
      </c>
      <c r="V3344" t="str">
        <f t="shared" si="520"/>
        <v>3/31/2015</v>
      </c>
      <c r="W3344" t="str">
        <f t="shared" si="527"/>
        <v>2015</v>
      </c>
      <c r="X3344" t="str">
        <f t="shared" si="528"/>
        <v>March</v>
      </c>
    </row>
    <row r="3345" spans="1:24" ht="43.2" x14ac:dyDescent="0.55000000000000004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521"/>
        <v>1.7142857142857142</v>
      </c>
      <c r="P3345" s="9">
        <f t="shared" si="522"/>
        <v>52.173913043478258</v>
      </c>
      <c r="Q3345" t="str">
        <f t="shared" si="523"/>
        <v>theater</v>
      </c>
      <c r="R3345" t="str">
        <f t="shared" si="524"/>
        <v>plays</v>
      </c>
      <c r="S3345" t="str">
        <f t="shared" si="529"/>
        <v>3/23/2016</v>
      </c>
      <c r="T3345" t="str">
        <f t="shared" si="525"/>
        <v>2016</v>
      </c>
      <c r="U3345" t="str">
        <f t="shared" si="526"/>
        <v>March</v>
      </c>
      <c r="V3345" t="str">
        <f t="shared" si="520"/>
        <v>4/13/2016</v>
      </c>
      <c r="W3345" t="str">
        <f t="shared" si="527"/>
        <v>2016</v>
      </c>
      <c r="X3345" t="str">
        <f t="shared" si="528"/>
        <v>April</v>
      </c>
    </row>
    <row r="3346" spans="1:24" ht="43.2" x14ac:dyDescent="0.55000000000000004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521"/>
        <v>1.0144444444444445</v>
      </c>
      <c r="P3346" s="9">
        <f t="shared" si="522"/>
        <v>114.125</v>
      </c>
      <c r="Q3346" t="str">
        <f t="shared" si="523"/>
        <v>theater</v>
      </c>
      <c r="R3346" t="str">
        <f t="shared" si="524"/>
        <v>plays</v>
      </c>
      <c r="S3346" t="str">
        <f t="shared" si="529"/>
        <v>7/30/2014</v>
      </c>
      <c r="T3346" t="str">
        <f t="shared" si="525"/>
        <v>2014</v>
      </c>
      <c r="U3346" t="str">
        <f t="shared" si="526"/>
        <v>July</v>
      </c>
      <c r="V3346" t="str">
        <f t="shared" si="520"/>
        <v>8/29/2014</v>
      </c>
      <c r="W3346" t="str">
        <f t="shared" si="527"/>
        <v>2014</v>
      </c>
      <c r="X3346" t="str">
        <f t="shared" si="528"/>
        <v>August</v>
      </c>
    </row>
    <row r="3347" spans="1:24" ht="43.2" x14ac:dyDescent="0.55000000000000004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521"/>
        <v>1.3</v>
      </c>
      <c r="P3347" s="9">
        <f t="shared" si="522"/>
        <v>50</v>
      </c>
      <c r="Q3347" t="str">
        <f t="shared" si="523"/>
        <v>theater</v>
      </c>
      <c r="R3347" t="str">
        <f t="shared" si="524"/>
        <v>plays</v>
      </c>
      <c r="S3347" t="str">
        <f t="shared" si="529"/>
        <v>2/17/2015</v>
      </c>
      <c r="T3347" t="str">
        <f t="shared" si="525"/>
        <v>2015</v>
      </c>
      <c r="U3347" t="str">
        <f t="shared" si="526"/>
        <v>February</v>
      </c>
      <c r="V3347" t="str">
        <f t="shared" si="520"/>
        <v>4/17/2015</v>
      </c>
      <c r="W3347" t="str">
        <f t="shared" si="527"/>
        <v>2015</v>
      </c>
      <c r="X3347" t="str">
        <f t="shared" si="528"/>
        <v>April</v>
      </c>
    </row>
    <row r="3348" spans="1:24" ht="43.2" x14ac:dyDescent="0.55000000000000004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521"/>
        <v>1.1000000000000001</v>
      </c>
      <c r="P3348" s="9">
        <f t="shared" si="522"/>
        <v>91.666666666666671</v>
      </c>
      <c r="Q3348" t="str">
        <f t="shared" si="523"/>
        <v>theater</v>
      </c>
      <c r="R3348" t="str">
        <f t="shared" si="524"/>
        <v>plays</v>
      </c>
      <c r="S3348" t="str">
        <f t="shared" si="529"/>
        <v>2/18/2015</v>
      </c>
      <c r="T3348" t="str">
        <f t="shared" si="525"/>
        <v>2015</v>
      </c>
      <c r="U3348" t="str">
        <f t="shared" si="526"/>
        <v>February</v>
      </c>
      <c r="V3348" t="str">
        <f t="shared" si="520"/>
        <v>2/25/2015</v>
      </c>
      <c r="W3348" t="str">
        <f t="shared" si="527"/>
        <v>2015</v>
      </c>
      <c r="X3348" t="str">
        <f t="shared" si="528"/>
        <v>February</v>
      </c>
    </row>
    <row r="3349" spans="1:24" ht="43.2" x14ac:dyDescent="0.55000000000000004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521"/>
        <v>1.1944999999999999</v>
      </c>
      <c r="P3349" s="9">
        <f t="shared" si="522"/>
        <v>108.59090909090909</v>
      </c>
      <c r="Q3349" t="str">
        <f t="shared" si="523"/>
        <v>theater</v>
      </c>
      <c r="R3349" t="str">
        <f t="shared" si="524"/>
        <v>plays</v>
      </c>
      <c r="S3349" t="str">
        <f t="shared" si="529"/>
        <v>4/24/2016</v>
      </c>
      <c r="T3349" t="str">
        <f t="shared" si="525"/>
        <v>2016</v>
      </c>
      <c r="U3349" t="str">
        <f t="shared" si="526"/>
        <v>April</v>
      </c>
      <c r="V3349" t="str">
        <f t="shared" si="520"/>
        <v>5/8/2016</v>
      </c>
      <c r="W3349" t="str">
        <f t="shared" si="527"/>
        <v>2016</v>
      </c>
      <c r="X3349" t="str">
        <f t="shared" si="528"/>
        <v>May</v>
      </c>
    </row>
    <row r="3350" spans="1:24" ht="43.2" x14ac:dyDescent="0.55000000000000004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521"/>
        <v>1.002909090909091</v>
      </c>
      <c r="P3350" s="9">
        <f t="shared" si="522"/>
        <v>69.822784810126578</v>
      </c>
      <c r="Q3350" t="str">
        <f t="shared" si="523"/>
        <v>theater</v>
      </c>
      <c r="R3350" t="str">
        <f t="shared" si="524"/>
        <v>plays</v>
      </c>
      <c r="S3350" t="str">
        <f t="shared" si="529"/>
        <v>4/6/2016</v>
      </c>
      <c r="T3350" t="str">
        <f t="shared" si="525"/>
        <v>2016</v>
      </c>
      <c r="U3350" t="str">
        <f t="shared" si="526"/>
        <v>April</v>
      </c>
      <c r="V3350" t="str">
        <f t="shared" si="520"/>
        <v>4/29/2016</v>
      </c>
      <c r="W3350" t="str">
        <f t="shared" si="527"/>
        <v>2016</v>
      </c>
      <c r="X3350" t="str">
        <f t="shared" si="528"/>
        <v>April</v>
      </c>
    </row>
    <row r="3351" spans="1:24" ht="43.2" x14ac:dyDescent="0.55000000000000004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521"/>
        <v>1.534</v>
      </c>
      <c r="P3351" s="9">
        <f t="shared" si="522"/>
        <v>109.57142857142857</v>
      </c>
      <c r="Q3351" t="str">
        <f t="shared" si="523"/>
        <v>theater</v>
      </c>
      <c r="R3351" t="str">
        <f t="shared" si="524"/>
        <v>plays</v>
      </c>
      <c r="S3351" t="str">
        <f t="shared" si="529"/>
        <v>5/22/2016</v>
      </c>
      <c r="T3351" t="str">
        <f t="shared" si="525"/>
        <v>2016</v>
      </c>
      <c r="U3351" t="str">
        <f t="shared" si="526"/>
        <v>May</v>
      </c>
      <c r="V3351" t="str">
        <f t="shared" si="520"/>
        <v>6/13/2016</v>
      </c>
      <c r="W3351" t="str">
        <f t="shared" si="527"/>
        <v>2016</v>
      </c>
      <c r="X3351" t="str">
        <f t="shared" si="528"/>
        <v>June</v>
      </c>
    </row>
    <row r="3352" spans="1:24" ht="43.2" x14ac:dyDescent="0.55000000000000004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521"/>
        <v>1.0442857142857143</v>
      </c>
      <c r="P3352" s="9">
        <f t="shared" si="522"/>
        <v>71.666666666666671</v>
      </c>
      <c r="Q3352" t="str">
        <f t="shared" si="523"/>
        <v>theater</v>
      </c>
      <c r="R3352" t="str">
        <f t="shared" si="524"/>
        <v>plays</v>
      </c>
      <c r="S3352" t="str">
        <f t="shared" si="529"/>
        <v>10/25/2015</v>
      </c>
      <c r="T3352" t="str">
        <f t="shared" si="525"/>
        <v>2015</v>
      </c>
      <c r="U3352" t="str">
        <f t="shared" si="526"/>
        <v>October</v>
      </c>
      <c r="V3352" t="str">
        <f t="shared" si="520"/>
        <v>11/29/2015</v>
      </c>
      <c r="W3352" t="str">
        <f t="shared" si="527"/>
        <v>2015</v>
      </c>
      <c r="X3352" t="str">
        <f t="shared" si="528"/>
        <v>November</v>
      </c>
    </row>
    <row r="3353" spans="1:24" ht="43.2" x14ac:dyDescent="0.55000000000000004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521"/>
        <v>1.0109999999999999</v>
      </c>
      <c r="P3353" s="9">
        <f t="shared" si="522"/>
        <v>93.611111111111114</v>
      </c>
      <c r="Q3353" t="str">
        <f t="shared" si="523"/>
        <v>theater</v>
      </c>
      <c r="R3353" t="str">
        <f t="shared" si="524"/>
        <v>plays</v>
      </c>
      <c r="S3353" t="str">
        <f t="shared" si="529"/>
        <v>6/16/2014</v>
      </c>
      <c r="T3353" t="str">
        <f t="shared" si="525"/>
        <v>2014</v>
      </c>
      <c r="U3353" t="str">
        <f t="shared" si="526"/>
        <v>June</v>
      </c>
      <c r="V3353" t="str">
        <f t="shared" si="520"/>
        <v>7/23/2014</v>
      </c>
      <c r="W3353" t="str">
        <f t="shared" si="527"/>
        <v>2014</v>
      </c>
      <c r="X3353" t="str">
        <f t="shared" si="528"/>
        <v>July</v>
      </c>
    </row>
    <row r="3354" spans="1:24" ht="43.2" x14ac:dyDescent="0.55000000000000004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521"/>
        <v>1.0751999999999999</v>
      </c>
      <c r="P3354" s="9">
        <f t="shared" si="522"/>
        <v>76.8</v>
      </c>
      <c r="Q3354" t="str">
        <f t="shared" si="523"/>
        <v>theater</v>
      </c>
      <c r="R3354" t="str">
        <f t="shared" si="524"/>
        <v>plays</v>
      </c>
      <c r="S3354" t="str">
        <f t="shared" si="529"/>
        <v>5/5/2016</v>
      </c>
      <c r="T3354" t="str">
        <f t="shared" si="525"/>
        <v>2016</v>
      </c>
      <c r="U3354" t="str">
        <f t="shared" si="526"/>
        <v>May</v>
      </c>
      <c r="V3354" t="str">
        <f t="shared" si="520"/>
        <v>7/1/2016</v>
      </c>
      <c r="W3354" t="str">
        <f t="shared" si="527"/>
        <v>2016</v>
      </c>
      <c r="X3354" t="str">
        <f t="shared" si="528"/>
        <v>July</v>
      </c>
    </row>
    <row r="3355" spans="1:24" ht="43.2" x14ac:dyDescent="0.55000000000000004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521"/>
        <v>3.15</v>
      </c>
      <c r="P3355" s="9">
        <f t="shared" si="522"/>
        <v>35.795454545454547</v>
      </c>
      <c r="Q3355" t="str">
        <f t="shared" si="523"/>
        <v>theater</v>
      </c>
      <c r="R3355" t="str">
        <f t="shared" si="524"/>
        <v>plays</v>
      </c>
      <c r="S3355" t="str">
        <f t="shared" si="529"/>
        <v>4/19/2016</v>
      </c>
      <c r="T3355" t="str">
        <f t="shared" si="525"/>
        <v>2016</v>
      </c>
      <c r="U3355" t="str">
        <f t="shared" si="526"/>
        <v>April</v>
      </c>
      <c r="V3355" t="str">
        <f t="shared" si="520"/>
        <v>5/2/2016</v>
      </c>
      <c r="W3355" t="str">
        <f t="shared" si="527"/>
        <v>2016</v>
      </c>
      <c r="X3355" t="str">
        <f t="shared" si="528"/>
        <v>May</v>
      </c>
    </row>
    <row r="3356" spans="1:24" ht="28.8" x14ac:dyDescent="0.55000000000000004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521"/>
        <v>1.0193333333333334</v>
      </c>
      <c r="P3356" s="9">
        <f t="shared" si="522"/>
        <v>55.6</v>
      </c>
      <c r="Q3356" t="str">
        <f t="shared" si="523"/>
        <v>theater</v>
      </c>
      <c r="R3356" t="str">
        <f t="shared" si="524"/>
        <v>plays</v>
      </c>
      <c r="S3356" t="str">
        <f t="shared" si="529"/>
        <v>9/23/2015</v>
      </c>
      <c r="T3356" t="str">
        <f t="shared" si="525"/>
        <v>2015</v>
      </c>
      <c r="U3356" t="str">
        <f t="shared" si="526"/>
        <v>September</v>
      </c>
      <c r="V3356" t="str">
        <f t="shared" si="520"/>
        <v>10/28/2015</v>
      </c>
      <c r="W3356" t="str">
        <f t="shared" si="527"/>
        <v>2015</v>
      </c>
      <c r="X3356" t="str">
        <f t="shared" si="528"/>
        <v>October</v>
      </c>
    </row>
    <row r="3357" spans="1:24" ht="43.2" x14ac:dyDescent="0.55000000000000004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521"/>
        <v>1.2628571428571429</v>
      </c>
      <c r="P3357" s="9">
        <f t="shared" si="522"/>
        <v>147.33333333333334</v>
      </c>
      <c r="Q3357" t="str">
        <f t="shared" si="523"/>
        <v>theater</v>
      </c>
      <c r="R3357" t="str">
        <f t="shared" si="524"/>
        <v>plays</v>
      </c>
      <c r="S3357" t="str">
        <f t="shared" si="529"/>
        <v>4/29/2016</v>
      </c>
      <c r="T3357" t="str">
        <f t="shared" si="525"/>
        <v>2016</v>
      </c>
      <c r="U3357" t="str">
        <f t="shared" si="526"/>
        <v>April</v>
      </c>
      <c r="V3357" t="str">
        <f t="shared" si="520"/>
        <v>5/10/2016</v>
      </c>
      <c r="W3357" t="str">
        <f t="shared" si="527"/>
        <v>2016</v>
      </c>
      <c r="X3357" t="str">
        <f t="shared" si="528"/>
        <v>May</v>
      </c>
    </row>
    <row r="3358" spans="1:24" ht="43.2" x14ac:dyDescent="0.55000000000000004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521"/>
        <v>1.014</v>
      </c>
      <c r="P3358" s="9">
        <f t="shared" si="522"/>
        <v>56.333333333333336</v>
      </c>
      <c r="Q3358" t="str">
        <f t="shared" si="523"/>
        <v>theater</v>
      </c>
      <c r="R3358" t="str">
        <f t="shared" si="524"/>
        <v>plays</v>
      </c>
      <c r="S3358" t="str">
        <f t="shared" si="529"/>
        <v>6/15/2016</v>
      </c>
      <c r="T3358" t="str">
        <f t="shared" si="525"/>
        <v>2016</v>
      </c>
      <c r="U3358" t="str">
        <f t="shared" si="526"/>
        <v>June</v>
      </c>
      <c r="V3358" t="str">
        <f t="shared" si="520"/>
        <v>7/15/2016</v>
      </c>
      <c r="W3358" t="str">
        <f t="shared" si="527"/>
        <v>2016</v>
      </c>
      <c r="X3358" t="str">
        <f t="shared" si="528"/>
        <v>July</v>
      </c>
    </row>
    <row r="3359" spans="1:24" ht="43.2" x14ac:dyDescent="0.55000000000000004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521"/>
        <v>1.01</v>
      </c>
      <c r="P3359" s="9">
        <f t="shared" si="522"/>
        <v>96.19047619047619</v>
      </c>
      <c r="Q3359" t="str">
        <f t="shared" si="523"/>
        <v>theater</v>
      </c>
      <c r="R3359" t="str">
        <f t="shared" si="524"/>
        <v>plays</v>
      </c>
      <c r="S3359" t="str">
        <f t="shared" si="529"/>
        <v>7/2/2014</v>
      </c>
      <c r="T3359" t="str">
        <f t="shared" si="525"/>
        <v>2014</v>
      </c>
      <c r="U3359" t="str">
        <f t="shared" si="526"/>
        <v>July</v>
      </c>
      <c r="V3359" t="str">
        <f t="shared" si="520"/>
        <v>8/1/2014</v>
      </c>
      <c r="W3359" t="str">
        <f t="shared" si="527"/>
        <v>2014</v>
      </c>
      <c r="X3359" t="str">
        <f t="shared" si="528"/>
        <v>August</v>
      </c>
    </row>
    <row r="3360" spans="1:24" ht="43.2" x14ac:dyDescent="0.55000000000000004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521"/>
        <v>1.0299</v>
      </c>
      <c r="P3360" s="9">
        <f t="shared" si="522"/>
        <v>63.574074074074076</v>
      </c>
      <c r="Q3360" t="str">
        <f t="shared" si="523"/>
        <v>theater</v>
      </c>
      <c r="R3360" t="str">
        <f t="shared" si="524"/>
        <v>plays</v>
      </c>
      <c r="S3360" t="str">
        <f t="shared" si="529"/>
        <v>10/20/2014</v>
      </c>
      <c r="T3360" t="str">
        <f t="shared" si="525"/>
        <v>2014</v>
      </c>
      <c r="U3360" t="str">
        <f t="shared" si="526"/>
        <v>October</v>
      </c>
      <c r="V3360" t="str">
        <f t="shared" si="520"/>
        <v>11/19/2014</v>
      </c>
      <c r="W3360" t="str">
        <f t="shared" si="527"/>
        <v>2014</v>
      </c>
      <c r="X3360" t="str">
        <f t="shared" si="528"/>
        <v>November</v>
      </c>
    </row>
    <row r="3361" spans="1:24" ht="28.8" x14ac:dyDescent="0.55000000000000004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521"/>
        <v>1.0625</v>
      </c>
      <c r="P3361" s="9">
        <f t="shared" si="522"/>
        <v>184.78260869565219</v>
      </c>
      <c r="Q3361" t="str">
        <f t="shared" si="523"/>
        <v>theater</v>
      </c>
      <c r="R3361" t="str">
        <f t="shared" si="524"/>
        <v>plays</v>
      </c>
      <c r="S3361" t="str">
        <f t="shared" si="529"/>
        <v>1/10/2017</v>
      </c>
      <c r="T3361" t="str">
        <f t="shared" si="525"/>
        <v>2017</v>
      </c>
      <c r="U3361" t="str">
        <f t="shared" si="526"/>
        <v>January</v>
      </c>
      <c r="V3361" t="str">
        <f t="shared" si="520"/>
        <v>2/24/2017</v>
      </c>
      <c r="W3361" t="str">
        <f t="shared" si="527"/>
        <v>2017</v>
      </c>
      <c r="X3361" t="str">
        <f t="shared" si="528"/>
        <v>February</v>
      </c>
    </row>
    <row r="3362" spans="1:24" ht="28.8" x14ac:dyDescent="0.55000000000000004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521"/>
        <v>1.0137777777777779</v>
      </c>
      <c r="P3362" s="9">
        <f t="shared" si="522"/>
        <v>126.72222222222223</v>
      </c>
      <c r="Q3362" t="str">
        <f t="shared" si="523"/>
        <v>theater</v>
      </c>
      <c r="R3362" t="str">
        <f t="shared" si="524"/>
        <v>plays</v>
      </c>
      <c r="S3362" t="str">
        <f t="shared" si="529"/>
        <v>11/22/2016</v>
      </c>
      <c r="T3362" t="str">
        <f t="shared" si="525"/>
        <v>2016</v>
      </c>
      <c r="U3362" t="str">
        <f t="shared" si="526"/>
        <v>November</v>
      </c>
      <c r="V3362" t="str">
        <f t="shared" si="520"/>
        <v>12/14/2016</v>
      </c>
      <c r="W3362" t="str">
        <f t="shared" si="527"/>
        <v>2016</v>
      </c>
      <c r="X3362" t="str">
        <f t="shared" si="528"/>
        <v>December</v>
      </c>
    </row>
    <row r="3363" spans="1:24" ht="43.2" x14ac:dyDescent="0.55000000000000004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521"/>
        <v>1.1346000000000001</v>
      </c>
      <c r="P3363" s="9">
        <f t="shared" si="522"/>
        <v>83.42647058823529</v>
      </c>
      <c r="Q3363" t="str">
        <f t="shared" si="523"/>
        <v>theater</v>
      </c>
      <c r="R3363" t="str">
        <f t="shared" si="524"/>
        <v>plays</v>
      </c>
      <c r="S3363" t="str">
        <f t="shared" si="529"/>
        <v>8/14/2014</v>
      </c>
      <c r="T3363" t="str">
        <f t="shared" si="525"/>
        <v>2014</v>
      </c>
      <c r="U3363" t="str">
        <f t="shared" si="526"/>
        <v>August</v>
      </c>
      <c r="V3363" t="str">
        <f t="shared" si="520"/>
        <v>9/1/2014</v>
      </c>
      <c r="W3363" t="str">
        <f t="shared" si="527"/>
        <v>2014</v>
      </c>
      <c r="X3363" t="str">
        <f t="shared" si="528"/>
        <v>September</v>
      </c>
    </row>
    <row r="3364" spans="1:24" ht="43.2" x14ac:dyDescent="0.55000000000000004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521"/>
        <v>2.1800000000000002</v>
      </c>
      <c r="P3364" s="9">
        <f t="shared" si="522"/>
        <v>54.5</v>
      </c>
      <c r="Q3364" t="str">
        <f t="shared" si="523"/>
        <v>theater</v>
      </c>
      <c r="R3364" t="str">
        <f t="shared" si="524"/>
        <v>plays</v>
      </c>
      <c r="S3364" t="str">
        <f t="shared" si="529"/>
        <v>2/20/2015</v>
      </c>
      <c r="T3364" t="str">
        <f t="shared" si="525"/>
        <v>2015</v>
      </c>
      <c r="U3364" t="str">
        <f t="shared" si="526"/>
        <v>February</v>
      </c>
      <c r="V3364" t="str">
        <f t="shared" si="520"/>
        <v>3/6/2015</v>
      </c>
      <c r="W3364" t="str">
        <f t="shared" si="527"/>
        <v>2015</v>
      </c>
      <c r="X3364" t="str">
        <f t="shared" si="528"/>
        <v>March</v>
      </c>
    </row>
    <row r="3365" spans="1:24" ht="43.2" x14ac:dyDescent="0.55000000000000004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521"/>
        <v>1.0141935483870967</v>
      </c>
      <c r="P3365" s="9">
        <f t="shared" si="522"/>
        <v>302.30769230769232</v>
      </c>
      <c r="Q3365" t="str">
        <f t="shared" si="523"/>
        <v>theater</v>
      </c>
      <c r="R3365" t="str">
        <f t="shared" si="524"/>
        <v>plays</v>
      </c>
      <c r="S3365" t="str">
        <f t="shared" si="529"/>
        <v>7/31/2014</v>
      </c>
      <c r="T3365" t="str">
        <f t="shared" si="525"/>
        <v>2014</v>
      </c>
      <c r="U3365" t="str">
        <f t="shared" si="526"/>
        <v>July</v>
      </c>
      <c r="V3365" t="str">
        <f t="shared" si="520"/>
        <v>8/19/2014</v>
      </c>
      <c r="W3365" t="str">
        <f t="shared" si="527"/>
        <v>2014</v>
      </c>
      <c r="X3365" t="str">
        <f t="shared" si="528"/>
        <v>August</v>
      </c>
    </row>
    <row r="3366" spans="1:24" ht="43.2" x14ac:dyDescent="0.55000000000000004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521"/>
        <v>1.0593333333333332</v>
      </c>
      <c r="P3366" s="9">
        <f t="shared" si="522"/>
        <v>44.138888888888886</v>
      </c>
      <c r="Q3366" t="str">
        <f t="shared" si="523"/>
        <v>theater</v>
      </c>
      <c r="R3366" t="str">
        <f t="shared" si="524"/>
        <v>plays</v>
      </c>
      <c r="S3366" t="str">
        <f t="shared" si="529"/>
        <v>2/22/2016</v>
      </c>
      <c r="T3366" t="str">
        <f t="shared" si="525"/>
        <v>2016</v>
      </c>
      <c r="U3366" t="str">
        <f t="shared" si="526"/>
        <v>February</v>
      </c>
      <c r="V3366" t="str">
        <f t="shared" si="520"/>
        <v>3/15/2016</v>
      </c>
      <c r="W3366" t="str">
        <f t="shared" si="527"/>
        <v>2016</v>
      </c>
      <c r="X3366" t="str">
        <f t="shared" si="528"/>
        <v>March</v>
      </c>
    </row>
    <row r="3367" spans="1:24" ht="43.2" x14ac:dyDescent="0.55000000000000004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521"/>
        <v>1.04</v>
      </c>
      <c r="P3367" s="9">
        <f t="shared" si="522"/>
        <v>866.66666666666663</v>
      </c>
      <c r="Q3367" t="str">
        <f t="shared" si="523"/>
        <v>theater</v>
      </c>
      <c r="R3367" t="str">
        <f t="shared" si="524"/>
        <v>plays</v>
      </c>
      <c r="S3367" t="str">
        <f t="shared" si="529"/>
        <v>11/12/2015</v>
      </c>
      <c r="T3367" t="str">
        <f t="shared" si="525"/>
        <v>2015</v>
      </c>
      <c r="U3367" t="str">
        <f t="shared" si="526"/>
        <v>November</v>
      </c>
      <c r="V3367" t="str">
        <f t="shared" si="520"/>
        <v>12/12/2015</v>
      </c>
      <c r="W3367" t="str">
        <f t="shared" si="527"/>
        <v>2015</v>
      </c>
      <c r="X3367" t="str">
        <f t="shared" si="528"/>
        <v>December</v>
      </c>
    </row>
    <row r="3368" spans="1:24" ht="43.2" x14ac:dyDescent="0.55000000000000004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521"/>
        <v>2.21</v>
      </c>
      <c r="P3368" s="9">
        <f t="shared" si="522"/>
        <v>61.388888888888886</v>
      </c>
      <c r="Q3368" t="str">
        <f t="shared" si="523"/>
        <v>theater</v>
      </c>
      <c r="R3368" t="str">
        <f t="shared" si="524"/>
        <v>plays</v>
      </c>
      <c r="S3368" t="str">
        <f t="shared" si="529"/>
        <v>4/12/2015</v>
      </c>
      <c r="T3368" t="str">
        <f t="shared" si="525"/>
        <v>2015</v>
      </c>
      <c r="U3368" t="str">
        <f t="shared" si="526"/>
        <v>April</v>
      </c>
      <c r="V3368" t="str">
        <f t="shared" si="520"/>
        <v>5/12/2015</v>
      </c>
      <c r="W3368" t="str">
        <f t="shared" si="527"/>
        <v>2015</v>
      </c>
      <c r="X3368" t="str">
        <f t="shared" si="528"/>
        <v>May</v>
      </c>
    </row>
    <row r="3369" spans="1:24" ht="43.2" x14ac:dyDescent="0.55000000000000004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521"/>
        <v>1.1866666666666668</v>
      </c>
      <c r="P3369" s="9">
        <f t="shared" si="522"/>
        <v>29.666666666666668</v>
      </c>
      <c r="Q3369" t="str">
        <f t="shared" si="523"/>
        <v>theater</v>
      </c>
      <c r="R3369" t="str">
        <f t="shared" si="524"/>
        <v>plays</v>
      </c>
      <c r="S3369" t="str">
        <f t="shared" si="529"/>
        <v>7/7/2015</v>
      </c>
      <c r="T3369" t="str">
        <f t="shared" si="525"/>
        <v>2015</v>
      </c>
      <c r="U3369" t="str">
        <f t="shared" si="526"/>
        <v>July</v>
      </c>
      <c r="V3369" t="str">
        <f t="shared" si="520"/>
        <v>8/1/2015</v>
      </c>
      <c r="W3369" t="str">
        <f t="shared" si="527"/>
        <v>2015</v>
      </c>
      <c r="X3369" t="str">
        <f t="shared" si="528"/>
        <v>August</v>
      </c>
    </row>
    <row r="3370" spans="1:24" ht="43.2" x14ac:dyDescent="0.55000000000000004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521"/>
        <v>1.046</v>
      </c>
      <c r="P3370" s="9">
        <f t="shared" si="522"/>
        <v>45.478260869565219</v>
      </c>
      <c r="Q3370" t="str">
        <f t="shared" si="523"/>
        <v>theater</v>
      </c>
      <c r="R3370" t="str">
        <f t="shared" si="524"/>
        <v>plays</v>
      </c>
      <c r="S3370" t="str">
        <f t="shared" si="529"/>
        <v>11/25/2014</v>
      </c>
      <c r="T3370" t="str">
        <f t="shared" si="525"/>
        <v>2014</v>
      </c>
      <c r="U3370" t="str">
        <f t="shared" si="526"/>
        <v>November</v>
      </c>
      <c r="V3370" t="str">
        <f t="shared" si="520"/>
        <v>1/1/2015</v>
      </c>
      <c r="W3370" t="str">
        <f t="shared" si="527"/>
        <v>2015</v>
      </c>
      <c r="X3370" t="str">
        <f t="shared" si="528"/>
        <v>January</v>
      </c>
    </row>
    <row r="3371" spans="1:24" ht="43.2" x14ac:dyDescent="0.55000000000000004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521"/>
        <v>1.0389999999999999</v>
      </c>
      <c r="P3371" s="9">
        <f t="shared" si="522"/>
        <v>96.203703703703709</v>
      </c>
      <c r="Q3371" t="str">
        <f t="shared" si="523"/>
        <v>theater</v>
      </c>
      <c r="R3371" t="str">
        <f t="shared" si="524"/>
        <v>plays</v>
      </c>
      <c r="S3371" t="str">
        <f t="shared" si="529"/>
        <v>11/15/2016</v>
      </c>
      <c r="T3371" t="str">
        <f t="shared" si="525"/>
        <v>2016</v>
      </c>
      <c r="U3371" t="str">
        <f t="shared" si="526"/>
        <v>November</v>
      </c>
      <c r="V3371" t="str">
        <f t="shared" si="520"/>
        <v>1/14/2017</v>
      </c>
      <c r="W3371" t="str">
        <f t="shared" si="527"/>
        <v>2017</v>
      </c>
      <c r="X3371" t="str">
        <f t="shared" si="528"/>
        <v>January</v>
      </c>
    </row>
    <row r="3372" spans="1:24" ht="28.8" x14ac:dyDescent="0.55000000000000004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521"/>
        <v>1.1773333333333333</v>
      </c>
      <c r="P3372" s="9">
        <f t="shared" si="522"/>
        <v>67.92307692307692</v>
      </c>
      <c r="Q3372" t="str">
        <f t="shared" si="523"/>
        <v>theater</v>
      </c>
      <c r="R3372" t="str">
        <f t="shared" si="524"/>
        <v>plays</v>
      </c>
      <c r="S3372" t="str">
        <f t="shared" si="529"/>
        <v>11/16/2016</v>
      </c>
      <c r="T3372" t="str">
        <f t="shared" si="525"/>
        <v>2016</v>
      </c>
      <c r="U3372" t="str">
        <f t="shared" si="526"/>
        <v>November</v>
      </c>
      <c r="V3372" t="str">
        <f t="shared" si="520"/>
        <v>12/17/2016</v>
      </c>
      <c r="W3372" t="str">
        <f t="shared" si="527"/>
        <v>2016</v>
      </c>
      <c r="X3372" t="str">
        <f t="shared" si="528"/>
        <v>December</v>
      </c>
    </row>
    <row r="3373" spans="1:24" ht="28.8" x14ac:dyDescent="0.55000000000000004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521"/>
        <v>1.385</v>
      </c>
      <c r="P3373" s="9">
        <f t="shared" si="522"/>
        <v>30.777777777777779</v>
      </c>
      <c r="Q3373" t="str">
        <f t="shared" si="523"/>
        <v>theater</v>
      </c>
      <c r="R3373" t="str">
        <f t="shared" si="524"/>
        <v>plays</v>
      </c>
      <c r="S3373" t="str">
        <f t="shared" si="529"/>
        <v>11/4/2015</v>
      </c>
      <c r="T3373" t="str">
        <f t="shared" si="525"/>
        <v>2015</v>
      </c>
      <c r="U3373" t="str">
        <f t="shared" si="526"/>
        <v>November</v>
      </c>
      <c r="V3373" t="str">
        <f t="shared" si="520"/>
        <v>12/2/2015</v>
      </c>
      <c r="W3373" t="str">
        <f t="shared" si="527"/>
        <v>2015</v>
      </c>
      <c r="X3373" t="str">
        <f t="shared" si="528"/>
        <v>December</v>
      </c>
    </row>
    <row r="3374" spans="1:24" ht="43.2" x14ac:dyDescent="0.55000000000000004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521"/>
        <v>1.0349999999999999</v>
      </c>
      <c r="P3374" s="9">
        <f t="shared" si="522"/>
        <v>38.333333333333336</v>
      </c>
      <c r="Q3374" t="str">
        <f t="shared" si="523"/>
        <v>theater</v>
      </c>
      <c r="R3374" t="str">
        <f t="shared" si="524"/>
        <v>plays</v>
      </c>
      <c r="S3374" t="str">
        <f t="shared" si="529"/>
        <v>8/4/2014</v>
      </c>
      <c r="T3374" t="str">
        <f t="shared" si="525"/>
        <v>2014</v>
      </c>
      <c r="U3374" t="str">
        <f t="shared" si="526"/>
        <v>August</v>
      </c>
      <c r="V3374" t="str">
        <f t="shared" si="520"/>
        <v>8/24/2014</v>
      </c>
      <c r="W3374" t="str">
        <f t="shared" si="527"/>
        <v>2014</v>
      </c>
      <c r="X3374" t="str">
        <f t="shared" si="528"/>
        <v>August</v>
      </c>
    </row>
    <row r="3375" spans="1:24" ht="43.2" x14ac:dyDescent="0.55000000000000004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521"/>
        <v>1.0024999999999999</v>
      </c>
      <c r="P3375" s="9">
        <f t="shared" si="522"/>
        <v>66.833333333333329</v>
      </c>
      <c r="Q3375" t="str">
        <f t="shared" si="523"/>
        <v>theater</v>
      </c>
      <c r="R3375" t="str">
        <f t="shared" si="524"/>
        <v>plays</v>
      </c>
      <c r="S3375" t="str">
        <f t="shared" si="529"/>
        <v>6/24/2015</v>
      </c>
      <c r="T3375" t="str">
        <f t="shared" si="525"/>
        <v>2015</v>
      </c>
      <c r="U3375" t="str">
        <f t="shared" si="526"/>
        <v>June</v>
      </c>
      <c r="V3375" t="str">
        <f t="shared" si="520"/>
        <v>7/18/2015</v>
      </c>
      <c r="W3375" t="str">
        <f t="shared" si="527"/>
        <v>2015</v>
      </c>
      <c r="X3375" t="str">
        <f t="shared" si="528"/>
        <v>July</v>
      </c>
    </row>
    <row r="3376" spans="1:24" ht="43.2" x14ac:dyDescent="0.55000000000000004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521"/>
        <v>1.0657142857142856</v>
      </c>
      <c r="P3376" s="9">
        <f t="shared" si="522"/>
        <v>71.730769230769226</v>
      </c>
      <c r="Q3376" t="str">
        <f t="shared" si="523"/>
        <v>theater</v>
      </c>
      <c r="R3376" t="str">
        <f t="shared" si="524"/>
        <v>plays</v>
      </c>
      <c r="S3376" t="str">
        <f t="shared" si="529"/>
        <v>9/28/2015</v>
      </c>
      <c r="T3376" t="str">
        <f t="shared" si="525"/>
        <v>2015</v>
      </c>
      <c r="U3376" t="str">
        <f t="shared" si="526"/>
        <v>September</v>
      </c>
      <c r="V3376" t="str">
        <f t="shared" si="520"/>
        <v>10/28/2015</v>
      </c>
      <c r="W3376" t="str">
        <f t="shared" si="527"/>
        <v>2015</v>
      </c>
      <c r="X3376" t="str">
        <f t="shared" si="528"/>
        <v>October</v>
      </c>
    </row>
    <row r="3377" spans="1:24" ht="43.2" x14ac:dyDescent="0.55000000000000004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521"/>
        <v>1</v>
      </c>
      <c r="P3377" s="9">
        <f t="shared" si="522"/>
        <v>176.47058823529412</v>
      </c>
      <c r="Q3377" t="str">
        <f t="shared" si="523"/>
        <v>theater</v>
      </c>
      <c r="R3377" t="str">
        <f t="shared" si="524"/>
        <v>plays</v>
      </c>
      <c r="S3377" t="str">
        <f t="shared" si="529"/>
        <v>5/6/2014</v>
      </c>
      <c r="T3377" t="str">
        <f t="shared" si="525"/>
        <v>2014</v>
      </c>
      <c r="U3377" t="str">
        <f t="shared" si="526"/>
        <v>May</v>
      </c>
      <c r="V3377" t="str">
        <f t="shared" si="520"/>
        <v>5/18/2014</v>
      </c>
      <c r="W3377" t="str">
        <f t="shared" si="527"/>
        <v>2014</v>
      </c>
      <c r="X3377" t="str">
        <f t="shared" si="528"/>
        <v>May</v>
      </c>
    </row>
    <row r="3378" spans="1:24" ht="43.2" x14ac:dyDescent="0.55000000000000004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521"/>
        <v>1.0001249999999999</v>
      </c>
      <c r="P3378" s="9">
        <f t="shared" si="522"/>
        <v>421.10526315789474</v>
      </c>
      <c r="Q3378" t="str">
        <f t="shared" si="523"/>
        <v>theater</v>
      </c>
      <c r="R3378" t="str">
        <f t="shared" si="524"/>
        <v>plays</v>
      </c>
      <c r="S3378" t="str">
        <f t="shared" si="529"/>
        <v>2/24/2015</v>
      </c>
      <c r="T3378" t="str">
        <f t="shared" si="525"/>
        <v>2015</v>
      </c>
      <c r="U3378" t="str">
        <f t="shared" si="526"/>
        <v>February</v>
      </c>
      <c r="V3378" t="str">
        <f t="shared" si="520"/>
        <v>4/25/2015</v>
      </c>
      <c r="W3378" t="str">
        <f t="shared" si="527"/>
        <v>2015</v>
      </c>
      <c r="X3378" t="str">
        <f t="shared" si="528"/>
        <v>April</v>
      </c>
    </row>
    <row r="3379" spans="1:24" ht="43.2" x14ac:dyDescent="0.55000000000000004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521"/>
        <v>1.0105</v>
      </c>
      <c r="P3379" s="9">
        <f t="shared" si="522"/>
        <v>104.98701298701299</v>
      </c>
      <c r="Q3379" t="str">
        <f t="shared" si="523"/>
        <v>theater</v>
      </c>
      <c r="R3379" t="str">
        <f t="shared" si="524"/>
        <v>plays</v>
      </c>
      <c r="S3379" t="str">
        <f t="shared" si="529"/>
        <v>2/18/2015</v>
      </c>
      <c r="T3379" t="str">
        <f t="shared" si="525"/>
        <v>2015</v>
      </c>
      <c r="U3379" t="str">
        <f t="shared" si="526"/>
        <v>February</v>
      </c>
      <c r="V3379" t="str">
        <f t="shared" si="520"/>
        <v>3/20/2015</v>
      </c>
      <c r="W3379" t="str">
        <f t="shared" si="527"/>
        <v>2015</v>
      </c>
      <c r="X3379" t="str">
        <f t="shared" si="528"/>
        <v>March</v>
      </c>
    </row>
    <row r="3380" spans="1:24" ht="43.2" x14ac:dyDescent="0.55000000000000004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521"/>
        <v>1.0763636363636364</v>
      </c>
      <c r="P3380" s="9">
        <f t="shared" si="522"/>
        <v>28.19047619047619</v>
      </c>
      <c r="Q3380" t="str">
        <f t="shared" si="523"/>
        <v>theater</v>
      </c>
      <c r="R3380" t="str">
        <f t="shared" si="524"/>
        <v>plays</v>
      </c>
      <c r="S3380" t="str">
        <f t="shared" si="529"/>
        <v>8/7/2014</v>
      </c>
      <c r="T3380" t="str">
        <f t="shared" si="525"/>
        <v>2014</v>
      </c>
      <c r="U3380" t="str">
        <f t="shared" si="526"/>
        <v>August</v>
      </c>
      <c r="V3380" t="str">
        <f t="shared" si="520"/>
        <v>8/31/2014</v>
      </c>
      <c r="W3380" t="str">
        <f t="shared" si="527"/>
        <v>2014</v>
      </c>
      <c r="X3380" t="str">
        <f t="shared" si="528"/>
        <v>August</v>
      </c>
    </row>
    <row r="3381" spans="1:24" ht="43.2" x14ac:dyDescent="0.55000000000000004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521"/>
        <v>1.0365</v>
      </c>
      <c r="P3381" s="9">
        <f t="shared" si="522"/>
        <v>54.55263157894737</v>
      </c>
      <c r="Q3381" t="str">
        <f t="shared" si="523"/>
        <v>theater</v>
      </c>
      <c r="R3381" t="str">
        <f t="shared" si="524"/>
        <v>plays</v>
      </c>
      <c r="S3381" t="str">
        <f t="shared" si="529"/>
        <v>8/9/2015</v>
      </c>
      <c r="T3381" t="str">
        <f t="shared" si="525"/>
        <v>2015</v>
      </c>
      <c r="U3381" t="str">
        <f t="shared" si="526"/>
        <v>August</v>
      </c>
      <c r="V3381" t="str">
        <f t="shared" si="520"/>
        <v>8/26/2015</v>
      </c>
      <c r="W3381" t="str">
        <f t="shared" si="527"/>
        <v>2015</v>
      </c>
      <c r="X3381" t="str">
        <f t="shared" si="528"/>
        <v>August</v>
      </c>
    </row>
    <row r="3382" spans="1:24" ht="43.2" x14ac:dyDescent="0.55000000000000004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521"/>
        <v>1.0443333333333333</v>
      </c>
      <c r="P3382" s="9">
        <f t="shared" si="522"/>
        <v>111.89285714285714</v>
      </c>
      <c r="Q3382" t="str">
        <f t="shared" si="523"/>
        <v>theater</v>
      </c>
      <c r="R3382" t="str">
        <f t="shared" si="524"/>
        <v>plays</v>
      </c>
      <c r="S3382" t="str">
        <f t="shared" si="529"/>
        <v>10/25/2014</v>
      </c>
      <c r="T3382" t="str">
        <f t="shared" si="525"/>
        <v>2014</v>
      </c>
      <c r="U3382" t="str">
        <f t="shared" si="526"/>
        <v>October</v>
      </c>
      <c r="V3382" t="str">
        <f t="shared" si="520"/>
        <v>11/29/2014</v>
      </c>
      <c r="W3382" t="str">
        <f t="shared" si="527"/>
        <v>2014</v>
      </c>
      <c r="X3382" t="str">
        <f t="shared" si="528"/>
        <v>November</v>
      </c>
    </row>
    <row r="3383" spans="1:24" ht="43.2" x14ac:dyDescent="0.55000000000000004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521"/>
        <v>1.0225</v>
      </c>
      <c r="P3383" s="9">
        <f t="shared" si="522"/>
        <v>85.208333333333329</v>
      </c>
      <c r="Q3383" t="str">
        <f t="shared" si="523"/>
        <v>theater</v>
      </c>
      <c r="R3383" t="str">
        <f t="shared" si="524"/>
        <v>plays</v>
      </c>
      <c r="S3383" t="str">
        <f t="shared" si="529"/>
        <v>2/8/2015</v>
      </c>
      <c r="T3383" t="str">
        <f t="shared" si="525"/>
        <v>2015</v>
      </c>
      <c r="U3383" t="str">
        <f t="shared" si="526"/>
        <v>February</v>
      </c>
      <c r="V3383" t="str">
        <f t="shared" si="520"/>
        <v>3/10/2015</v>
      </c>
      <c r="W3383" t="str">
        <f t="shared" si="527"/>
        <v>2015</v>
      </c>
      <c r="X3383" t="str">
        <f t="shared" si="528"/>
        <v>March</v>
      </c>
    </row>
    <row r="3384" spans="1:24" ht="43.2" x14ac:dyDescent="0.55000000000000004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521"/>
        <v>1.0074285714285713</v>
      </c>
      <c r="P3384" s="9">
        <f t="shared" si="522"/>
        <v>76.652173913043484</v>
      </c>
      <c r="Q3384" t="str">
        <f t="shared" si="523"/>
        <v>theater</v>
      </c>
      <c r="R3384" t="str">
        <f t="shared" si="524"/>
        <v>plays</v>
      </c>
      <c r="S3384" t="str">
        <f t="shared" si="529"/>
        <v>7/8/2016</v>
      </c>
      <c r="T3384" t="str">
        <f t="shared" si="525"/>
        <v>2016</v>
      </c>
      <c r="U3384" t="str">
        <f t="shared" si="526"/>
        <v>July</v>
      </c>
      <c r="V3384" t="str">
        <f t="shared" si="520"/>
        <v>8/1/2016</v>
      </c>
      <c r="W3384" t="str">
        <f t="shared" si="527"/>
        <v>2016</v>
      </c>
      <c r="X3384" t="str">
        <f t="shared" si="528"/>
        <v>August</v>
      </c>
    </row>
    <row r="3385" spans="1:24" ht="43.2" x14ac:dyDescent="0.55000000000000004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521"/>
        <v>1.1171428571428572</v>
      </c>
      <c r="P3385" s="9">
        <f t="shared" si="522"/>
        <v>65.166666666666671</v>
      </c>
      <c r="Q3385" t="str">
        <f t="shared" si="523"/>
        <v>theater</v>
      </c>
      <c r="R3385" t="str">
        <f t="shared" si="524"/>
        <v>plays</v>
      </c>
      <c r="S3385" t="str">
        <f t="shared" si="529"/>
        <v>6/3/2016</v>
      </c>
      <c r="T3385" t="str">
        <f t="shared" si="525"/>
        <v>2016</v>
      </c>
      <c r="U3385" t="str">
        <f t="shared" si="526"/>
        <v>June</v>
      </c>
      <c r="V3385" t="str">
        <f t="shared" si="520"/>
        <v>6/23/2016</v>
      </c>
      <c r="W3385" t="str">
        <f t="shared" si="527"/>
        <v>2016</v>
      </c>
      <c r="X3385" t="str">
        <f t="shared" si="528"/>
        <v>June</v>
      </c>
    </row>
    <row r="3386" spans="1:24" ht="43.2" x14ac:dyDescent="0.55000000000000004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521"/>
        <v>1.0001100000000001</v>
      </c>
      <c r="P3386" s="9">
        <f t="shared" si="522"/>
        <v>93.760312499999998</v>
      </c>
      <c r="Q3386" t="str">
        <f t="shared" si="523"/>
        <v>theater</v>
      </c>
      <c r="R3386" t="str">
        <f t="shared" si="524"/>
        <v>plays</v>
      </c>
      <c r="S3386" t="str">
        <f t="shared" si="529"/>
        <v>10/14/2015</v>
      </c>
      <c r="T3386" t="str">
        <f t="shared" si="525"/>
        <v>2015</v>
      </c>
      <c r="U3386" t="str">
        <f t="shared" si="526"/>
        <v>October</v>
      </c>
      <c r="V3386" t="str">
        <f t="shared" si="520"/>
        <v>11/20/2015</v>
      </c>
      <c r="W3386" t="str">
        <f t="shared" si="527"/>
        <v>2015</v>
      </c>
      <c r="X3386" t="str">
        <f t="shared" si="528"/>
        <v>November</v>
      </c>
    </row>
    <row r="3387" spans="1:24" ht="43.2" x14ac:dyDescent="0.55000000000000004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521"/>
        <v>1</v>
      </c>
      <c r="P3387" s="9">
        <f t="shared" si="522"/>
        <v>133.33333333333334</v>
      </c>
      <c r="Q3387" t="str">
        <f t="shared" si="523"/>
        <v>theater</v>
      </c>
      <c r="R3387" t="str">
        <f t="shared" si="524"/>
        <v>plays</v>
      </c>
      <c r="S3387" t="str">
        <f t="shared" si="529"/>
        <v>11/10/2014</v>
      </c>
      <c r="T3387" t="str">
        <f t="shared" si="525"/>
        <v>2014</v>
      </c>
      <c r="U3387" t="str">
        <f t="shared" si="526"/>
        <v>November</v>
      </c>
      <c r="V3387" t="str">
        <f t="shared" si="520"/>
        <v>12/10/2014</v>
      </c>
      <c r="W3387" t="str">
        <f t="shared" si="527"/>
        <v>2014</v>
      </c>
      <c r="X3387" t="str">
        <f t="shared" si="528"/>
        <v>December</v>
      </c>
    </row>
    <row r="3388" spans="1:24" ht="43.2" x14ac:dyDescent="0.55000000000000004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521"/>
        <v>1.05</v>
      </c>
      <c r="P3388" s="9">
        <f t="shared" si="522"/>
        <v>51.219512195121951</v>
      </c>
      <c r="Q3388" t="str">
        <f t="shared" si="523"/>
        <v>theater</v>
      </c>
      <c r="R3388" t="str">
        <f t="shared" si="524"/>
        <v>plays</v>
      </c>
      <c r="S3388" t="str">
        <f t="shared" si="529"/>
        <v>11/3/2014</v>
      </c>
      <c r="T3388" t="str">
        <f t="shared" si="525"/>
        <v>2014</v>
      </c>
      <c r="U3388" t="str">
        <f t="shared" si="526"/>
        <v>November</v>
      </c>
      <c r="V3388" t="str">
        <f t="shared" si="520"/>
        <v>12/3/2014</v>
      </c>
      <c r="W3388" t="str">
        <f t="shared" si="527"/>
        <v>2014</v>
      </c>
      <c r="X3388" t="str">
        <f t="shared" si="528"/>
        <v>December</v>
      </c>
    </row>
    <row r="3389" spans="1:24" ht="43.2" x14ac:dyDescent="0.55000000000000004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521"/>
        <v>1.1686666666666667</v>
      </c>
      <c r="P3389" s="9">
        <f t="shared" si="522"/>
        <v>100.17142857142858</v>
      </c>
      <c r="Q3389" t="str">
        <f t="shared" si="523"/>
        <v>theater</v>
      </c>
      <c r="R3389" t="str">
        <f t="shared" si="524"/>
        <v>plays</v>
      </c>
      <c r="S3389" t="str">
        <f t="shared" si="529"/>
        <v>11/4/2014</v>
      </c>
      <c r="T3389" t="str">
        <f t="shared" si="525"/>
        <v>2014</v>
      </c>
      <c r="U3389" t="str">
        <f t="shared" si="526"/>
        <v>November</v>
      </c>
      <c r="V3389" t="str">
        <f t="shared" si="520"/>
        <v>12/14/2014</v>
      </c>
      <c r="W3389" t="str">
        <f t="shared" si="527"/>
        <v>2014</v>
      </c>
      <c r="X3389" t="str">
        <f t="shared" si="528"/>
        <v>December</v>
      </c>
    </row>
    <row r="3390" spans="1:24" ht="43.2" x14ac:dyDescent="0.55000000000000004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521"/>
        <v>1.038</v>
      </c>
      <c r="P3390" s="9">
        <f t="shared" si="522"/>
        <v>34.6</v>
      </c>
      <c r="Q3390" t="str">
        <f t="shared" si="523"/>
        <v>theater</v>
      </c>
      <c r="R3390" t="str">
        <f t="shared" si="524"/>
        <v>plays</v>
      </c>
      <c r="S3390" t="str">
        <f t="shared" si="529"/>
        <v>5/19/2015</v>
      </c>
      <c r="T3390" t="str">
        <f t="shared" si="525"/>
        <v>2015</v>
      </c>
      <c r="U3390" t="str">
        <f t="shared" si="526"/>
        <v>May</v>
      </c>
      <c r="V3390" t="str">
        <f t="shared" si="520"/>
        <v>6/18/2015</v>
      </c>
      <c r="W3390" t="str">
        <f t="shared" si="527"/>
        <v>2015</v>
      </c>
      <c r="X3390" t="str">
        <f t="shared" si="528"/>
        <v>June</v>
      </c>
    </row>
    <row r="3391" spans="1:24" ht="43.2" x14ac:dyDescent="0.55000000000000004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521"/>
        <v>1.145</v>
      </c>
      <c r="P3391" s="9">
        <f t="shared" si="522"/>
        <v>184.67741935483872</v>
      </c>
      <c r="Q3391" t="str">
        <f t="shared" si="523"/>
        <v>theater</v>
      </c>
      <c r="R3391" t="str">
        <f t="shared" si="524"/>
        <v>plays</v>
      </c>
      <c r="S3391" t="str">
        <f t="shared" si="529"/>
        <v>5/4/2016</v>
      </c>
      <c r="T3391" t="str">
        <f t="shared" si="525"/>
        <v>2016</v>
      </c>
      <c r="U3391" t="str">
        <f t="shared" si="526"/>
        <v>May</v>
      </c>
      <c r="V3391" t="str">
        <f t="shared" si="520"/>
        <v>6/3/2016</v>
      </c>
      <c r="W3391" t="str">
        <f t="shared" si="527"/>
        <v>2016</v>
      </c>
      <c r="X3391" t="str">
        <f t="shared" si="528"/>
        <v>June</v>
      </c>
    </row>
    <row r="3392" spans="1:24" ht="43.2" x14ac:dyDescent="0.55000000000000004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521"/>
        <v>1.024</v>
      </c>
      <c r="P3392" s="9">
        <f t="shared" si="522"/>
        <v>69.818181818181813</v>
      </c>
      <c r="Q3392" t="str">
        <f t="shared" si="523"/>
        <v>theater</v>
      </c>
      <c r="R3392" t="str">
        <f t="shared" si="524"/>
        <v>plays</v>
      </c>
      <c r="S3392" t="str">
        <f t="shared" si="529"/>
        <v>6/25/2014</v>
      </c>
      <c r="T3392" t="str">
        <f t="shared" si="525"/>
        <v>2014</v>
      </c>
      <c r="U3392" t="str">
        <f t="shared" si="526"/>
        <v>June</v>
      </c>
      <c r="V3392" t="str">
        <f t="shared" si="520"/>
        <v>7/10/2014</v>
      </c>
      <c r="W3392" t="str">
        <f t="shared" si="527"/>
        <v>2014</v>
      </c>
      <c r="X3392" t="str">
        <f t="shared" si="528"/>
        <v>July</v>
      </c>
    </row>
    <row r="3393" spans="1:24" ht="43.2" x14ac:dyDescent="0.55000000000000004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521"/>
        <v>2.23</v>
      </c>
      <c r="P3393" s="9">
        <f t="shared" si="522"/>
        <v>61.944444444444443</v>
      </c>
      <c r="Q3393" t="str">
        <f t="shared" si="523"/>
        <v>theater</v>
      </c>
      <c r="R3393" t="str">
        <f t="shared" si="524"/>
        <v>plays</v>
      </c>
      <c r="S3393" t="str">
        <f t="shared" si="529"/>
        <v>7/10/2014</v>
      </c>
      <c r="T3393" t="str">
        <f t="shared" si="525"/>
        <v>2014</v>
      </c>
      <c r="U3393" t="str">
        <f t="shared" si="526"/>
        <v>July</v>
      </c>
      <c r="V3393" t="str">
        <f t="shared" si="520"/>
        <v>8/8/2014</v>
      </c>
      <c r="W3393" t="str">
        <f t="shared" si="527"/>
        <v>2014</v>
      </c>
      <c r="X3393" t="str">
        <f t="shared" si="528"/>
        <v>August</v>
      </c>
    </row>
    <row r="3394" spans="1:24" ht="43.2" x14ac:dyDescent="0.55000000000000004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si="521"/>
        <v>1</v>
      </c>
      <c r="P3394" s="9">
        <f t="shared" si="522"/>
        <v>41.666666666666664</v>
      </c>
      <c r="Q3394" t="str">
        <f t="shared" si="523"/>
        <v>theater</v>
      </c>
      <c r="R3394" t="str">
        <f t="shared" si="524"/>
        <v>plays</v>
      </c>
      <c r="S3394" t="str">
        <f t="shared" si="529"/>
        <v>3/17/2016</v>
      </c>
      <c r="T3394" t="str">
        <f t="shared" si="525"/>
        <v>2016</v>
      </c>
      <c r="U3394" t="str">
        <f t="shared" si="526"/>
        <v>March</v>
      </c>
      <c r="V3394" t="str">
        <f t="shared" ref="V3394:V3457" si="530">TEXT((I3394/86400)+25569+(-5/24),"m/d/yyyy")</f>
        <v>5/6/2016</v>
      </c>
      <c r="W3394" t="str">
        <f t="shared" si="527"/>
        <v>2016</v>
      </c>
      <c r="X3394" t="str">
        <f t="shared" si="528"/>
        <v>May</v>
      </c>
    </row>
    <row r="3395" spans="1:24" ht="43.2" x14ac:dyDescent="0.55000000000000004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ref="O3395:O3458" si="531">E3395/D3395</f>
        <v>1.0580000000000001</v>
      </c>
      <c r="P3395" s="9">
        <f t="shared" ref="P3395:P3458" si="532">IF(L3395&lt;&gt;0, E3395/L3395, 0)</f>
        <v>36.06818181818182</v>
      </c>
      <c r="Q3395" t="str">
        <f t="shared" ref="Q3395:Q3458" si="533">LEFT(N3395, SEARCH("/",N3395,1)-1)</f>
        <v>theater</v>
      </c>
      <c r="R3395" t="str">
        <f t="shared" ref="R3395:R3458" si="534">RIGHT(N3395,LEN(N3395)-FIND("/",N3395))</f>
        <v>plays</v>
      </c>
      <c r="S3395" t="str">
        <f t="shared" si="529"/>
        <v>10/11/2014</v>
      </c>
      <c r="T3395" t="str">
        <f t="shared" ref="T3395:T3458" si="535">TEXT((J3395/86400)+25569+(-5/24),"yyyy")</f>
        <v>2014</v>
      </c>
      <c r="U3395" t="str">
        <f t="shared" ref="U3395:U3458" si="536">TEXT((J3395/86400)+25569+(-5/24),"mmmm")</f>
        <v>October</v>
      </c>
      <c r="V3395" t="str">
        <f t="shared" si="530"/>
        <v>11/5/2014</v>
      </c>
      <c r="W3395" t="str">
        <f t="shared" ref="W3395:W3458" si="537">TEXT((I3395/86400)+25569+(-5/24),"yyyy")</f>
        <v>2014</v>
      </c>
      <c r="X3395" t="str">
        <f t="shared" ref="X3395:X3458" si="538">TEXT((I3395/86400)+25569+(-5/24),"mmmm")</f>
        <v>November</v>
      </c>
    </row>
    <row r="3396" spans="1:24" ht="43.2" x14ac:dyDescent="0.55000000000000004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si="531"/>
        <v>1.4236363636363636</v>
      </c>
      <c r="P3396" s="9">
        <f t="shared" si="532"/>
        <v>29</v>
      </c>
      <c r="Q3396" t="str">
        <f t="shared" si="533"/>
        <v>theater</v>
      </c>
      <c r="R3396" t="str">
        <f t="shared" si="534"/>
        <v>plays</v>
      </c>
      <c r="S3396" t="str">
        <f t="shared" ref="S3396:S3459" si="539">TEXT((J3396/86400)+25569+(-5/24),"m/d/yyyy")</f>
        <v>6/27/2014</v>
      </c>
      <c r="T3396" t="str">
        <f t="shared" si="535"/>
        <v>2014</v>
      </c>
      <c r="U3396" t="str">
        <f t="shared" si="536"/>
        <v>June</v>
      </c>
      <c r="V3396" t="str">
        <f t="shared" si="530"/>
        <v>7/27/2014</v>
      </c>
      <c r="W3396" t="str">
        <f t="shared" si="537"/>
        <v>2014</v>
      </c>
      <c r="X3396" t="str">
        <f t="shared" si="538"/>
        <v>July</v>
      </c>
    </row>
    <row r="3397" spans="1:24" ht="28.8" x14ac:dyDescent="0.55000000000000004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si="531"/>
        <v>1.84</v>
      </c>
      <c r="P3397" s="9">
        <f t="shared" si="532"/>
        <v>24.210526315789473</v>
      </c>
      <c r="Q3397" t="str">
        <f t="shared" si="533"/>
        <v>theater</v>
      </c>
      <c r="R3397" t="str">
        <f t="shared" si="534"/>
        <v>plays</v>
      </c>
      <c r="S3397" t="str">
        <f t="shared" si="539"/>
        <v>5/16/2015</v>
      </c>
      <c r="T3397" t="str">
        <f t="shared" si="535"/>
        <v>2015</v>
      </c>
      <c r="U3397" t="str">
        <f t="shared" si="536"/>
        <v>May</v>
      </c>
      <c r="V3397" t="str">
        <f t="shared" si="530"/>
        <v>5/30/2015</v>
      </c>
      <c r="W3397" t="str">
        <f t="shared" si="537"/>
        <v>2015</v>
      </c>
      <c r="X3397" t="str">
        <f t="shared" si="538"/>
        <v>May</v>
      </c>
    </row>
    <row r="3398" spans="1:24" ht="43.2" x14ac:dyDescent="0.55000000000000004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531"/>
        <v>1.0433333333333332</v>
      </c>
      <c r="P3398" s="9">
        <f t="shared" si="532"/>
        <v>55.892857142857146</v>
      </c>
      <c r="Q3398" t="str">
        <f t="shared" si="533"/>
        <v>theater</v>
      </c>
      <c r="R3398" t="str">
        <f t="shared" si="534"/>
        <v>plays</v>
      </c>
      <c r="S3398" t="str">
        <f t="shared" si="539"/>
        <v>5/5/2014</v>
      </c>
      <c r="T3398" t="str">
        <f t="shared" si="535"/>
        <v>2014</v>
      </c>
      <c r="U3398" t="str">
        <f t="shared" si="536"/>
        <v>May</v>
      </c>
      <c r="V3398" t="str">
        <f t="shared" si="530"/>
        <v>5/31/2014</v>
      </c>
      <c r="W3398" t="str">
        <f t="shared" si="537"/>
        <v>2014</v>
      </c>
      <c r="X3398" t="str">
        <f t="shared" si="538"/>
        <v>May</v>
      </c>
    </row>
    <row r="3399" spans="1:24" ht="28.8" x14ac:dyDescent="0.55000000000000004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531"/>
        <v>1.1200000000000001</v>
      </c>
      <c r="P3399" s="9">
        <f t="shared" si="532"/>
        <v>11.666666666666666</v>
      </c>
      <c r="Q3399" t="str">
        <f t="shared" si="533"/>
        <v>theater</v>
      </c>
      <c r="R3399" t="str">
        <f t="shared" si="534"/>
        <v>plays</v>
      </c>
      <c r="S3399" t="str">
        <f t="shared" si="539"/>
        <v>1/9/2016</v>
      </c>
      <c r="T3399" t="str">
        <f t="shared" si="535"/>
        <v>2016</v>
      </c>
      <c r="U3399" t="str">
        <f t="shared" si="536"/>
        <v>January</v>
      </c>
      <c r="V3399" t="str">
        <f t="shared" si="530"/>
        <v>2/18/2016</v>
      </c>
      <c r="W3399" t="str">
        <f t="shared" si="537"/>
        <v>2016</v>
      </c>
      <c r="X3399" t="str">
        <f t="shared" si="538"/>
        <v>February</v>
      </c>
    </row>
    <row r="3400" spans="1:24" ht="43.2" x14ac:dyDescent="0.55000000000000004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531"/>
        <v>1.1107499999999999</v>
      </c>
      <c r="P3400" s="9">
        <f t="shared" si="532"/>
        <v>68.353846153846149</v>
      </c>
      <c r="Q3400" t="str">
        <f t="shared" si="533"/>
        <v>theater</v>
      </c>
      <c r="R3400" t="str">
        <f t="shared" si="534"/>
        <v>plays</v>
      </c>
      <c r="S3400" t="str">
        <f t="shared" si="539"/>
        <v>10/29/2014</v>
      </c>
      <c r="T3400" t="str">
        <f t="shared" si="535"/>
        <v>2014</v>
      </c>
      <c r="U3400" t="str">
        <f t="shared" si="536"/>
        <v>October</v>
      </c>
      <c r="V3400" t="str">
        <f t="shared" si="530"/>
        <v>11/21/2014</v>
      </c>
      <c r="W3400" t="str">
        <f t="shared" si="537"/>
        <v>2014</v>
      </c>
      <c r="X3400" t="str">
        <f t="shared" si="538"/>
        <v>November</v>
      </c>
    </row>
    <row r="3401" spans="1:24" ht="43.2" x14ac:dyDescent="0.55000000000000004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531"/>
        <v>1.0375000000000001</v>
      </c>
      <c r="P3401" s="9">
        <f t="shared" si="532"/>
        <v>27.065217391304348</v>
      </c>
      <c r="Q3401" t="str">
        <f t="shared" si="533"/>
        <v>theater</v>
      </c>
      <c r="R3401" t="str">
        <f t="shared" si="534"/>
        <v>plays</v>
      </c>
      <c r="S3401" t="str">
        <f t="shared" si="539"/>
        <v>1/22/2015</v>
      </c>
      <c r="T3401" t="str">
        <f t="shared" si="535"/>
        <v>2015</v>
      </c>
      <c r="U3401" t="str">
        <f t="shared" si="536"/>
        <v>January</v>
      </c>
      <c r="V3401" t="str">
        <f t="shared" si="530"/>
        <v>2/21/2015</v>
      </c>
      <c r="W3401" t="str">
        <f t="shared" si="537"/>
        <v>2015</v>
      </c>
      <c r="X3401" t="str">
        <f t="shared" si="538"/>
        <v>February</v>
      </c>
    </row>
    <row r="3402" spans="1:24" ht="43.2" x14ac:dyDescent="0.55000000000000004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si="531"/>
        <v>1.0041</v>
      </c>
      <c r="P3402" s="9">
        <f t="shared" si="532"/>
        <v>118.12941176470588</v>
      </c>
      <c r="Q3402" t="str">
        <f t="shared" si="533"/>
        <v>theater</v>
      </c>
      <c r="R3402" t="str">
        <f t="shared" si="534"/>
        <v>plays</v>
      </c>
      <c r="S3402" t="str">
        <f t="shared" si="539"/>
        <v>7/14/2014</v>
      </c>
      <c r="T3402" t="str">
        <f t="shared" si="535"/>
        <v>2014</v>
      </c>
      <c r="U3402" t="str">
        <f t="shared" si="536"/>
        <v>July</v>
      </c>
      <c r="V3402" t="str">
        <f t="shared" si="530"/>
        <v>8/28/2014</v>
      </c>
      <c r="W3402" t="str">
        <f t="shared" si="537"/>
        <v>2014</v>
      </c>
      <c r="X3402" t="str">
        <f t="shared" si="538"/>
        <v>August</v>
      </c>
    </row>
    <row r="3403" spans="1:24" ht="43.2" x14ac:dyDescent="0.55000000000000004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531"/>
        <v>1.0186206896551724</v>
      </c>
      <c r="P3403" s="9">
        <f t="shared" si="532"/>
        <v>44.757575757575758</v>
      </c>
      <c r="Q3403" t="str">
        <f t="shared" si="533"/>
        <v>theater</v>
      </c>
      <c r="R3403" t="str">
        <f t="shared" si="534"/>
        <v>plays</v>
      </c>
      <c r="S3403" t="str">
        <f t="shared" si="539"/>
        <v>7/8/2015</v>
      </c>
      <c r="T3403" t="str">
        <f t="shared" si="535"/>
        <v>2015</v>
      </c>
      <c r="U3403" t="str">
        <f t="shared" si="536"/>
        <v>July</v>
      </c>
      <c r="V3403" t="str">
        <f t="shared" si="530"/>
        <v>8/7/2015</v>
      </c>
      <c r="W3403" t="str">
        <f t="shared" si="537"/>
        <v>2015</v>
      </c>
      <c r="X3403" t="str">
        <f t="shared" si="538"/>
        <v>August</v>
      </c>
    </row>
    <row r="3404" spans="1:24" ht="43.2" x14ac:dyDescent="0.55000000000000004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531"/>
        <v>1.0976666666666666</v>
      </c>
      <c r="P3404" s="9">
        <f t="shared" si="532"/>
        <v>99.787878787878782</v>
      </c>
      <c r="Q3404" t="str">
        <f t="shared" si="533"/>
        <v>theater</v>
      </c>
      <c r="R3404" t="str">
        <f t="shared" si="534"/>
        <v>plays</v>
      </c>
      <c r="S3404" t="str">
        <f t="shared" si="539"/>
        <v>10/13/2015</v>
      </c>
      <c r="T3404" t="str">
        <f t="shared" si="535"/>
        <v>2015</v>
      </c>
      <c r="U3404" t="str">
        <f t="shared" si="536"/>
        <v>October</v>
      </c>
      <c r="V3404" t="str">
        <f t="shared" si="530"/>
        <v>11/11/2015</v>
      </c>
      <c r="W3404" t="str">
        <f t="shared" si="537"/>
        <v>2015</v>
      </c>
      <c r="X3404" t="str">
        <f t="shared" si="538"/>
        <v>November</v>
      </c>
    </row>
    <row r="3405" spans="1:24" ht="43.2" x14ac:dyDescent="0.55000000000000004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531"/>
        <v>1</v>
      </c>
      <c r="P3405" s="9">
        <f t="shared" si="532"/>
        <v>117.64705882352941</v>
      </c>
      <c r="Q3405" t="str">
        <f t="shared" si="533"/>
        <v>theater</v>
      </c>
      <c r="R3405" t="str">
        <f t="shared" si="534"/>
        <v>plays</v>
      </c>
      <c r="S3405" t="str">
        <f t="shared" si="539"/>
        <v>5/26/2015</v>
      </c>
      <c r="T3405" t="str">
        <f t="shared" si="535"/>
        <v>2015</v>
      </c>
      <c r="U3405" t="str">
        <f t="shared" si="536"/>
        <v>May</v>
      </c>
      <c r="V3405" t="str">
        <f t="shared" si="530"/>
        <v>6/25/2015</v>
      </c>
      <c r="W3405" t="str">
        <f t="shared" si="537"/>
        <v>2015</v>
      </c>
      <c r="X3405" t="str">
        <f t="shared" si="538"/>
        <v>June</v>
      </c>
    </row>
    <row r="3406" spans="1:24" ht="43.2" x14ac:dyDescent="0.55000000000000004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531"/>
        <v>1.22</v>
      </c>
      <c r="P3406" s="9">
        <f t="shared" si="532"/>
        <v>203.33333333333334</v>
      </c>
      <c r="Q3406" t="str">
        <f t="shared" si="533"/>
        <v>theater</v>
      </c>
      <c r="R3406" t="str">
        <f t="shared" si="534"/>
        <v>plays</v>
      </c>
      <c r="S3406" t="str">
        <f t="shared" si="539"/>
        <v>5/28/2015</v>
      </c>
      <c r="T3406" t="str">
        <f t="shared" si="535"/>
        <v>2015</v>
      </c>
      <c r="U3406" t="str">
        <f t="shared" si="536"/>
        <v>May</v>
      </c>
      <c r="V3406" t="str">
        <f t="shared" si="530"/>
        <v>6/17/2015</v>
      </c>
      <c r="W3406" t="str">
        <f t="shared" si="537"/>
        <v>2015</v>
      </c>
      <c r="X3406" t="str">
        <f t="shared" si="538"/>
        <v>June</v>
      </c>
    </row>
    <row r="3407" spans="1:24" ht="43.2" x14ac:dyDescent="0.55000000000000004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531"/>
        <v>1.3757142857142857</v>
      </c>
      <c r="P3407" s="9">
        <f t="shared" si="532"/>
        <v>28.323529411764707</v>
      </c>
      <c r="Q3407" t="str">
        <f t="shared" si="533"/>
        <v>theater</v>
      </c>
      <c r="R3407" t="str">
        <f t="shared" si="534"/>
        <v>plays</v>
      </c>
      <c r="S3407" t="str">
        <f t="shared" si="539"/>
        <v>2/9/2016</v>
      </c>
      <c r="T3407" t="str">
        <f t="shared" si="535"/>
        <v>2016</v>
      </c>
      <c r="U3407" t="str">
        <f t="shared" si="536"/>
        <v>February</v>
      </c>
      <c r="V3407" t="str">
        <f t="shared" si="530"/>
        <v>3/1/2016</v>
      </c>
      <c r="W3407" t="str">
        <f t="shared" si="537"/>
        <v>2016</v>
      </c>
      <c r="X3407" t="str">
        <f t="shared" si="538"/>
        <v>March</v>
      </c>
    </row>
    <row r="3408" spans="1:24" ht="28.8" x14ac:dyDescent="0.55000000000000004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531"/>
        <v>1.0031000000000001</v>
      </c>
      <c r="P3408" s="9">
        <f t="shared" si="532"/>
        <v>110.23076923076923</v>
      </c>
      <c r="Q3408" t="str">
        <f t="shared" si="533"/>
        <v>theater</v>
      </c>
      <c r="R3408" t="str">
        <f t="shared" si="534"/>
        <v>plays</v>
      </c>
      <c r="S3408" t="str">
        <f t="shared" si="539"/>
        <v>6/1/2014</v>
      </c>
      <c r="T3408" t="str">
        <f t="shared" si="535"/>
        <v>2014</v>
      </c>
      <c r="U3408" t="str">
        <f t="shared" si="536"/>
        <v>June</v>
      </c>
      <c r="V3408" t="str">
        <f t="shared" si="530"/>
        <v>7/16/2014</v>
      </c>
      <c r="W3408" t="str">
        <f t="shared" si="537"/>
        <v>2014</v>
      </c>
      <c r="X3408" t="str">
        <f t="shared" si="538"/>
        <v>July</v>
      </c>
    </row>
    <row r="3409" spans="1:24" ht="57.6" x14ac:dyDescent="0.55000000000000004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531"/>
        <v>1.071</v>
      </c>
      <c r="P3409" s="9">
        <f t="shared" si="532"/>
        <v>31.970149253731343</v>
      </c>
      <c r="Q3409" t="str">
        <f t="shared" si="533"/>
        <v>theater</v>
      </c>
      <c r="R3409" t="str">
        <f t="shared" si="534"/>
        <v>plays</v>
      </c>
      <c r="S3409" t="str">
        <f t="shared" si="539"/>
        <v>6/6/2014</v>
      </c>
      <c r="T3409" t="str">
        <f t="shared" si="535"/>
        <v>2014</v>
      </c>
      <c r="U3409" t="str">
        <f t="shared" si="536"/>
        <v>June</v>
      </c>
      <c r="V3409" t="str">
        <f t="shared" si="530"/>
        <v>7/6/2014</v>
      </c>
      <c r="W3409" t="str">
        <f t="shared" si="537"/>
        <v>2014</v>
      </c>
      <c r="X3409" t="str">
        <f t="shared" si="538"/>
        <v>July</v>
      </c>
    </row>
    <row r="3410" spans="1:24" ht="43.2" x14ac:dyDescent="0.55000000000000004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531"/>
        <v>2.11</v>
      </c>
      <c r="P3410" s="9">
        <f t="shared" si="532"/>
        <v>58.611111111111114</v>
      </c>
      <c r="Q3410" t="str">
        <f t="shared" si="533"/>
        <v>theater</v>
      </c>
      <c r="R3410" t="str">
        <f t="shared" si="534"/>
        <v>plays</v>
      </c>
      <c r="S3410" t="str">
        <f t="shared" si="539"/>
        <v>6/18/2014</v>
      </c>
      <c r="T3410" t="str">
        <f t="shared" si="535"/>
        <v>2014</v>
      </c>
      <c r="U3410" t="str">
        <f t="shared" si="536"/>
        <v>June</v>
      </c>
      <c r="V3410" t="str">
        <f t="shared" si="530"/>
        <v>7/18/2014</v>
      </c>
      <c r="W3410" t="str">
        <f t="shared" si="537"/>
        <v>2014</v>
      </c>
      <c r="X3410" t="str">
        <f t="shared" si="538"/>
        <v>July</v>
      </c>
    </row>
    <row r="3411" spans="1:24" ht="43.2" x14ac:dyDescent="0.55000000000000004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531"/>
        <v>1.236</v>
      </c>
      <c r="P3411" s="9">
        <f t="shared" si="532"/>
        <v>29.428571428571427</v>
      </c>
      <c r="Q3411" t="str">
        <f t="shared" si="533"/>
        <v>theater</v>
      </c>
      <c r="R3411" t="str">
        <f t="shared" si="534"/>
        <v>plays</v>
      </c>
      <c r="S3411" t="str">
        <f t="shared" si="539"/>
        <v>6/23/2016</v>
      </c>
      <c r="T3411" t="str">
        <f t="shared" si="535"/>
        <v>2016</v>
      </c>
      <c r="U3411" t="str">
        <f t="shared" si="536"/>
        <v>June</v>
      </c>
      <c r="V3411" t="str">
        <f t="shared" si="530"/>
        <v>7/31/2016</v>
      </c>
      <c r="W3411" t="str">
        <f t="shared" si="537"/>
        <v>2016</v>
      </c>
      <c r="X3411" t="str">
        <f t="shared" si="538"/>
        <v>July</v>
      </c>
    </row>
    <row r="3412" spans="1:24" ht="43.2" x14ac:dyDescent="0.55000000000000004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531"/>
        <v>1.085</v>
      </c>
      <c r="P3412" s="9">
        <f t="shared" si="532"/>
        <v>81.375</v>
      </c>
      <c r="Q3412" t="str">
        <f t="shared" si="533"/>
        <v>theater</v>
      </c>
      <c r="R3412" t="str">
        <f t="shared" si="534"/>
        <v>plays</v>
      </c>
      <c r="S3412" t="str">
        <f t="shared" si="539"/>
        <v>5/9/2016</v>
      </c>
      <c r="T3412" t="str">
        <f t="shared" si="535"/>
        <v>2016</v>
      </c>
      <c r="U3412" t="str">
        <f t="shared" si="536"/>
        <v>May</v>
      </c>
      <c r="V3412" t="str">
        <f t="shared" si="530"/>
        <v>6/6/2016</v>
      </c>
      <c r="W3412" t="str">
        <f t="shared" si="537"/>
        <v>2016</v>
      </c>
      <c r="X3412" t="str">
        <f t="shared" si="538"/>
        <v>June</v>
      </c>
    </row>
    <row r="3413" spans="1:24" ht="43.2" x14ac:dyDescent="0.55000000000000004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531"/>
        <v>1.0356666666666667</v>
      </c>
      <c r="P3413" s="9">
        <f t="shared" si="532"/>
        <v>199.16666666666666</v>
      </c>
      <c r="Q3413" t="str">
        <f t="shared" si="533"/>
        <v>theater</v>
      </c>
      <c r="R3413" t="str">
        <f t="shared" si="534"/>
        <v>plays</v>
      </c>
      <c r="S3413" t="str">
        <f t="shared" si="539"/>
        <v>9/17/2015</v>
      </c>
      <c r="T3413" t="str">
        <f t="shared" si="535"/>
        <v>2015</v>
      </c>
      <c r="U3413" t="str">
        <f t="shared" si="536"/>
        <v>September</v>
      </c>
      <c r="V3413" t="str">
        <f t="shared" si="530"/>
        <v>10/7/2015</v>
      </c>
      <c r="W3413" t="str">
        <f t="shared" si="537"/>
        <v>2015</v>
      </c>
      <c r="X3413" t="str">
        <f t="shared" si="538"/>
        <v>October</v>
      </c>
    </row>
    <row r="3414" spans="1:24" ht="43.2" x14ac:dyDescent="0.55000000000000004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531"/>
        <v>1</v>
      </c>
      <c r="P3414" s="9">
        <f t="shared" si="532"/>
        <v>115.38461538461539</v>
      </c>
      <c r="Q3414" t="str">
        <f t="shared" si="533"/>
        <v>theater</v>
      </c>
      <c r="R3414" t="str">
        <f t="shared" si="534"/>
        <v>plays</v>
      </c>
      <c r="S3414" t="str">
        <f t="shared" si="539"/>
        <v>8/28/2014</v>
      </c>
      <c r="T3414" t="str">
        <f t="shared" si="535"/>
        <v>2014</v>
      </c>
      <c r="U3414" t="str">
        <f t="shared" si="536"/>
        <v>August</v>
      </c>
      <c r="V3414" t="str">
        <f t="shared" si="530"/>
        <v>9/27/2014</v>
      </c>
      <c r="W3414" t="str">
        <f t="shared" si="537"/>
        <v>2014</v>
      </c>
      <c r="X3414" t="str">
        <f t="shared" si="538"/>
        <v>September</v>
      </c>
    </row>
    <row r="3415" spans="1:24" ht="43.2" x14ac:dyDescent="0.55000000000000004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531"/>
        <v>1.3</v>
      </c>
      <c r="P3415" s="9">
        <f t="shared" si="532"/>
        <v>46.428571428571431</v>
      </c>
      <c r="Q3415" t="str">
        <f t="shared" si="533"/>
        <v>theater</v>
      </c>
      <c r="R3415" t="str">
        <f t="shared" si="534"/>
        <v>plays</v>
      </c>
      <c r="S3415" t="str">
        <f t="shared" si="539"/>
        <v>2/18/2015</v>
      </c>
      <c r="T3415" t="str">
        <f t="shared" si="535"/>
        <v>2015</v>
      </c>
      <c r="U3415" t="str">
        <f t="shared" si="536"/>
        <v>February</v>
      </c>
      <c r="V3415" t="str">
        <f t="shared" si="530"/>
        <v>2/27/2015</v>
      </c>
      <c r="W3415" t="str">
        <f t="shared" si="537"/>
        <v>2015</v>
      </c>
      <c r="X3415" t="str">
        <f t="shared" si="538"/>
        <v>February</v>
      </c>
    </row>
    <row r="3416" spans="1:24" ht="43.2" x14ac:dyDescent="0.55000000000000004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531"/>
        <v>1.0349999999999999</v>
      </c>
      <c r="P3416" s="9">
        <f t="shared" si="532"/>
        <v>70.568181818181813</v>
      </c>
      <c r="Q3416" t="str">
        <f t="shared" si="533"/>
        <v>theater</v>
      </c>
      <c r="R3416" t="str">
        <f t="shared" si="534"/>
        <v>plays</v>
      </c>
      <c r="S3416" t="str">
        <f t="shared" si="539"/>
        <v>11/1/2016</v>
      </c>
      <c r="T3416" t="str">
        <f t="shared" si="535"/>
        <v>2016</v>
      </c>
      <c r="U3416" t="str">
        <f t="shared" si="536"/>
        <v>November</v>
      </c>
      <c r="V3416" t="str">
        <f t="shared" si="530"/>
        <v>12/1/2016</v>
      </c>
      <c r="W3416" t="str">
        <f t="shared" si="537"/>
        <v>2016</v>
      </c>
      <c r="X3416" t="str">
        <f t="shared" si="538"/>
        <v>December</v>
      </c>
    </row>
    <row r="3417" spans="1:24" ht="28.8" x14ac:dyDescent="0.55000000000000004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531"/>
        <v>1</v>
      </c>
      <c r="P3417" s="9">
        <f t="shared" si="532"/>
        <v>22.222222222222221</v>
      </c>
      <c r="Q3417" t="str">
        <f t="shared" si="533"/>
        <v>theater</v>
      </c>
      <c r="R3417" t="str">
        <f t="shared" si="534"/>
        <v>plays</v>
      </c>
      <c r="S3417" t="str">
        <f t="shared" si="539"/>
        <v>4/6/2016</v>
      </c>
      <c r="T3417" t="str">
        <f t="shared" si="535"/>
        <v>2016</v>
      </c>
      <c r="U3417" t="str">
        <f t="shared" si="536"/>
        <v>April</v>
      </c>
      <c r="V3417" t="str">
        <f t="shared" si="530"/>
        <v>4/17/2016</v>
      </c>
      <c r="W3417" t="str">
        <f t="shared" si="537"/>
        <v>2016</v>
      </c>
      <c r="X3417" t="str">
        <f t="shared" si="538"/>
        <v>April</v>
      </c>
    </row>
    <row r="3418" spans="1:24" ht="57.6" x14ac:dyDescent="0.55000000000000004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531"/>
        <v>1.196</v>
      </c>
      <c r="P3418" s="9">
        <f t="shared" si="532"/>
        <v>159.46666666666667</v>
      </c>
      <c r="Q3418" t="str">
        <f t="shared" si="533"/>
        <v>theater</v>
      </c>
      <c r="R3418" t="str">
        <f t="shared" si="534"/>
        <v>plays</v>
      </c>
      <c r="S3418" t="str">
        <f t="shared" si="539"/>
        <v>3/26/2015</v>
      </c>
      <c r="T3418" t="str">
        <f t="shared" si="535"/>
        <v>2015</v>
      </c>
      <c r="U3418" t="str">
        <f t="shared" si="536"/>
        <v>March</v>
      </c>
      <c r="V3418" t="str">
        <f t="shared" si="530"/>
        <v>4/23/2015</v>
      </c>
      <c r="W3418" t="str">
        <f t="shared" si="537"/>
        <v>2015</v>
      </c>
      <c r="X3418" t="str">
        <f t="shared" si="538"/>
        <v>April</v>
      </c>
    </row>
    <row r="3419" spans="1:24" ht="43.2" x14ac:dyDescent="0.55000000000000004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531"/>
        <v>1.0000058823529412</v>
      </c>
      <c r="P3419" s="9">
        <f t="shared" si="532"/>
        <v>37.777999999999999</v>
      </c>
      <c r="Q3419" t="str">
        <f t="shared" si="533"/>
        <v>theater</v>
      </c>
      <c r="R3419" t="str">
        <f t="shared" si="534"/>
        <v>plays</v>
      </c>
      <c r="S3419" t="str">
        <f t="shared" si="539"/>
        <v>9/12/2014</v>
      </c>
      <c r="T3419" t="str">
        <f t="shared" si="535"/>
        <v>2014</v>
      </c>
      <c r="U3419" t="str">
        <f t="shared" si="536"/>
        <v>September</v>
      </c>
      <c r="V3419" t="str">
        <f t="shared" si="530"/>
        <v>10/25/2014</v>
      </c>
      <c r="W3419" t="str">
        <f t="shared" si="537"/>
        <v>2014</v>
      </c>
      <c r="X3419" t="str">
        <f t="shared" si="538"/>
        <v>October</v>
      </c>
    </row>
    <row r="3420" spans="1:24" ht="43.2" x14ac:dyDescent="0.55000000000000004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531"/>
        <v>1.00875</v>
      </c>
      <c r="P3420" s="9">
        <f t="shared" si="532"/>
        <v>72.053571428571431</v>
      </c>
      <c r="Q3420" t="str">
        <f t="shared" si="533"/>
        <v>theater</v>
      </c>
      <c r="R3420" t="str">
        <f t="shared" si="534"/>
        <v>plays</v>
      </c>
      <c r="S3420" t="str">
        <f t="shared" si="539"/>
        <v>4/23/2014</v>
      </c>
      <c r="T3420" t="str">
        <f t="shared" si="535"/>
        <v>2014</v>
      </c>
      <c r="U3420" t="str">
        <f t="shared" si="536"/>
        <v>April</v>
      </c>
      <c r="V3420" t="str">
        <f t="shared" si="530"/>
        <v>5/23/2014</v>
      </c>
      <c r="W3420" t="str">
        <f t="shared" si="537"/>
        <v>2014</v>
      </c>
      <c r="X3420" t="str">
        <f t="shared" si="538"/>
        <v>May</v>
      </c>
    </row>
    <row r="3421" spans="1:24" ht="57.6" x14ac:dyDescent="0.55000000000000004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531"/>
        <v>1.0654545454545454</v>
      </c>
      <c r="P3421" s="9">
        <f t="shared" si="532"/>
        <v>63.695652173913047</v>
      </c>
      <c r="Q3421" t="str">
        <f t="shared" si="533"/>
        <v>theater</v>
      </c>
      <c r="R3421" t="str">
        <f t="shared" si="534"/>
        <v>plays</v>
      </c>
      <c r="S3421" t="str">
        <f t="shared" si="539"/>
        <v>3/19/2016</v>
      </c>
      <c r="T3421" t="str">
        <f t="shared" si="535"/>
        <v>2016</v>
      </c>
      <c r="U3421" t="str">
        <f t="shared" si="536"/>
        <v>March</v>
      </c>
      <c r="V3421" t="str">
        <f t="shared" si="530"/>
        <v>4/6/2016</v>
      </c>
      <c r="W3421" t="str">
        <f t="shared" si="537"/>
        <v>2016</v>
      </c>
      <c r="X3421" t="str">
        <f t="shared" si="538"/>
        <v>April</v>
      </c>
    </row>
    <row r="3422" spans="1:24" ht="43.2" x14ac:dyDescent="0.55000000000000004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531"/>
        <v>1.38</v>
      </c>
      <c r="P3422" s="9">
        <f t="shared" si="532"/>
        <v>28.411764705882351</v>
      </c>
      <c r="Q3422" t="str">
        <f t="shared" si="533"/>
        <v>theater</v>
      </c>
      <c r="R3422" t="str">
        <f t="shared" si="534"/>
        <v>plays</v>
      </c>
      <c r="S3422" t="str">
        <f t="shared" si="539"/>
        <v>2/4/2016</v>
      </c>
      <c r="T3422" t="str">
        <f t="shared" si="535"/>
        <v>2016</v>
      </c>
      <c r="U3422" t="str">
        <f t="shared" si="536"/>
        <v>February</v>
      </c>
      <c r="V3422" t="str">
        <f t="shared" si="530"/>
        <v>2/13/2016</v>
      </c>
      <c r="W3422" t="str">
        <f t="shared" si="537"/>
        <v>2016</v>
      </c>
      <c r="X3422" t="str">
        <f t="shared" si="538"/>
        <v>February</v>
      </c>
    </row>
    <row r="3423" spans="1:24" ht="43.2" x14ac:dyDescent="0.55000000000000004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531"/>
        <v>1.0115000000000001</v>
      </c>
      <c r="P3423" s="9">
        <f t="shared" si="532"/>
        <v>103.21428571428571</v>
      </c>
      <c r="Q3423" t="str">
        <f t="shared" si="533"/>
        <v>theater</v>
      </c>
      <c r="R3423" t="str">
        <f t="shared" si="534"/>
        <v>plays</v>
      </c>
      <c r="S3423" t="str">
        <f t="shared" si="539"/>
        <v>2/2/2015</v>
      </c>
      <c r="T3423" t="str">
        <f t="shared" si="535"/>
        <v>2015</v>
      </c>
      <c r="U3423" t="str">
        <f t="shared" si="536"/>
        <v>February</v>
      </c>
      <c r="V3423" t="str">
        <f t="shared" si="530"/>
        <v>3/4/2015</v>
      </c>
      <c r="W3423" t="str">
        <f t="shared" si="537"/>
        <v>2015</v>
      </c>
      <c r="X3423" t="str">
        <f t="shared" si="538"/>
        <v>March</v>
      </c>
    </row>
    <row r="3424" spans="1:24" ht="43.2" x14ac:dyDescent="0.55000000000000004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531"/>
        <v>1.091</v>
      </c>
      <c r="P3424" s="9">
        <f t="shared" si="532"/>
        <v>71.152173913043484</v>
      </c>
      <c r="Q3424" t="str">
        <f t="shared" si="533"/>
        <v>theater</v>
      </c>
      <c r="R3424" t="str">
        <f t="shared" si="534"/>
        <v>plays</v>
      </c>
      <c r="S3424" t="str">
        <f t="shared" si="539"/>
        <v>11/15/2015</v>
      </c>
      <c r="T3424" t="str">
        <f t="shared" si="535"/>
        <v>2015</v>
      </c>
      <c r="U3424" t="str">
        <f t="shared" si="536"/>
        <v>November</v>
      </c>
      <c r="V3424" t="str">
        <f t="shared" si="530"/>
        <v>12/13/2015</v>
      </c>
      <c r="W3424" t="str">
        <f t="shared" si="537"/>
        <v>2015</v>
      </c>
      <c r="X3424" t="str">
        <f t="shared" si="538"/>
        <v>December</v>
      </c>
    </row>
    <row r="3425" spans="1:24" ht="43.2" x14ac:dyDescent="0.55000000000000004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531"/>
        <v>1.4</v>
      </c>
      <c r="P3425" s="9">
        <f t="shared" si="532"/>
        <v>35</v>
      </c>
      <c r="Q3425" t="str">
        <f t="shared" si="533"/>
        <v>theater</v>
      </c>
      <c r="R3425" t="str">
        <f t="shared" si="534"/>
        <v>plays</v>
      </c>
      <c r="S3425" t="str">
        <f t="shared" si="539"/>
        <v>3/25/2015</v>
      </c>
      <c r="T3425" t="str">
        <f t="shared" si="535"/>
        <v>2015</v>
      </c>
      <c r="U3425" t="str">
        <f t="shared" si="536"/>
        <v>March</v>
      </c>
      <c r="V3425" t="str">
        <f t="shared" si="530"/>
        <v>4/24/2015</v>
      </c>
      <c r="W3425" t="str">
        <f t="shared" si="537"/>
        <v>2015</v>
      </c>
      <c r="X3425" t="str">
        <f t="shared" si="538"/>
        <v>April</v>
      </c>
    </row>
    <row r="3426" spans="1:24" ht="43.2" x14ac:dyDescent="0.55000000000000004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531"/>
        <v>1.0358333333333334</v>
      </c>
      <c r="P3426" s="9">
        <f t="shared" si="532"/>
        <v>81.776315789473685</v>
      </c>
      <c r="Q3426" t="str">
        <f t="shared" si="533"/>
        <v>theater</v>
      </c>
      <c r="R3426" t="str">
        <f t="shared" si="534"/>
        <v>plays</v>
      </c>
      <c r="S3426" t="str">
        <f t="shared" si="539"/>
        <v>1/14/2015</v>
      </c>
      <c r="T3426" t="str">
        <f t="shared" si="535"/>
        <v>2015</v>
      </c>
      <c r="U3426" t="str">
        <f t="shared" si="536"/>
        <v>January</v>
      </c>
      <c r="V3426" t="str">
        <f t="shared" si="530"/>
        <v>2/5/2015</v>
      </c>
      <c r="W3426" t="str">
        <f t="shared" si="537"/>
        <v>2015</v>
      </c>
      <c r="X3426" t="str">
        <f t="shared" si="538"/>
        <v>February</v>
      </c>
    </row>
    <row r="3427" spans="1:24" ht="43.2" x14ac:dyDescent="0.55000000000000004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531"/>
        <v>1.0297033333333332</v>
      </c>
      <c r="P3427" s="9">
        <f t="shared" si="532"/>
        <v>297.02980769230766</v>
      </c>
      <c r="Q3427" t="str">
        <f t="shared" si="533"/>
        <v>theater</v>
      </c>
      <c r="R3427" t="str">
        <f t="shared" si="534"/>
        <v>plays</v>
      </c>
      <c r="S3427" t="str">
        <f t="shared" si="539"/>
        <v>9/2/2014</v>
      </c>
      <c r="T3427" t="str">
        <f t="shared" si="535"/>
        <v>2014</v>
      </c>
      <c r="U3427" t="str">
        <f t="shared" si="536"/>
        <v>September</v>
      </c>
      <c r="V3427" t="str">
        <f t="shared" si="530"/>
        <v>10/4/2014</v>
      </c>
      <c r="W3427" t="str">
        <f t="shared" si="537"/>
        <v>2014</v>
      </c>
      <c r="X3427" t="str">
        <f t="shared" si="538"/>
        <v>October</v>
      </c>
    </row>
    <row r="3428" spans="1:24" ht="43.2" x14ac:dyDescent="0.55000000000000004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531"/>
        <v>1.0813333333333333</v>
      </c>
      <c r="P3428" s="9">
        <f t="shared" si="532"/>
        <v>46.609195402298852</v>
      </c>
      <c r="Q3428" t="str">
        <f t="shared" si="533"/>
        <v>theater</v>
      </c>
      <c r="R3428" t="str">
        <f t="shared" si="534"/>
        <v>plays</v>
      </c>
      <c r="S3428" t="str">
        <f t="shared" si="539"/>
        <v>9/1/2014</v>
      </c>
      <c r="T3428" t="str">
        <f t="shared" si="535"/>
        <v>2014</v>
      </c>
      <c r="U3428" t="str">
        <f t="shared" si="536"/>
        <v>September</v>
      </c>
      <c r="V3428" t="str">
        <f t="shared" si="530"/>
        <v>9/20/2014</v>
      </c>
      <c r="W3428" t="str">
        <f t="shared" si="537"/>
        <v>2014</v>
      </c>
      <c r="X3428" t="str">
        <f t="shared" si="538"/>
        <v>September</v>
      </c>
    </row>
    <row r="3429" spans="1:24" ht="43.2" x14ac:dyDescent="0.55000000000000004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531"/>
        <v>1</v>
      </c>
      <c r="P3429" s="9">
        <f t="shared" si="532"/>
        <v>51.724137931034484</v>
      </c>
      <c r="Q3429" t="str">
        <f t="shared" si="533"/>
        <v>theater</v>
      </c>
      <c r="R3429" t="str">
        <f t="shared" si="534"/>
        <v>plays</v>
      </c>
      <c r="S3429" t="str">
        <f t="shared" si="539"/>
        <v>6/2/2014</v>
      </c>
      <c r="T3429" t="str">
        <f t="shared" si="535"/>
        <v>2014</v>
      </c>
      <c r="U3429" t="str">
        <f t="shared" si="536"/>
        <v>June</v>
      </c>
      <c r="V3429" t="str">
        <f t="shared" si="530"/>
        <v>7/2/2014</v>
      </c>
      <c r="W3429" t="str">
        <f t="shared" si="537"/>
        <v>2014</v>
      </c>
      <c r="X3429" t="str">
        <f t="shared" si="538"/>
        <v>July</v>
      </c>
    </row>
    <row r="3430" spans="1:24" ht="43.2" x14ac:dyDescent="0.55000000000000004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531"/>
        <v>1.0275000000000001</v>
      </c>
      <c r="P3430" s="9">
        <f t="shared" si="532"/>
        <v>40.294117647058826</v>
      </c>
      <c r="Q3430" t="str">
        <f t="shared" si="533"/>
        <v>theater</v>
      </c>
      <c r="R3430" t="str">
        <f t="shared" si="534"/>
        <v>plays</v>
      </c>
      <c r="S3430" t="str">
        <f t="shared" si="539"/>
        <v>2/3/2015</v>
      </c>
      <c r="T3430" t="str">
        <f t="shared" si="535"/>
        <v>2015</v>
      </c>
      <c r="U3430" t="str">
        <f t="shared" si="536"/>
        <v>February</v>
      </c>
      <c r="V3430" t="str">
        <f t="shared" si="530"/>
        <v>2/28/2015</v>
      </c>
      <c r="W3430" t="str">
        <f t="shared" si="537"/>
        <v>2015</v>
      </c>
      <c r="X3430" t="str">
        <f t="shared" si="538"/>
        <v>February</v>
      </c>
    </row>
    <row r="3431" spans="1:24" ht="43.2" x14ac:dyDescent="0.55000000000000004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531"/>
        <v>1.3</v>
      </c>
      <c r="P3431" s="9">
        <f t="shared" si="532"/>
        <v>16.25</v>
      </c>
      <c r="Q3431" t="str">
        <f t="shared" si="533"/>
        <v>theater</v>
      </c>
      <c r="R3431" t="str">
        <f t="shared" si="534"/>
        <v>plays</v>
      </c>
      <c r="S3431" t="str">
        <f t="shared" si="539"/>
        <v>10/18/2016</v>
      </c>
      <c r="T3431" t="str">
        <f t="shared" si="535"/>
        <v>2016</v>
      </c>
      <c r="U3431" t="str">
        <f t="shared" si="536"/>
        <v>October</v>
      </c>
      <c r="V3431" t="str">
        <f t="shared" si="530"/>
        <v>11/1/2016</v>
      </c>
      <c r="W3431" t="str">
        <f t="shared" si="537"/>
        <v>2016</v>
      </c>
      <c r="X3431" t="str">
        <f t="shared" si="538"/>
        <v>November</v>
      </c>
    </row>
    <row r="3432" spans="1:24" ht="43.2" x14ac:dyDescent="0.55000000000000004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531"/>
        <v>1.0854949999999999</v>
      </c>
      <c r="P3432" s="9">
        <f t="shared" si="532"/>
        <v>30.152638888888887</v>
      </c>
      <c r="Q3432" t="str">
        <f t="shared" si="533"/>
        <v>theater</v>
      </c>
      <c r="R3432" t="str">
        <f t="shared" si="534"/>
        <v>plays</v>
      </c>
      <c r="S3432" t="str">
        <f t="shared" si="539"/>
        <v>6/30/2014</v>
      </c>
      <c r="T3432" t="str">
        <f t="shared" si="535"/>
        <v>2014</v>
      </c>
      <c r="U3432" t="str">
        <f t="shared" si="536"/>
        <v>June</v>
      </c>
      <c r="V3432" t="str">
        <f t="shared" si="530"/>
        <v>7/30/2014</v>
      </c>
      <c r="W3432" t="str">
        <f t="shared" si="537"/>
        <v>2014</v>
      </c>
      <c r="X3432" t="str">
        <f t="shared" si="538"/>
        <v>July</v>
      </c>
    </row>
    <row r="3433" spans="1:24" ht="43.2" x14ac:dyDescent="0.55000000000000004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531"/>
        <v>1</v>
      </c>
      <c r="P3433" s="9">
        <f t="shared" si="532"/>
        <v>95.238095238095241</v>
      </c>
      <c r="Q3433" t="str">
        <f t="shared" si="533"/>
        <v>theater</v>
      </c>
      <c r="R3433" t="str">
        <f t="shared" si="534"/>
        <v>plays</v>
      </c>
      <c r="S3433" t="str">
        <f t="shared" si="539"/>
        <v>7/19/2014</v>
      </c>
      <c r="T3433" t="str">
        <f t="shared" si="535"/>
        <v>2014</v>
      </c>
      <c r="U3433" t="str">
        <f t="shared" si="536"/>
        <v>July</v>
      </c>
      <c r="V3433" t="str">
        <f t="shared" si="530"/>
        <v>8/18/2014</v>
      </c>
      <c r="W3433" t="str">
        <f t="shared" si="537"/>
        <v>2014</v>
      </c>
      <c r="X3433" t="str">
        <f t="shared" si="538"/>
        <v>August</v>
      </c>
    </row>
    <row r="3434" spans="1:24" ht="43.2" x14ac:dyDescent="0.55000000000000004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531"/>
        <v>1.0965</v>
      </c>
      <c r="P3434" s="9">
        <f t="shared" si="532"/>
        <v>52.214285714285715</v>
      </c>
      <c r="Q3434" t="str">
        <f t="shared" si="533"/>
        <v>theater</v>
      </c>
      <c r="R3434" t="str">
        <f t="shared" si="534"/>
        <v>plays</v>
      </c>
      <c r="S3434" t="str">
        <f t="shared" si="539"/>
        <v>1/11/2016</v>
      </c>
      <c r="T3434" t="str">
        <f t="shared" si="535"/>
        <v>2016</v>
      </c>
      <c r="U3434" t="str">
        <f t="shared" si="536"/>
        <v>January</v>
      </c>
      <c r="V3434" t="str">
        <f t="shared" si="530"/>
        <v>2/5/2016</v>
      </c>
      <c r="W3434" t="str">
        <f t="shared" si="537"/>
        <v>2016</v>
      </c>
      <c r="X3434" t="str">
        <f t="shared" si="538"/>
        <v>February</v>
      </c>
    </row>
    <row r="3435" spans="1:24" ht="43.2" x14ac:dyDescent="0.55000000000000004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531"/>
        <v>1.0026315789473683</v>
      </c>
      <c r="P3435" s="9">
        <f t="shared" si="532"/>
        <v>134.1549295774648</v>
      </c>
      <c r="Q3435" t="str">
        <f t="shared" si="533"/>
        <v>theater</v>
      </c>
      <c r="R3435" t="str">
        <f t="shared" si="534"/>
        <v>plays</v>
      </c>
      <c r="S3435" t="str">
        <f t="shared" si="539"/>
        <v>5/16/2014</v>
      </c>
      <c r="T3435" t="str">
        <f t="shared" si="535"/>
        <v>2014</v>
      </c>
      <c r="U3435" t="str">
        <f t="shared" si="536"/>
        <v>May</v>
      </c>
      <c r="V3435" t="str">
        <f t="shared" si="530"/>
        <v>6/16/2014</v>
      </c>
      <c r="W3435" t="str">
        <f t="shared" si="537"/>
        <v>2014</v>
      </c>
      <c r="X3435" t="str">
        <f t="shared" si="538"/>
        <v>June</v>
      </c>
    </row>
    <row r="3436" spans="1:24" ht="43.2" x14ac:dyDescent="0.55000000000000004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531"/>
        <v>1.0555000000000001</v>
      </c>
      <c r="P3436" s="9">
        <f t="shared" si="532"/>
        <v>62.827380952380949</v>
      </c>
      <c r="Q3436" t="str">
        <f t="shared" si="533"/>
        <v>theater</v>
      </c>
      <c r="R3436" t="str">
        <f t="shared" si="534"/>
        <v>plays</v>
      </c>
      <c r="S3436" t="str">
        <f t="shared" si="539"/>
        <v>6/10/2014</v>
      </c>
      <c r="T3436" t="str">
        <f t="shared" si="535"/>
        <v>2014</v>
      </c>
      <c r="U3436" t="str">
        <f t="shared" si="536"/>
        <v>June</v>
      </c>
      <c r="V3436" t="str">
        <f t="shared" si="530"/>
        <v>7/10/2014</v>
      </c>
      <c r="W3436" t="str">
        <f t="shared" si="537"/>
        <v>2014</v>
      </c>
      <c r="X3436" t="str">
        <f t="shared" si="538"/>
        <v>July</v>
      </c>
    </row>
    <row r="3437" spans="1:24" ht="43.2" x14ac:dyDescent="0.55000000000000004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531"/>
        <v>1.1200000000000001</v>
      </c>
      <c r="P3437" s="9">
        <f t="shared" si="532"/>
        <v>58.94736842105263</v>
      </c>
      <c r="Q3437" t="str">
        <f t="shared" si="533"/>
        <v>theater</v>
      </c>
      <c r="R3437" t="str">
        <f t="shared" si="534"/>
        <v>plays</v>
      </c>
      <c r="S3437" t="str">
        <f t="shared" si="539"/>
        <v>7/21/2016</v>
      </c>
      <c r="T3437" t="str">
        <f t="shared" si="535"/>
        <v>2016</v>
      </c>
      <c r="U3437" t="str">
        <f t="shared" si="536"/>
        <v>July</v>
      </c>
      <c r="V3437" t="str">
        <f t="shared" si="530"/>
        <v>8/6/2016</v>
      </c>
      <c r="W3437" t="str">
        <f t="shared" si="537"/>
        <v>2016</v>
      </c>
      <c r="X3437" t="str">
        <f t="shared" si="538"/>
        <v>August</v>
      </c>
    </row>
    <row r="3438" spans="1:24" ht="43.2" x14ac:dyDescent="0.55000000000000004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531"/>
        <v>1.0589999999999999</v>
      </c>
      <c r="P3438" s="9">
        <f t="shared" si="532"/>
        <v>143.1081081081081</v>
      </c>
      <c r="Q3438" t="str">
        <f t="shared" si="533"/>
        <v>theater</v>
      </c>
      <c r="R3438" t="str">
        <f t="shared" si="534"/>
        <v>plays</v>
      </c>
      <c r="S3438" t="str">
        <f t="shared" si="539"/>
        <v>7/31/2014</v>
      </c>
      <c r="T3438" t="str">
        <f t="shared" si="535"/>
        <v>2014</v>
      </c>
      <c r="U3438" t="str">
        <f t="shared" si="536"/>
        <v>July</v>
      </c>
      <c r="V3438" t="str">
        <f t="shared" si="530"/>
        <v>8/21/2014</v>
      </c>
      <c r="W3438" t="str">
        <f t="shared" si="537"/>
        <v>2014</v>
      </c>
      <c r="X3438" t="str">
        <f t="shared" si="538"/>
        <v>August</v>
      </c>
    </row>
    <row r="3439" spans="1:24" ht="43.2" x14ac:dyDescent="0.55000000000000004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531"/>
        <v>1.01</v>
      </c>
      <c r="P3439" s="9">
        <f t="shared" si="532"/>
        <v>84.166666666666671</v>
      </c>
      <c r="Q3439" t="str">
        <f t="shared" si="533"/>
        <v>theater</v>
      </c>
      <c r="R3439" t="str">
        <f t="shared" si="534"/>
        <v>plays</v>
      </c>
      <c r="S3439" t="str">
        <f t="shared" si="539"/>
        <v>7/20/2015</v>
      </c>
      <c r="T3439" t="str">
        <f t="shared" si="535"/>
        <v>2015</v>
      </c>
      <c r="U3439" t="str">
        <f t="shared" si="536"/>
        <v>July</v>
      </c>
      <c r="V3439" t="str">
        <f t="shared" si="530"/>
        <v>8/19/2015</v>
      </c>
      <c r="W3439" t="str">
        <f t="shared" si="537"/>
        <v>2015</v>
      </c>
      <c r="X3439" t="str">
        <f t="shared" si="538"/>
        <v>August</v>
      </c>
    </row>
    <row r="3440" spans="1:24" ht="43.2" x14ac:dyDescent="0.55000000000000004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531"/>
        <v>1.042</v>
      </c>
      <c r="P3440" s="9">
        <f t="shared" si="532"/>
        <v>186.07142857142858</v>
      </c>
      <c r="Q3440" t="str">
        <f t="shared" si="533"/>
        <v>theater</v>
      </c>
      <c r="R3440" t="str">
        <f t="shared" si="534"/>
        <v>plays</v>
      </c>
      <c r="S3440" t="str">
        <f t="shared" si="539"/>
        <v>4/6/2015</v>
      </c>
      <c r="T3440" t="str">
        <f t="shared" si="535"/>
        <v>2015</v>
      </c>
      <c r="U3440" t="str">
        <f t="shared" si="536"/>
        <v>April</v>
      </c>
      <c r="V3440" t="str">
        <f t="shared" si="530"/>
        <v>5/2/2015</v>
      </c>
      <c r="W3440" t="str">
        <f t="shared" si="537"/>
        <v>2015</v>
      </c>
      <c r="X3440" t="str">
        <f t="shared" si="538"/>
        <v>May</v>
      </c>
    </row>
    <row r="3441" spans="1:24" ht="28.8" x14ac:dyDescent="0.55000000000000004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531"/>
        <v>1.3467833333333334</v>
      </c>
      <c r="P3441" s="9">
        <f t="shared" si="532"/>
        <v>89.785555555555561</v>
      </c>
      <c r="Q3441" t="str">
        <f t="shared" si="533"/>
        <v>theater</v>
      </c>
      <c r="R3441" t="str">
        <f t="shared" si="534"/>
        <v>plays</v>
      </c>
      <c r="S3441" t="str">
        <f t="shared" si="539"/>
        <v>1/5/2016</v>
      </c>
      <c r="T3441" t="str">
        <f t="shared" si="535"/>
        <v>2016</v>
      </c>
      <c r="U3441" t="str">
        <f t="shared" si="536"/>
        <v>January</v>
      </c>
      <c r="V3441" t="str">
        <f t="shared" si="530"/>
        <v>1/18/2016</v>
      </c>
      <c r="W3441" t="str">
        <f t="shared" si="537"/>
        <v>2016</v>
      </c>
      <c r="X3441" t="str">
        <f t="shared" si="538"/>
        <v>January</v>
      </c>
    </row>
    <row r="3442" spans="1:24" ht="43.2" x14ac:dyDescent="0.55000000000000004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531"/>
        <v>1.052184</v>
      </c>
      <c r="P3442" s="9">
        <f t="shared" si="532"/>
        <v>64.157560975609755</v>
      </c>
      <c r="Q3442" t="str">
        <f t="shared" si="533"/>
        <v>theater</v>
      </c>
      <c r="R3442" t="str">
        <f t="shared" si="534"/>
        <v>plays</v>
      </c>
      <c r="S3442" t="str">
        <f t="shared" si="539"/>
        <v>6/18/2014</v>
      </c>
      <c r="T3442" t="str">
        <f t="shared" si="535"/>
        <v>2014</v>
      </c>
      <c r="U3442" t="str">
        <f t="shared" si="536"/>
        <v>June</v>
      </c>
      <c r="V3442" t="str">
        <f t="shared" si="530"/>
        <v>7/11/2014</v>
      </c>
      <c r="W3442" t="str">
        <f t="shared" si="537"/>
        <v>2014</v>
      </c>
      <c r="X3442" t="str">
        <f t="shared" si="538"/>
        <v>July</v>
      </c>
    </row>
    <row r="3443" spans="1:24" ht="43.2" x14ac:dyDescent="0.55000000000000004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531"/>
        <v>1.026</v>
      </c>
      <c r="P3443" s="9">
        <f t="shared" si="532"/>
        <v>59.651162790697676</v>
      </c>
      <c r="Q3443" t="str">
        <f t="shared" si="533"/>
        <v>theater</v>
      </c>
      <c r="R3443" t="str">
        <f t="shared" si="534"/>
        <v>plays</v>
      </c>
      <c r="S3443" t="str">
        <f t="shared" si="539"/>
        <v>10/17/2015</v>
      </c>
      <c r="T3443" t="str">
        <f t="shared" si="535"/>
        <v>2015</v>
      </c>
      <c r="U3443" t="str">
        <f t="shared" si="536"/>
        <v>October</v>
      </c>
      <c r="V3443" t="str">
        <f t="shared" si="530"/>
        <v>11/13/2015</v>
      </c>
      <c r="W3443" t="str">
        <f t="shared" si="537"/>
        <v>2015</v>
      </c>
      <c r="X3443" t="str">
        <f t="shared" si="538"/>
        <v>November</v>
      </c>
    </row>
    <row r="3444" spans="1:24" ht="43.2" x14ac:dyDescent="0.55000000000000004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531"/>
        <v>1</v>
      </c>
      <c r="P3444" s="9">
        <f t="shared" si="532"/>
        <v>31.25</v>
      </c>
      <c r="Q3444" t="str">
        <f t="shared" si="533"/>
        <v>theater</v>
      </c>
      <c r="R3444" t="str">
        <f t="shared" si="534"/>
        <v>plays</v>
      </c>
      <c r="S3444" t="str">
        <f t="shared" si="539"/>
        <v>4/30/2015</v>
      </c>
      <c r="T3444" t="str">
        <f t="shared" si="535"/>
        <v>2015</v>
      </c>
      <c r="U3444" t="str">
        <f t="shared" si="536"/>
        <v>April</v>
      </c>
      <c r="V3444" t="str">
        <f t="shared" si="530"/>
        <v>5/30/2015</v>
      </c>
      <c r="W3444" t="str">
        <f t="shared" si="537"/>
        <v>2015</v>
      </c>
      <c r="X3444" t="str">
        <f t="shared" si="538"/>
        <v>May</v>
      </c>
    </row>
    <row r="3445" spans="1:24" ht="43.2" x14ac:dyDescent="0.55000000000000004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531"/>
        <v>1.855</v>
      </c>
      <c r="P3445" s="9">
        <f t="shared" si="532"/>
        <v>41.222222222222221</v>
      </c>
      <c r="Q3445" t="str">
        <f t="shared" si="533"/>
        <v>theater</v>
      </c>
      <c r="R3445" t="str">
        <f t="shared" si="534"/>
        <v>plays</v>
      </c>
      <c r="S3445" t="str">
        <f t="shared" si="539"/>
        <v>8/10/2014</v>
      </c>
      <c r="T3445" t="str">
        <f t="shared" si="535"/>
        <v>2014</v>
      </c>
      <c r="U3445" t="str">
        <f t="shared" si="536"/>
        <v>August</v>
      </c>
      <c r="V3445" t="str">
        <f t="shared" si="530"/>
        <v>9/9/2014</v>
      </c>
      <c r="W3445" t="str">
        <f t="shared" si="537"/>
        <v>2014</v>
      </c>
      <c r="X3445" t="str">
        <f t="shared" si="538"/>
        <v>September</v>
      </c>
    </row>
    <row r="3446" spans="1:24" ht="43.2" x14ac:dyDescent="0.55000000000000004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531"/>
        <v>2.89</v>
      </c>
      <c r="P3446" s="9">
        <f t="shared" si="532"/>
        <v>43.35</v>
      </c>
      <c r="Q3446" t="str">
        <f t="shared" si="533"/>
        <v>theater</v>
      </c>
      <c r="R3446" t="str">
        <f t="shared" si="534"/>
        <v>plays</v>
      </c>
      <c r="S3446" t="str">
        <f t="shared" si="539"/>
        <v>5/31/2016</v>
      </c>
      <c r="T3446" t="str">
        <f t="shared" si="535"/>
        <v>2016</v>
      </c>
      <c r="U3446" t="str">
        <f t="shared" si="536"/>
        <v>May</v>
      </c>
      <c r="V3446" t="str">
        <f t="shared" si="530"/>
        <v>6/8/2016</v>
      </c>
      <c r="W3446" t="str">
        <f t="shared" si="537"/>
        <v>2016</v>
      </c>
      <c r="X3446" t="str">
        <f t="shared" si="538"/>
        <v>June</v>
      </c>
    </row>
    <row r="3447" spans="1:24" ht="43.2" x14ac:dyDescent="0.55000000000000004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531"/>
        <v>1</v>
      </c>
      <c r="P3447" s="9">
        <f t="shared" si="532"/>
        <v>64.516129032258064</v>
      </c>
      <c r="Q3447" t="str">
        <f t="shared" si="533"/>
        <v>theater</v>
      </c>
      <c r="R3447" t="str">
        <f t="shared" si="534"/>
        <v>plays</v>
      </c>
      <c r="S3447" t="str">
        <f t="shared" si="539"/>
        <v>9/25/2015</v>
      </c>
      <c r="T3447" t="str">
        <f t="shared" si="535"/>
        <v>2015</v>
      </c>
      <c r="U3447" t="str">
        <f t="shared" si="536"/>
        <v>September</v>
      </c>
      <c r="V3447" t="str">
        <f t="shared" si="530"/>
        <v>10/23/2015</v>
      </c>
      <c r="W3447" t="str">
        <f t="shared" si="537"/>
        <v>2015</v>
      </c>
      <c r="X3447" t="str">
        <f t="shared" si="538"/>
        <v>October</v>
      </c>
    </row>
    <row r="3448" spans="1:24" ht="43.2" x14ac:dyDescent="0.55000000000000004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531"/>
        <v>1.0820000000000001</v>
      </c>
      <c r="P3448" s="9">
        <f t="shared" si="532"/>
        <v>43.28</v>
      </c>
      <c r="Q3448" t="str">
        <f t="shared" si="533"/>
        <v>theater</v>
      </c>
      <c r="R3448" t="str">
        <f t="shared" si="534"/>
        <v>plays</v>
      </c>
      <c r="S3448" t="str">
        <f t="shared" si="539"/>
        <v>1/12/2015</v>
      </c>
      <c r="T3448" t="str">
        <f t="shared" si="535"/>
        <v>2015</v>
      </c>
      <c r="U3448" t="str">
        <f t="shared" si="536"/>
        <v>January</v>
      </c>
      <c r="V3448" t="str">
        <f t="shared" si="530"/>
        <v>2/5/2015</v>
      </c>
      <c r="W3448" t="str">
        <f t="shared" si="537"/>
        <v>2015</v>
      </c>
      <c r="X3448" t="str">
        <f t="shared" si="538"/>
        <v>February</v>
      </c>
    </row>
    <row r="3449" spans="1:24" ht="28.8" x14ac:dyDescent="0.55000000000000004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531"/>
        <v>1.0780000000000001</v>
      </c>
      <c r="P3449" s="9">
        <f t="shared" si="532"/>
        <v>77</v>
      </c>
      <c r="Q3449" t="str">
        <f t="shared" si="533"/>
        <v>theater</v>
      </c>
      <c r="R3449" t="str">
        <f t="shared" si="534"/>
        <v>plays</v>
      </c>
      <c r="S3449" t="str">
        <f t="shared" si="539"/>
        <v>2/2/2016</v>
      </c>
      <c r="T3449" t="str">
        <f t="shared" si="535"/>
        <v>2016</v>
      </c>
      <c r="U3449" t="str">
        <f t="shared" si="536"/>
        <v>February</v>
      </c>
      <c r="V3449" t="str">
        <f t="shared" si="530"/>
        <v>3/18/2016</v>
      </c>
      <c r="W3449" t="str">
        <f t="shared" si="537"/>
        <v>2016</v>
      </c>
      <c r="X3449" t="str">
        <f t="shared" si="538"/>
        <v>March</v>
      </c>
    </row>
    <row r="3450" spans="1:24" ht="43.2" x14ac:dyDescent="0.55000000000000004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531"/>
        <v>1.0976190476190477</v>
      </c>
      <c r="P3450" s="9">
        <f t="shared" si="532"/>
        <v>51.222222222222221</v>
      </c>
      <c r="Q3450" t="str">
        <f t="shared" si="533"/>
        <v>theater</v>
      </c>
      <c r="R3450" t="str">
        <f t="shared" si="534"/>
        <v>plays</v>
      </c>
      <c r="S3450" t="str">
        <f t="shared" si="539"/>
        <v>11/16/2014</v>
      </c>
      <c r="T3450" t="str">
        <f t="shared" si="535"/>
        <v>2014</v>
      </c>
      <c r="U3450" t="str">
        <f t="shared" si="536"/>
        <v>November</v>
      </c>
      <c r="V3450" t="str">
        <f t="shared" si="530"/>
        <v>12/16/2014</v>
      </c>
      <c r="W3450" t="str">
        <f t="shared" si="537"/>
        <v>2014</v>
      </c>
      <c r="X3450" t="str">
        <f t="shared" si="538"/>
        <v>December</v>
      </c>
    </row>
    <row r="3451" spans="1:24" ht="43.2" x14ac:dyDescent="0.55000000000000004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531"/>
        <v>1.70625</v>
      </c>
      <c r="P3451" s="9">
        <f t="shared" si="532"/>
        <v>68.25</v>
      </c>
      <c r="Q3451" t="str">
        <f t="shared" si="533"/>
        <v>theater</v>
      </c>
      <c r="R3451" t="str">
        <f t="shared" si="534"/>
        <v>plays</v>
      </c>
      <c r="S3451" t="str">
        <f t="shared" si="539"/>
        <v>6/10/2016</v>
      </c>
      <c r="T3451" t="str">
        <f t="shared" si="535"/>
        <v>2016</v>
      </c>
      <c r="U3451" t="str">
        <f t="shared" si="536"/>
        <v>June</v>
      </c>
      <c r="V3451" t="str">
        <f t="shared" si="530"/>
        <v>7/8/2016</v>
      </c>
      <c r="W3451" t="str">
        <f t="shared" si="537"/>
        <v>2016</v>
      </c>
      <c r="X3451" t="str">
        <f t="shared" si="538"/>
        <v>July</v>
      </c>
    </row>
    <row r="3452" spans="1:24" ht="43.2" x14ac:dyDescent="0.55000000000000004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531"/>
        <v>1.52</v>
      </c>
      <c r="P3452" s="9">
        <f t="shared" si="532"/>
        <v>19.487179487179485</v>
      </c>
      <c r="Q3452" t="str">
        <f t="shared" si="533"/>
        <v>theater</v>
      </c>
      <c r="R3452" t="str">
        <f t="shared" si="534"/>
        <v>plays</v>
      </c>
      <c r="S3452" t="str">
        <f t="shared" si="539"/>
        <v>2/1/2015</v>
      </c>
      <c r="T3452" t="str">
        <f t="shared" si="535"/>
        <v>2015</v>
      </c>
      <c r="U3452" t="str">
        <f t="shared" si="536"/>
        <v>February</v>
      </c>
      <c r="V3452" t="str">
        <f t="shared" si="530"/>
        <v>4/2/2015</v>
      </c>
      <c r="W3452" t="str">
        <f t="shared" si="537"/>
        <v>2015</v>
      </c>
      <c r="X3452" t="str">
        <f t="shared" si="538"/>
        <v>April</v>
      </c>
    </row>
    <row r="3453" spans="1:24" ht="43.2" x14ac:dyDescent="0.55000000000000004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531"/>
        <v>1.0123076923076924</v>
      </c>
      <c r="P3453" s="9">
        <f t="shared" si="532"/>
        <v>41.125</v>
      </c>
      <c r="Q3453" t="str">
        <f t="shared" si="533"/>
        <v>theater</v>
      </c>
      <c r="R3453" t="str">
        <f t="shared" si="534"/>
        <v>plays</v>
      </c>
      <c r="S3453" t="str">
        <f t="shared" si="539"/>
        <v>3/25/2015</v>
      </c>
      <c r="T3453" t="str">
        <f t="shared" si="535"/>
        <v>2015</v>
      </c>
      <c r="U3453" t="str">
        <f t="shared" si="536"/>
        <v>March</v>
      </c>
      <c r="V3453" t="str">
        <f t="shared" si="530"/>
        <v>4/21/2015</v>
      </c>
      <c r="W3453" t="str">
        <f t="shared" si="537"/>
        <v>2015</v>
      </c>
      <c r="X3453" t="str">
        <f t="shared" si="538"/>
        <v>April</v>
      </c>
    </row>
    <row r="3454" spans="1:24" ht="43.2" x14ac:dyDescent="0.55000000000000004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531"/>
        <v>1.532</v>
      </c>
      <c r="P3454" s="9">
        <f t="shared" si="532"/>
        <v>41.405405405405403</v>
      </c>
      <c r="Q3454" t="str">
        <f t="shared" si="533"/>
        <v>theater</v>
      </c>
      <c r="R3454" t="str">
        <f t="shared" si="534"/>
        <v>plays</v>
      </c>
      <c r="S3454" t="str">
        <f t="shared" si="539"/>
        <v>6/30/2014</v>
      </c>
      <c r="T3454" t="str">
        <f t="shared" si="535"/>
        <v>2014</v>
      </c>
      <c r="U3454" t="str">
        <f t="shared" si="536"/>
        <v>June</v>
      </c>
      <c r="V3454" t="str">
        <f t="shared" si="530"/>
        <v>7/22/2014</v>
      </c>
      <c r="W3454" t="str">
        <f t="shared" si="537"/>
        <v>2014</v>
      </c>
      <c r="X3454" t="str">
        <f t="shared" si="538"/>
        <v>July</v>
      </c>
    </row>
    <row r="3455" spans="1:24" ht="43.2" x14ac:dyDescent="0.55000000000000004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531"/>
        <v>1.2833333333333334</v>
      </c>
      <c r="P3455" s="9">
        <f t="shared" si="532"/>
        <v>27.5</v>
      </c>
      <c r="Q3455" t="str">
        <f t="shared" si="533"/>
        <v>theater</v>
      </c>
      <c r="R3455" t="str">
        <f t="shared" si="534"/>
        <v>plays</v>
      </c>
      <c r="S3455" t="str">
        <f t="shared" si="539"/>
        <v>6/14/2016</v>
      </c>
      <c r="T3455" t="str">
        <f t="shared" si="535"/>
        <v>2016</v>
      </c>
      <c r="U3455" t="str">
        <f t="shared" si="536"/>
        <v>June</v>
      </c>
      <c r="V3455" t="str">
        <f t="shared" si="530"/>
        <v>8/13/2016</v>
      </c>
      <c r="W3455" t="str">
        <f t="shared" si="537"/>
        <v>2016</v>
      </c>
      <c r="X3455" t="str">
        <f t="shared" si="538"/>
        <v>August</v>
      </c>
    </row>
    <row r="3456" spans="1:24" ht="43.2" x14ac:dyDescent="0.55000000000000004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531"/>
        <v>1.0071428571428571</v>
      </c>
      <c r="P3456" s="9">
        <f t="shared" si="532"/>
        <v>33.571428571428569</v>
      </c>
      <c r="Q3456" t="str">
        <f t="shared" si="533"/>
        <v>theater</v>
      </c>
      <c r="R3456" t="str">
        <f t="shared" si="534"/>
        <v>plays</v>
      </c>
      <c r="S3456" t="str">
        <f t="shared" si="539"/>
        <v>7/1/2014</v>
      </c>
      <c r="T3456" t="str">
        <f t="shared" si="535"/>
        <v>2014</v>
      </c>
      <c r="U3456" t="str">
        <f t="shared" si="536"/>
        <v>July</v>
      </c>
      <c r="V3456" t="str">
        <f t="shared" si="530"/>
        <v>7/31/2014</v>
      </c>
      <c r="W3456" t="str">
        <f t="shared" si="537"/>
        <v>2014</v>
      </c>
      <c r="X3456" t="str">
        <f t="shared" si="538"/>
        <v>July</v>
      </c>
    </row>
    <row r="3457" spans="1:24" ht="43.2" x14ac:dyDescent="0.55000000000000004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531"/>
        <v>1.0065</v>
      </c>
      <c r="P3457" s="9">
        <f t="shared" si="532"/>
        <v>145.86956521739131</v>
      </c>
      <c r="Q3457" t="str">
        <f t="shared" si="533"/>
        <v>theater</v>
      </c>
      <c r="R3457" t="str">
        <f t="shared" si="534"/>
        <v>plays</v>
      </c>
      <c r="S3457" t="str">
        <f t="shared" si="539"/>
        <v>9/13/2016</v>
      </c>
      <c r="T3457" t="str">
        <f t="shared" si="535"/>
        <v>2016</v>
      </c>
      <c r="U3457" t="str">
        <f t="shared" si="536"/>
        <v>September</v>
      </c>
      <c r="V3457" t="str">
        <f t="shared" si="530"/>
        <v>10/13/2016</v>
      </c>
      <c r="W3457" t="str">
        <f t="shared" si="537"/>
        <v>2016</v>
      </c>
      <c r="X3457" t="str">
        <f t="shared" si="538"/>
        <v>October</v>
      </c>
    </row>
    <row r="3458" spans="1:24" ht="43.2" x14ac:dyDescent="0.55000000000000004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si="531"/>
        <v>1.913</v>
      </c>
      <c r="P3458" s="9">
        <f t="shared" si="532"/>
        <v>358.6875</v>
      </c>
      <c r="Q3458" t="str">
        <f t="shared" si="533"/>
        <v>theater</v>
      </c>
      <c r="R3458" t="str">
        <f t="shared" si="534"/>
        <v>plays</v>
      </c>
      <c r="S3458" t="str">
        <f t="shared" si="539"/>
        <v>6/30/2014</v>
      </c>
      <c r="T3458" t="str">
        <f t="shared" si="535"/>
        <v>2014</v>
      </c>
      <c r="U3458" t="str">
        <f t="shared" si="536"/>
        <v>June</v>
      </c>
      <c r="V3458" t="str">
        <f t="shared" ref="V3458:V3521" si="540">TEXT((I3458/86400)+25569+(-5/24),"m/d/yyyy")</f>
        <v>8/1/2014</v>
      </c>
      <c r="W3458" t="str">
        <f t="shared" si="537"/>
        <v>2014</v>
      </c>
      <c r="X3458" t="str">
        <f t="shared" si="538"/>
        <v>August</v>
      </c>
    </row>
    <row r="3459" spans="1:24" ht="28.8" x14ac:dyDescent="0.55000000000000004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ref="O3459:O3522" si="541">E3459/D3459</f>
        <v>1.4019999999999999</v>
      </c>
      <c r="P3459" s="9">
        <f t="shared" ref="P3459:P3522" si="542">IF(L3459&lt;&gt;0, E3459/L3459, 0)</f>
        <v>50.981818181818184</v>
      </c>
      <c r="Q3459" t="str">
        <f t="shared" ref="Q3459:Q3522" si="543">LEFT(N3459, SEARCH("/",N3459,1)-1)</f>
        <v>theater</v>
      </c>
      <c r="R3459" t="str">
        <f t="shared" ref="R3459:R3522" si="544">RIGHT(N3459,LEN(N3459)-FIND("/",N3459))</f>
        <v>plays</v>
      </c>
      <c r="S3459" t="str">
        <f t="shared" si="539"/>
        <v>1/12/2015</v>
      </c>
      <c r="T3459" t="str">
        <f t="shared" ref="T3459:T3522" si="545">TEXT((J3459/86400)+25569+(-5/24),"yyyy")</f>
        <v>2015</v>
      </c>
      <c r="U3459" t="str">
        <f t="shared" ref="U3459:U3522" si="546">TEXT((J3459/86400)+25569+(-5/24),"mmmm")</f>
        <v>January</v>
      </c>
      <c r="V3459" t="str">
        <f t="shared" si="540"/>
        <v>2/12/2015</v>
      </c>
      <c r="W3459" t="str">
        <f t="shared" ref="W3459:W3522" si="547">TEXT((I3459/86400)+25569+(-5/24),"yyyy")</f>
        <v>2015</v>
      </c>
      <c r="X3459" t="str">
        <f t="shared" ref="X3459:X3522" si="548">TEXT((I3459/86400)+25569+(-5/24),"mmmm")</f>
        <v>February</v>
      </c>
    </row>
    <row r="3460" spans="1:24" ht="43.2" x14ac:dyDescent="0.55000000000000004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si="541"/>
        <v>1.2433537832310839</v>
      </c>
      <c r="P3460" s="9">
        <f t="shared" si="542"/>
        <v>45.037037037037038</v>
      </c>
      <c r="Q3460" t="str">
        <f t="shared" si="543"/>
        <v>theater</v>
      </c>
      <c r="R3460" t="str">
        <f t="shared" si="544"/>
        <v>plays</v>
      </c>
      <c r="S3460" t="str">
        <f t="shared" ref="S3460:S3523" si="549">TEXT((J3460/86400)+25569+(-5/24),"m/d/yyyy")</f>
        <v>1/6/2015</v>
      </c>
      <c r="T3460" t="str">
        <f t="shared" si="545"/>
        <v>2015</v>
      </c>
      <c r="U3460" t="str">
        <f t="shared" si="546"/>
        <v>January</v>
      </c>
      <c r="V3460" t="str">
        <f t="shared" si="540"/>
        <v>2/2/2015</v>
      </c>
      <c r="W3460" t="str">
        <f t="shared" si="547"/>
        <v>2015</v>
      </c>
      <c r="X3460" t="str">
        <f t="shared" si="548"/>
        <v>February</v>
      </c>
    </row>
    <row r="3461" spans="1:24" ht="43.2" x14ac:dyDescent="0.55000000000000004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si="541"/>
        <v>1.262</v>
      </c>
      <c r="P3461" s="9">
        <f t="shared" si="542"/>
        <v>17.527777777777779</v>
      </c>
      <c r="Q3461" t="str">
        <f t="shared" si="543"/>
        <v>theater</v>
      </c>
      <c r="R3461" t="str">
        <f t="shared" si="544"/>
        <v>plays</v>
      </c>
      <c r="S3461" t="str">
        <f t="shared" si="549"/>
        <v>4/20/2016</v>
      </c>
      <c r="T3461" t="str">
        <f t="shared" si="545"/>
        <v>2016</v>
      </c>
      <c r="U3461" t="str">
        <f t="shared" si="546"/>
        <v>April</v>
      </c>
      <c r="V3461" t="str">
        <f t="shared" si="540"/>
        <v>5/20/2016</v>
      </c>
      <c r="W3461" t="str">
        <f t="shared" si="547"/>
        <v>2016</v>
      </c>
      <c r="X3461" t="str">
        <f t="shared" si="548"/>
        <v>May</v>
      </c>
    </row>
    <row r="3462" spans="1:24" ht="43.2" x14ac:dyDescent="0.55000000000000004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541"/>
        <v>1.9</v>
      </c>
      <c r="P3462" s="9">
        <f t="shared" si="542"/>
        <v>50</v>
      </c>
      <c r="Q3462" t="str">
        <f t="shared" si="543"/>
        <v>theater</v>
      </c>
      <c r="R3462" t="str">
        <f t="shared" si="544"/>
        <v>plays</v>
      </c>
      <c r="S3462" t="str">
        <f t="shared" si="549"/>
        <v>8/1/2014</v>
      </c>
      <c r="T3462" t="str">
        <f t="shared" si="545"/>
        <v>2014</v>
      </c>
      <c r="U3462" t="str">
        <f t="shared" si="546"/>
        <v>August</v>
      </c>
      <c r="V3462" t="str">
        <f t="shared" si="540"/>
        <v>8/15/2014</v>
      </c>
      <c r="W3462" t="str">
        <f t="shared" si="547"/>
        <v>2014</v>
      </c>
      <c r="X3462" t="str">
        <f t="shared" si="548"/>
        <v>August</v>
      </c>
    </row>
    <row r="3463" spans="1:24" ht="43.2" x14ac:dyDescent="0.55000000000000004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541"/>
        <v>1.39</v>
      </c>
      <c r="P3463" s="9">
        <f t="shared" si="542"/>
        <v>57.916666666666664</v>
      </c>
      <c r="Q3463" t="str">
        <f t="shared" si="543"/>
        <v>theater</v>
      </c>
      <c r="R3463" t="str">
        <f t="shared" si="544"/>
        <v>plays</v>
      </c>
      <c r="S3463" t="str">
        <f t="shared" si="549"/>
        <v>9/30/2016</v>
      </c>
      <c r="T3463" t="str">
        <f t="shared" si="545"/>
        <v>2016</v>
      </c>
      <c r="U3463" t="str">
        <f t="shared" si="546"/>
        <v>September</v>
      </c>
      <c r="V3463" t="str">
        <f t="shared" si="540"/>
        <v>10/28/2016</v>
      </c>
      <c r="W3463" t="str">
        <f t="shared" si="547"/>
        <v>2016</v>
      </c>
      <c r="X3463" t="str">
        <f t="shared" si="548"/>
        <v>October</v>
      </c>
    </row>
    <row r="3464" spans="1:24" ht="43.2" x14ac:dyDescent="0.55000000000000004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541"/>
        <v>2.02</v>
      </c>
      <c r="P3464" s="9">
        <f t="shared" si="542"/>
        <v>29.705882352941178</v>
      </c>
      <c r="Q3464" t="str">
        <f t="shared" si="543"/>
        <v>theater</v>
      </c>
      <c r="R3464" t="str">
        <f t="shared" si="544"/>
        <v>plays</v>
      </c>
      <c r="S3464" t="str">
        <f t="shared" si="549"/>
        <v>6/24/2015</v>
      </c>
      <c r="T3464" t="str">
        <f t="shared" si="545"/>
        <v>2015</v>
      </c>
      <c r="U3464" t="str">
        <f t="shared" si="546"/>
        <v>June</v>
      </c>
      <c r="V3464" t="str">
        <f t="shared" si="540"/>
        <v>7/10/2015</v>
      </c>
      <c r="W3464" t="str">
        <f t="shared" si="547"/>
        <v>2015</v>
      </c>
      <c r="X3464" t="str">
        <f t="shared" si="548"/>
        <v>July</v>
      </c>
    </row>
    <row r="3465" spans="1:24" ht="43.2" x14ac:dyDescent="0.55000000000000004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541"/>
        <v>1.0338000000000001</v>
      </c>
      <c r="P3465" s="9">
        <f t="shared" si="542"/>
        <v>90.684210526315795</v>
      </c>
      <c r="Q3465" t="str">
        <f t="shared" si="543"/>
        <v>theater</v>
      </c>
      <c r="R3465" t="str">
        <f t="shared" si="544"/>
        <v>plays</v>
      </c>
      <c r="S3465" t="str">
        <f t="shared" si="549"/>
        <v>8/30/2016</v>
      </c>
      <c r="T3465" t="str">
        <f t="shared" si="545"/>
        <v>2016</v>
      </c>
      <c r="U3465" t="str">
        <f t="shared" si="546"/>
        <v>August</v>
      </c>
      <c r="V3465" t="str">
        <f t="shared" si="540"/>
        <v>10/10/2016</v>
      </c>
      <c r="W3465" t="str">
        <f t="shared" si="547"/>
        <v>2016</v>
      </c>
      <c r="X3465" t="str">
        <f t="shared" si="548"/>
        <v>October</v>
      </c>
    </row>
    <row r="3466" spans="1:24" ht="43.2" x14ac:dyDescent="0.55000000000000004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si="541"/>
        <v>1.023236</v>
      </c>
      <c r="P3466" s="9">
        <f t="shared" si="542"/>
        <v>55.012688172043013</v>
      </c>
      <c r="Q3466" t="str">
        <f t="shared" si="543"/>
        <v>theater</v>
      </c>
      <c r="R3466" t="str">
        <f t="shared" si="544"/>
        <v>plays</v>
      </c>
      <c r="S3466" t="str">
        <f t="shared" si="549"/>
        <v>7/23/2016</v>
      </c>
      <c r="T3466" t="str">
        <f t="shared" si="545"/>
        <v>2016</v>
      </c>
      <c r="U3466" t="str">
        <f t="shared" si="546"/>
        <v>July</v>
      </c>
      <c r="V3466" t="str">
        <f t="shared" si="540"/>
        <v>8/22/2016</v>
      </c>
      <c r="W3466" t="str">
        <f t="shared" si="547"/>
        <v>2016</v>
      </c>
      <c r="X3466" t="str">
        <f t="shared" si="548"/>
        <v>August</v>
      </c>
    </row>
    <row r="3467" spans="1:24" ht="43.2" x14ac:dyDescent="0.55000000000000004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541"/>
        <v>1.03</v>
      </c>
      <c r="P3467" s="9">
        <f t="shared" si="542"/>
        <v>57.222222222222221</v>
      </c>
      <c r="Q3467" t="str">
        <f t="shared" si="543"/>
        <v>theater</v>
      </c>
      <c r="R3467" t="str">
        <f t="shared" si="544"/>
        <v>plays</v>
      </c>
      <c r="S3467" t="str">
        <f t="shared" si="549"/>
        <v>7/15/2015</v>
      </c>
      <c r="T3467" t="str">
        <f t="shared" si="545"/>
        <v>2015</v>
      </c>
      <c r="U3467" t="str">
        <f t="shared" si="546"/>
        <v>July</v>
      </c>
      <c r="V3467" t="str">
        <f t="shared" si="540"/>
        <v>8/9/2015</v>
      </c>
      <c r="W3467" t="str">
        <f t="shared" si="547"/>
        <v>2015</v>
      </c>
      <c r="X3467" t="str">
        <f t="shared" si="548"/>
        <v>August</v>
      </c>
    </row>
    <row r="3468" spans="1:24" ht="28.8" x14ac:dyDescent="0.55000000000000004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541"/>
        <v>1.2714285714285714</v>
      </c>
      <c r="P3468" s="9">
        <f t="shared" si="542"/>
        <v>72.950819672131146</v>
      </c>
      <c r="Q3468" t="str">
        <f t="shared" si="543"/>
        <v>theater</v>
      </c>
      <c r="R3468" t="str">
        <f t="shared" si="544"/>
        <v>plays</v>
      </c>
      <c r="S3468" t="str">
        <f t="shared" si="549"/>
        <v>2/19/2016</v>
      </c>
      <c r="T3468" t="str">
        <f t="shared" si="545"/>
        <v>2016</v>
      </c>
      <c r="U3468" t="str">
        <f t="shared" si="546"/>
        <v>February</v>
      </c>
      <c r="V3468" t="str">
        <f t="shared" si="540"/>
        <v>4/19/2016</v>
      </c>
      <c r="W3468" t="str">
        <f t="shared" si="547"/>
        <v>2016</v>
      </c>
      <c r="X3468" t="str">
        <f t="shared" si="548"/>
        <v>April</v>
      </c>
    </row>
    <row r="3469" spans="1:24" x14ac:dyDescent="0.55000000000000004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541"/>
        <v>1.01</v>
      </c>
      <c r="P3469" s="9">
        <f t="shared" si="542"/>
        <v>64.468085106382972</v>
      </c>
      <c r="Q3469" t="str">
        <f t="shared" si="543"/>
        <v>theater</v>
      </c>
      <c r="R3469" t="str">
        <f t="shared" si="544"/>
        <v>plays</v>
      </c>
      <c r="S3469" t="str">
        <f t="shared" si="549"/>
        <v>2/18/2015</v>
      </c>
      <c r="T3469" t="str">
        <f t="shared" si="545"/>
        <v>2015</v>
      </c>
      <c r="U3469" t="str">
        <f t="shared" si="546"/>
        <v>February</v>
      </c>
      <c r="V3469" t="str">
        <f t="shared" si="540"/>
        <v>3/20/2015</v>
      </c>
      <c r="W3469" t="str">
        <f t="shared" si="547"/>
        <v>2015</v>
      </c>
      <c r="X3469" t="str">
        <f t="shared" si="548"/>
        <v>March</v>
      </c>
    </row>
    <row r="3470" spans="1:24" ht="43.2" x14ac:dyDescent="0.55000000000000004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541"/>
        <v>1.2178</v>
      </c>
      <c r="P3470" s="9">
        <f t="shared" si="542"/>
        <v>716.35294117647061</v>
      </c>
      <c r="Q3470" t="str">
        <f t="shared" si="543"/>
        <v>theater</v>
      </c>
      <c r="R3470" t="str">
        <f t="shared" si="544"/>
        <v>plays</v>
      </c>
      <c r="S3470" t="str">
        <f t="shared" si="549"/>
        <v>8/23/2016</v>
      </c>
      <c r="T3470" t="str">
        <f t="shared" si="545"/>
        <v>2016</v>
      </c>
      <c r="U3470" t="str">
        <f t="shared" si="546"/>
        <v>August</v>
      </c>
      <c r="V3470" t="str">
        <f t="shared" si="540"/>
        <v>9/20/2016</v>
      </c>
      <c r="W3470" t="str">
        <f t="shared" si="547"/>
        <v>2016</v>
      </c>
      <c r="X3470" t="str">
        <f t="shared" si="548"/>
        <v>September</v>
      </c>
    </row>
    <row r="3471" spans="1:24" ht="43.2" x14ac:dyDescent="0.55000000000000004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541"/>
        <v>1.1339285714285714</v>
      </c>
      <c r="P3471" s="9">
        <f t="shared" si="542"/>
        <v>50.396825396825399</v>
      </c>
      <c r="Q3471" t="str">
        <f t="shared" si="543"/>
        <v>theater</v>
      </c>
      <c r="R3471" t="str">
        <f t="shared" si="544"/>
        <v>plays</v>
      </c>
      <c r="S3471" t="str">
        <f t="shared" si="549"/>
        <v>3/29/2016</v>
      </c>
      <c r="T3471" t="str">
        <f t="shared" si="545"/>
        <v>2016</v>
      </c>
      <c r="U3471" t="str">
        <f t="shared" si="546"/>
        <v>March</v>
      </c>
      <c r="V3471" t="str">
        <f t="shared" si="540"/>
        <v>4/28/2016</v>
      </c>
      <c r="W3471" t="str">
        <f t="shared" si="547"/>
        <v>2016</v>
      </c>
      <c r="X3471" t="str">
        <f t="shared" si="548"/>
        <v>April</v>
      </c>
    </row>
    <row r="3472" spans="1:24" ht="28.8" x14ac:dyDescent="0.55000000000000004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541"/>
        <v>1.5</v>
      </c>
      <c r="P3472" s="9">
        <f t="shared" si="542"/>
        <v>41.666666666666664</v>
      </c>
      <c r="Q3472" t="str">
        <f t="shared" si="543"/>
        <v>theater</v>
      </c>
      <c r="R3472" t="str">
        <f t="shared" si="544"/>
        <v>plays</v>
      </c>
      <c r="S3472" t="str">
        <f t="shared" si="549"/>
        <v>6/7/2016</v>
      </c>
      <c r="T3472" t="str">
        <f t="shared" si="545"/>
        <v>2016</v>
      </c>
      <c r="U3472" t="str">
        <f t="shared" si="546"/>
        <v>June</v>
      </c>
      <c r="V3472" t="str">
        <f t="shared" si="540"/>
        <v>7/15/2016</v>
      </c>
      <c r="W3472" t="str">
        <f t="shared" si="547"/>
        <v>2016</v>
      </c>
      <c r="X3472" t="str">
        <f t="shared" si="548"/>
        <v>July</v>
      </c>
    </row>
    <row r="3473" spans="1:24" ht="43.2" x14ac:dyDescent="0.55000000000000004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541"/>
        <v>2.1459999999999999</v>
      </c>
      <c r="P3473" s="9">
        <f t="shared" si="542"/>
        <v>35.766666666666666</v>
      </c>
      <c r="Q3473" t="str">
        <f t="shared" si="543"/>
        <v>theater</v>
      </c>
      <c r="R3473" t="str">
        <f t="shared" si="544"/>
        <v>plays</v>
      </c>
      <c r="S3473" t="str">
        <f t="shared" si="549"/>
        <v>7/21/2014</v>
      </c>
      <c r="T3473" t="str">
        <f t="shared" si="545"/>
        <v>2014</v>
      </c>
      <c r="U3473" t="str">
        <f t="shared" si="546"/>
        <v>July</v>
      </c>
      <c r="V3473" t="str">
        <f t="shared" si="540"/>
        <v>8/31/2014</v>
      </c>
      <c r="W3473" t="str">
        <f t="shared" si="547"/>
        <v>2014</v>
      </c>
      <c r="X3473" t="str">
        <f t="shared" si="548"/>
        <v>August</v>
      </c>
    </row>
    <row r="3474" spans="1:24" ht="43.2" x14ac:dyDescent="0.55000000000000004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541"/>
        <v>1.0205</v>
      </c>
      <c r="P3474" s="9">
        <f t="shared" si="542"/>
        <v>88.739130434782609</v>
      </c>
      <c r="Q3474" t="str">
        <f t="shared" si="543"/>
        <v>theater</v>
      </c>
      <c r="R3474" t="str">
        <f t="shared" si="544"/>
        <v>plays</v>
      </c>
      <c r="S3474" t="str">
        <f t="shared" si="549"/>
        <v>10/15/2014</v>
      </c>
      <c r="T3474" t="str">
        <f t="shared" si="545"/>
        <v>2014</v>
      </c>
      <c r="U3474" t="str">
        <f t="shared" si="546"/>
        <v>October</v>
      </c>
      <c r="V3474" t="str">
        <f t="shared" si="540"/>
        <v>11/6/2014</v>
      </c>
      <c r="W3474" t="str">
        <f t="shared" si="547"/>
        <v>2014</v>
      </c>
      <c r="X3474" t="str">
        <f t="shared" si="548"/>
        <v>November</v>
      </c>
    </row>
    <row r="3475" spans="1:24" ht="43.2" x14ac:dyDescent="0.55000000000000004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541"/>
        <v>1</v>
      </c>
      <c r="P3475" s="9">
        <f t="shared" si="542"/>
        <v>148.4848484848485</v>
      </c>
      <c r="Q3475" t="str">
        <f t="shared" si="543"/>
        <v>theater</v>
      </c>
      <c r="R3475" t="str">
        <f t="shared" si="544"/>
        <v>plays</v>
      </c>
      <c r="S3475" t="str">
        <f t="shared" si="549"/>
        <v>2/27/2015</v>
      </c>
      <c r="T3475" t="str">
        <f t="shared" si="545"/>
        <v>2015</v>
      </c>
      <c r="U3475" t="str">
        <f t="shared" si="546"/>
        <v>February</v>
      </c>
      <c r="V3475" t="str">
        <f t="shared" si="540"/>
        <v>3/20/2015</v>
      </c>
      <c r="W3475" t="str">
        <f t="shared" si="547"/>
        <v>2015</v>
      </c>
      <c r="X3475" t="str">
        <f t="shared" si="548"/>
        <v>March</v>
      </c>
    </row>
    <row r="3476" spans="1:24" ht="43.2" x14ac:dyDescent="0.55000000000000004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541"/>
        <v>1.01</v>
      </c>
      <c r="P3476" s="9">
        <f t="shared" si="542"/>
        <v>51.794871794871796</v>
      </c>
      <c r="Q3476" t="str">
        <f t="shared" si="543"/>
        <v>theater</v>
      </c>
      <c r="R3476" t="str">
        <f t="shared" si="544"/>
        <v>plays</v>
      </c>
      <c r="S3476" t="str">
        <f t="shared" si="549"/>
        <v>6/20/2016</v>
      </c>
      <c r="T3476" t="str">
        <f t="shared" si="545"/>
        <v>2016</v>
      </c>
      <c r="U3476" t="str">
        <f t="shared" si="546"/>
        <v>June</v>
      </c>
      <c r="V3476" t="str">
        <f t="shared" si="540"/>
        <v>7/20/2016</v>
      </c>
      <c r="W3476" t="str">
        <f t="shared" si="547"/>
        <v>2016</v>
      </c>
      <c r="X3476" t="str">
        <f t="shared" si="548"/>
        <v>July</v>
      </c>
    </row>
    <row r="3477" spans="1:24" ht="43.2" x14ac:dyDescent="0.55000000000000004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541"/>
        <v>1.1333333333333333</v>
      </c>
      <c r="P3477" s="9">
        <f t="shared" si="542"/>
        <v>20</v>
      </c>
      <c r="Q3477" t="str">
        <f t="shared" si="543"/>
        <v>theater</v>
      </c>
      <c r="R3477" t="str">
        <f t="shared" si="544"/>
        <v>plays</v>
      </c>
      <c r="S3477" t="str">
        <f t="shared" si="549"/>
        <v>10/6/2014</v>
      </c>
      <c r="T3477" t="str">
        <f t="shared" si="545"/>
        <v>2014</v>
      </c>
      <c r="U3477" t="str">
        <f t="shared" si="546"/>
        <v>October</v>
      </c>
      <c r="V3477" t="str">
        <f t="shared" si="540"/>
        <v>11/2/2014</v>
      </c>
      <c r="W3477" t="str">
        <f t="shared" si="547"/>
        <v>2014</v>
      </c>
      <c r="X3477" t="str">
        <f t="shared" si="548"/>
        <v>November</v>
      </c>
    </row>
    <row r="3478" spans="1:24" ht="43.2" x14ac:dyDescent="0.55000000000000004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541"/>
        <v>1.04</v>
      </c>
      <c r="P3478" s="9">
        <f t="shared" si="542"/>
        <v>52</v>
      </c>
      <c r="Q3478" t="str">
        <f t="shared" si="543"/>
        <v>theater</v>
      </c>
      <c r="R3478" t="str">
        <f t="shared" si="544"/>
        <v>plays</v>
      </c>
      <c r="S3478" t="str">
        <f t="shared" si="549"/>
        <v>10/9/2014</v>
      </c>
      <c r="T3478" t="str">
        <f t="shared" si="545"/>
        <v>2014</v>
      </c>
      <c r="U3478" t="str">
        <f t="shared" si="546"/>
        <v>October</v>
      </c>
      <c r="V3478" t="str">
        <f t="shared" si="540"/>
        <v>10/26/2014</v>
      </c>
      <c r="W3478" t="str">
        <f t="shared" si="547"/>
        <v>2014</v>
      </c>
      <c r="X3478" t="str">
        <f t="shared" si="548"/>
        <v>October</v>
      </c>
    </row>
    <row r="3479" spans="1:24" ht="43.2" x14ac:dyDescent="0.55000000000000004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541"/>
        <v>1.1533333333333333</v>
      </c>
      <c r="P3479" s="9">
        <f t="shared" si="542"/>
        <v>53.230769230769234</v>
      </c>
      <c r="Q3479" t="str">
        <f t="shared" si="543"/>
        <v>theater</v>
      </c>
      <c r="R3479" t="str">
        <f t="shared" si="544"/>
        <v>plays</v>
      </c>
      <c r="S3479" t="str">
        <f t="shared" si="549"/>
        <v>5/4/2015</v>
      </c>
      <c r="T3479" t="str">
        <f t="shared" si="545"/>
        <v>2015</v>
      </c>
      <c r="U3479" t="str">
        <f t="shared" si="546"/>
        <v>May</v>
      </c>
      <c r="V3479" t="str">
        <f t="shared" si="540"/>
        <v>5/16/2015</v>
      </c>
      <c r="W3479" t="str">
        <f t="shared" si="547"/>
        <v>2015</v>
      </c>
      <c r="X3479" t="str">
        <f t="shared" si="548"/>
        <v>May</v>
      </c>
    </row>
    <row r="3480" spans="1:24" ht="43.2" x14ac:dyDescent="0.55000000000000004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541"/>
        <v>1.1285000000000001</v>
      </c>
      <c r="P3480" s="9">
        <f t="shared" si="542"/>
        <v>39.596491228070178</v>
      </c>
      <c r="Q3480" t="str">
        <f t="shared" si="543"/>
        <v>theater</v>
      </c>
      <c r="R3480" t="str">
        <f t="shared" si="544"/>
        <v>plays</v>
      </c>
      <c r="S3480" t="str">
        <f t="shared" si="549"/>
        <v>2/18/2015</v>
      </c>
      <c r="T3480" t="str">
        <f t="shared" si="545"/>
        <v>2015</v>
      </c>
      <c r="U3480" t="str">
        <f t="shared" si="546"/>
        <v>February</v>
      </c>
      <c r="V3480" t="str">
        <f t="shared" si="540"/>
        <v>3/16/2015</v>
      </c>
      <c r="W3480" t="str">
        <f t="shared" si="547"/>
        <v>2015</v>
      </c>
      <c r="X3480" t="str">
        <f t="shared" si="548"/>
        <v>March</v>
      </c>
    </row>
    <row r="3481" spans="1:24" ht="43.2" x14ac:dyDescent="0.55000000000000004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541"/>
        <v>1.2786666666666666</v>
      </c>
      <c r="P3481" s="9">
        <f t="shared" si="542"/>
        <v>34.25</v>
      </c>
      <c r="Q3481" t="str">
        <f t="shared" si="543"/>
        <v>theater</v>
      </c>
      <c r="R3481" t="str">
        <f t="shared" si="544"/>
        <v>plays</v>
      </c>
      <c r="S3481" t="str">
        <f t="shared" si="549"/>
        <v>5/22/2014</v>
      </c>
      <c r="T3481" t="str">
        <f t="shared" si="545"/>
        <v>2014</v>
      </c>
      <c r="U3481" t="str">
        <f t="shared" si="546"/>
        <v>May</v>
      </c>
      <c r="V3481" t="str">
        <f t="shared" si="540"/>
        <v>6/21/2014</v>
      </c>
      <c r="W3481" t="str">
        <f t="shared" si="547"/>
        <v>2014</v>
      </c>
      <c r="X3481" t="str">
        <f t="shared" si="548"/>
        <v>June</v>
      </c>
    </row>
    <row r="3482" spans="1:24" ht="43.2" x14ac:dyDescent="0.55000000000000004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541"/>
        <v>1.4266666666666667</v>
      </c>
      <c r="P3482" s="9">
        <f t="shared" si="542"/>
        <v>164.61538461538461</v>
      </c>
      <c r="Q3482" t="str">
        <f t="shared" si="543"/>
        <v>theater</v>
      </c>
      <c r="R3482" t="str">
        <f t="shared" si="544"/>
        <v>plays</v>
      </c>
      <c r="S3482" t="str">
        <f t="shared" si="549"/>
        <v>6/16/2015</v>
      </c>
      <c r="T3482" t="str">
        <f t="shared" si="545"/>
        <v>2015</v>
      </c>
      <c r="U3482" t="str">
        <f t="shared" si="546"/>
        <v>June</v>
      </c>
      <c r="V3482" t="str">
        <f t="shared" si="540"/>
        <v>7/10/2015</v>
      </c>
      <c r="W3482" t="str">
        <f t="shared" si="547"/>
        <v>2015</v>
      </c>
      <c r="X3482" t="str">
        <f t="shared" si="548"/>
        <v>July</v>
      </c>
    </row>
    <row r="3483" spans="1:24" ht="43.2" x14ac:dyDescent="0.55000000000000004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541"/>
        <v>1.1879999999999999</v>
      </c>
      <c r="P3483" s="9">
        <f t="shared" si="542"/>
        <v>125.05263157894737</v>
      </c>
      <c r="Q3483" t="str">
        <f t="shared" si="543"/>
        <v>theater</v>
      </c>
      <c r="R3483" t="str">
        <f t="shared" si="544"/>
        <v>plays</v>
      </c>
      <c r="S3483" t="str">
        <f t="shared" si="549"/>
        <v>12/16/2014</v>
      </c>
      <c r="T3483" t="str">
        <f t="shared" si="545"/>
        <v>2014</v>
      </c>
      <c r="U3483" t="str">
        <f t="shared" si="546"/>
        <v>December</v>
      </c>
      <c r="V3483" t="str">
        <f t="shared" si="540"/>
        <v>1/2/2015</v>
      </c>
      <c r="W3483" t="str">
        <f t="shared" si="547"/>
        <v>2015</v>
      </c>
      <c r="X3483" t="str">
        <f t="shared" si="548"/>
        <v>January</v>
      </c>
    </row>
    <row r="3484" spans="1:24" ht="43.2" x14ac:dyDescent="0.55000000000000004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541"/>
        <v>1.3833333333333333</v>
      </c>
      <c r="P3484" s="9">
        <f t="shared" si="542"/>
        <v>51.875</v>
      </c>
      <c r="Q3484" t="str">
        <f t="shared" si="543"/>
        <v>theater</v>
      </c>
      <c r="R3484" t="str">
        <f t="shared" si="544"/>
        <v>plays</v>
      </c>
      <c r="S3484" t="str">
        <f t="shared" si="549"/>
        <v>6/6/2014</v>
      </c>
      <c r="T3484" t="str">
        <f t="shared" si="545"/>
        <v>2014</v>
      </c>
      <c r="U3484" t="str">
        <f t="shared" si="546"/>
        <v>June</v>
      </c>
      <c r="V3484" t="str">
        <f t="shared" si="540"/>
        <v>7/6/2014</v>
      </c>
      <c r="W3484" t="str">
        <f t="shared" si="547"/>
        <v>2014</v>
      </c>
      <c r="X3484" t="str">
        <f t="shared" si="548"/>
        <v>July</v>
      </c>
    </row>
    <row r="3485" spans="1:24" ht="43.2" x14ac:dyDescent="0.55000000000000004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541"/>
        <v>1.599402985074627</v>
      </c>
      <c r="P3485" s="9">
        <f t="shared" si="542"/>
        <v>40.285714285714285</v>
      </c>
      <c r="Q3485" t="str">
        <f t="shared" si="543"/>
        <v>theater</v>
      </c>
      <c r="R3485" t="str">
        <f t="shared" si="544"/>
        <v>plays</v>
      </c>
      <c r="S3485" t="str">
        <f t="shared" si="549"/>
        <v>6/3/2014</v>
      </c>
      <c r="T3485" t="str">
        <f t="shared" si="545"/>
        <v>2014</v>
      </c>
      <c r="U3485" t="str">
        <f t="shared" si="546"/>
        <v>June</v>
      </c>
      <c r="V3485" t="str">
        <f t="shared" si="540"/>
        <v>7/3/2014</v>
      </c>
      <c r="W3485" t="str">
        <f t="shared" si="547"/>
        <v>2014</v>
      </c>
      <c r="X3485" t="str">
        <f t="shared" si="548"/>
        <v>July</v>
      </c>
    </row>
    <row r="3486" spans="1:24" ht="43.2" x14ac:dyDescent="0.55000000000000004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541"/>
        <v>1.1424000000000001</v>
      </c>
      <c r="P3486" s="9">
        <f t="shared" si="542"/>
        <v>64.909090909090907</v>
      </c>
      <c r="Q3486" t="str">
        <f t="shared" si="543"/>
        <v>theater</v>
      </c>
      <c r="R3486" t="str">
        <f t="shared" si="544"/>
        <v>plays</v>
      </c>
      <c r="S3486" t="str">
        <f t="shared" si="549"/>
        <v>5/16/2016</v>
      </c>
      <c r="T3486" t="str">
        <f t="shared" si="545"/>
        <v>2016</v>
      </c>
      <c r="U3486" t="str">
        <f t="shared" si="546"/>
        <v>May</v>
      </c>
      <c r="V3486" t="str">
        <f t="shared" si="540"/>
        <v>6/15/2016</v>
      </c>
      <c r="W3486" t="str">
        <f t="shared" si="547"/>
        <v>2016</v>
      </c>
      <c r="X3486" t="str">
        <f t="shared" si="548"/>
        <v>June</v>
      </c>
    </row>
    <row r="3487" spans="1:24" ht="43.2" x14ac:dyDescent="0.55000000000000004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541"/>
        <v>1.0060606060606061</v>
      </c>
      <c r="P3487" s="9">
        <f t="shared" si="542"/>
        <v>55.333333333333336</v>
      </c>
      <c r="Q3487" t="str">
        <f t="shared" si="543"/>
        <v>theater</v>
      </c>
      <c r="R3487" t="str">
        <f t="shared" si="544"/>
        <v>plays</v>
      </c>
      <c r="S3487" t="str">
        <f t="shared" si="549"/>
        <v>1/3/2016</v>
      </c>
      <c r="T3487" t="str">
        <f t="shared" si="545"/>
        <v>2016</v>
      </c>
      <c r="U3487" t="str">
        <f t="shared" si="546"/>
        <v>January</v>
      </c>
      <c r="V3487" t="str">
        <f t="shared" si="540"/>
        <v>2/2/2016</v>
      </c>
      <c r="W3487" t="str">
        <f t="shared" si="547"/>
        <v>2016</v>
      </c>
      <c r="X3487" t="str">
        <f t="shared" si="548"/>
        <v>February</v>
      </c>
    </row>
    <row r="3488" spans="1:24" ht="43.2" x14ac:dyDescent="0.55000000000000004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541"/>
        <v>1.552</v>
      </c>
      <c r="P3488" s="9">
        <f t="shared" si="542"/>
        <v>83.142857142857139</v>
      </c>
      <c r="Q3488" t="str">
        <f t="shared" si="543"/>
        <v>theater</v>
      </c>
      <c r="R3488" t="str">
        <f t="shared" si="544"/>
        <v>plays</v>
      </c>
      <c r="S3488" t="str">
        <f t="shared" si="549"/>
        <v>5/2/2015</v>
      </c>
      <c r="T3488" t="str">
        <f t="shared" si="545"/>
        <v>2015</v>
      </c>
      <c r="U3488" t="str">
        <f t="shared" si="546"/>
        <v>May</v>
      </c>
      <c r="V3488" t="str">
        <f t="shared" si="540"/>
        <v>6/3/2015</v>
      </c>
      <c r="W3488" t="str">
        <f t="shared" si="547"/>
        <v>2015</v>
      </c>
      <c r="X3488" t="str">
        <f t="shared" si="548"/>
        <v>June</v>
      </c>
    </row>
    <row r="3489" spans="1:24" ht="43.2" x14ac:dyDescent="0.55000000000000004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541"/>
        <v>1.2775000000000001</v>
      </c>
      <c r="P3489" s="9">
        <f t="shared" si="542"/>
        <v>38.712121212121211</v>
      </c>
      <c r="Q3489" t="str">
        <f t="shared" si="543"/>
        <v>theater</v>
      </c>
      <c r="R3489" t="str">
        <f t="shared" si="544"/>
        <v>plays</v>
      </c>
      <c r="S3489" t="str">
        <f t="shared" si="549"/>
        <v>5/25/2015</v>
      </c>
      <c r="T3489" t="str">
        <f t="shared" si="545"/>
        <v>2015</v>
      </c>
      <c r="U3489" t="str">
        <f t="shared" si="546"/>
        <v>May</v>
      </c>
      <c r="V3489" t="str">
        <f t="shared" si="540"/>
        <v>6/24/2015</v>
      </c>
      <c r="W3489" t="str">
        <f t="shared" si="547"/>
        <v>2015</v>
      </c>
      <c r="X3489" t="str">
        <f t="shared" si="548"/>
        <v>June</v>
      </c>
    </row>
    <row r="3490" spans="1:24" ht="43.2" x14ac:dyDescent="0.55000000000000004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541"/>
        <v>1.212</v>
      </c>
      <c r="P3490" s="9">
        <f t="shared" si="542"/>
        <v>125.37931034482759</v>
      </c>
      <c r="Q3490" t="str">
        <f t="shared" si="543"/>
        <v>theater</v>
      </c>
      <c r="R3490" t="str">
        <f t="shared" si="544"/>
        <v>plays</v>
      </c>
      <c r="S3490" t="str">
        <f t="shared" si="549"/>
        <v>3/24/2015</v>
      </c>
      <c r="T3490" t="str">
        <f t="shared" si="545"/>
        <v>2015</v>
      </c>
      <c r="U3490" t="str">
        <f t="shared" si="546"/>
        <v>March</v>
      </c>
      <c r="V3490" t="str">
        <f t="shared" si="540"/>
        <v>4/17/2015</v>
      </c>
      <c r="W3490" t="str">
        <f t="shared" si="547"/>
        <v>2015</v>
      </c>
      <c r="X3490" t="str">
        <f t="shared" si="548"/>
        <v>April</v>
      </c>
    </row>
    <row r="3491" spans="1:24" ht="43.2" x14ac:dyDescent="0.55000000000000004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541"/>
        <v>1.127</v>
      </c>
      <c r="P3491" s="9">
        <f t="shared" si="542"/>
        <v>78.263888888888886</v>
      </c>
      <c r="Q3491" t="str">
        <f t="shared" si="543"/>
        <v>theater</v>
      </c>
      <c r="R3491" t="str">
        <f t="shared" si="544"/>
        <v>plays</v>
      </c>
      <c r="S3491" t="str">
        <f t="shared" si="549"/>
        <v>4/24/2014</v>
      </c>
      <c r="T3491" t="str">
        <f t="shared" si="545"/>
        <v>2014</v>
      </c>
      <c r="U3491" t="str">
        <f t="shared" si="546"/>
        <v>April</v>
      </c>
      <c r="V3491" t="str">
        <f t="shared" si="540"/>
        <v>5/24/2014</v>
      </c>
      <c r="W3491" t="str">
        <f t="shared" si="547"/>
        <v>2014</v>
      </c>
      <c r="X3491" t="str">
        <f t="shared" si="548"/>
        <v>May</v>
      </c>
    </row>
    <row r="3492" spans="1:24" ht="43.2" x14ac:dyDescent="0.55000000000000004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541"/>
        <v>1.2749999999999999</v>
      </c>
      <c r="P3492" s="9">
        <f t="shared" si="542"/>
        <v>47.222222222222221</v>
      </c>
      <c r="Q3492" t="str">
        <f t="shared" si="543"/>
        <v>theater</v>
      </c>
      <c r="R3492" t="str">
        <f t="shared" si="544"/>
        <v>plays</v>
      </c>
      <c r="S3492" t="str">
        <f t="shared" si="549"/>
        <v>3/14/2016</v>
      </c>
      <c r="T3492" t="str">
        <f t="shared" si="545"/>
        <v>2016</v>
      </c>
      <c r="U3492" t="str">
        <f t="shared" si="546"/>
        <v>March</v>
      </c>
      <c r="V3492" t="str">
        <f t="shared" si="540"/>
        <v>4/13/2016</v>
      </c>
      <c r="W3492" t="str">
        <f t="shared" si="547"/>
        <v>2016</v>
      </c>
      <c r="X3492" t="str">
        <f t="shared" si="548"/>
        <v>April</v>
      </c>
    </row>
    <row r="3493" spans="1:24" ht="43.2" x14ac:dyDescent="0.55000000000000004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541"/>
        <v>1.5820000000000001</v>
      </c>
      <c r="P3493" s="9">
        <f t="shared" si="542"/>
        <v>79.099999999999994</v>
      </c>
      <c r="Q3493" t="str">
        <f t="shared" si="543"/>
        <v>theater</v>
      </c>
      <c r="R3493" t="str">
        <f t="shared" si="544"/>
        <v>plays</v>
      </c>
      <c r="S3493" t="str">
        <f t="shared" si="549"/>
        <v>4/27/2015</v>
      </c>
      <c r="T3493" t="str">
        <f t="shared" si="545"/>
        <v>2015</v>
      </c>
      <c r="U3493" t="str">
        <f t="shared" si="546"/>
        <v>April</v>
      </c>
      <c r="V3493" t="str">
        <f t="shared" si="540"/>
        <v>5/18/2015</v>
      </c>
      <c r="W3493" t="str">
        <f t="shared" si="547"/>
        <v>2015</v>
      </c>
      <c r="X3493" t="str">
        <f t="shared" si="548"/>
        <v>May</v>
      </c>
    </row>
    <row r="3494" spans="1:24" ht="43.2" x14ac:dyDescent="0.55000000000000004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541"/>
        <v>1.0526894736842105</v>
      </c>
      <c r="P3494" s="9">
        <f t="shared" si="542"/>
        <v>114.29199999999999</v>
      </c>
      <c r="Q3494" t="str">
        <f t="shared" si="543"/>
        <v>theater</v>
      </c>
      <c r="R3494" t="str">
        <f t="shared" si="544"/>
        <v>plays</v>
      </c>
      <c r="S3494" t="str">
        <f t="shared" si="549"/>
        <v>9/20/2015</v>
      </c>
      <c r="T3494" t="str">
        <f t="shared" si="545"/>
        <v>2015</v>
      </c>
      <c r="U3494" t="str">
        <f t="shared" si="546"/>
        <v>September</v>
      </c>
      <c r="V3494" t="str">
        <f t="shared" si="540"/>
        <v>10/25/2015</v>
      </c>
      <c r="W3494" t="str">
        <f t="shared" si="547"/>
        <v>2015</v>
      </c>
      <c r="X3494" t="str">
        <f t="shared" si="548"/>
        <v>October</v>
      </c>
    </row>
    <row r="3495" spans="1:24" ht="43.2" x14ac:dyDescent="0.55000000000000004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541"/>
        <v>1</v>
      </c>
      <c r="P3495" s="9">
        <f t="shared" si="542"/>
        <v>51.724137931034484</v>
      </c>
      <c r="Q3495" t="str">
        <f t="shared" si="543"/>
        <v>theater</v>
      </c>
      <c r="R3495" t="str">
        <f t="shared" si="544"/>
        <v>plays</v>
      </c>
      <c r="S3495" t="str">
        <f t="shared" si="549"/>
        <v>7/28/2014</v>
      </c>
      <c r="T3495" t="str">
        <f t="shared" si="545"/>
        <v>2014</v>
      </c>
      <c r="U3495" t="str">
        <f t="shared" si="546"/>
        <v>July</v>
      </c>
      <c r="V3495" t="str">
        <f t="shared" si="540"/>
        <v>8/17/2014</v>
      </c>
      <c r="W3495" t="str">
        <f t="shared" si="547"/>
        <v>2014</v>
      </c>
      <c r="X3495" t="str">
        <f t="shared" si="548"/>
        <v>August</v>
      </c>
    </row>
    <row r="3496" spans="1:24" ht="43.2" x14ac:dyDescent="0.55000000000000004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541"/>
        <v>1</v>
      </c>
      <c r="P3496" s="9">
        <f t="shared" si="542"/>
        <v>30.76923076923077</v>
      </c>
      <c r="Q3496" t="str">
        <f t="shared" si="543"/>
        <v>theater</v>
      </c>
      <c r="R3496" t="str">
        <f t="shared" si="544"/>
        <v>plays</v>
      </c>
      <c r="S3496" t="str">
        <f t="shared" si="549"/>
        <v>11/15/2016</v>
      </c>
      <c r="T3496" t="str">
        <f t="shared" si="545"/>
        <v>2016</v>
      </c>
      <c r="U3496" t="str">
        <f t="shared" si="546"/>
        <v>November</v>
      </c>
      <c r="V3496" t="str">
        <f t="shared" si="540"/>
        <v>11/26/2016</v>
      </c>
      <c r="W3496" t="str">
        <f t="shared" si="547"/>
        <v>2016</v>
      </c>
      <c r="X3496" t="str">
        <f t="shared" si="548"/>
        <v>November</v>
      </c>
    </row>
    <row r="3497" spans="1:24" ht="43.2" x14ac:dyDescent="0.55000000000000004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541"/>
        <v>1.0686</v>
      </c>
      <c r="P3497" s="9">
        <f t="shared" si="542"/>
        <v>74.208333333333329</v>
      </c>
      <c r="Q3497" t="str">
        <f t="shared" si="543"/>
        <v>theater</v>
      </c>
      <c r="R3497" t="str">
        <f t="shared" si="544"/>
        <v>plays</v>
      </c>
      <c r="S3497" t="str">
        <f t="shared" si="549"/>
        <v>10/3/2014</v>
      </c>
      <c r="T3497" t="str">
        <f t="shared" si="545"/>
        <v>2014</v>
      </c>
      <c r="U3497" t="str">
        <f t="shared" si="546"/>
        <v>October</v>
      </c>
      <c r="V3497" t="str">
        <f t="shared" si="540"/>
        <v>11/1/2014</v>
      </c>
      <c r="W3497" t="str">
        <f t="shared" si="547"/>
        <v>2014</v>
      </c>
      <c r="X3497" t="str">
        <f t="shared" si="548"/>
        <v>November</v>
      </c>
    </row>
    <row r="3498" spans="1:24" ht="43.2" x14ac:dyDescent="0.55000000000000004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541"/>
        <v>1.244</v>
      </c>
      <c r="P3498" s="9">
        <f t="shared" si="542"/>
        <v>47.846153846153847</v>
      </c>
      <c r="Q3498" t="str">
        <f t="shared" si="543"/>
        <v>theater</v>
      </c>
      <c r="R3498" t="str">
        <f t="shared" si="544"/>
        <v>plays</v>
      </c>
      <c r="S3498" t="str">
        <f t="shared" si="549"/>
        <v>8/2/2016</v>
      </c>
      <c r="T3498" t="str">
        <f t="shared" si="545"/>
        <v>2016</v>
      </c>
      <c r="U3498" t="str">
        <f t="shared" si="546"/>
        <v>August</v>
      </c>
      <c r="V3498" t="str">
        <f t="shared" si="540"/>
        <v>9/11/2016</v>
      </c>
      <c r="W3498" t="str">
        <f t="shared" si="547"/>
        <v>2016</v>
      </c>
      <c r="X3498" t="str">
        <f t="shared" si="548"/>
        <v>September</v>
      </c>
    </row>
    <row r="3499" spans="1:24" ht="43.2" x14ac:dyDescent="0.55000000000000004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541"/>
        <v>1.0870406189555126</v>
      </c>
      <c r="P3499" s="9">
        <f t="shared" si="542"/>
        <v>34.408163265306122</v>
      </c>
      <c r="Q3499" t="str">
        <f t="shared" si="543"/>
        <v>theater</v>
      </c>
      <c r="R3499" t="str">
        <f t="shared" si="544"/>
        <v>plays</v>
      </c>
      <c r="S3499" t="str">
        <f t="shared" si="549"/>
        <v>5/21/2016</v>
      </c>
      <c r="T3499" t="str">
        <f t="shared" si="545"/>
        <v>2016</v>
      </c>
      <c r="U3499" t="str">
        <f t="shared" si="546"/>
        <v>May</v>
      </c>
      <c r="V3499" t="str">
        <f t="shared" si="540"/>
        <v>6/2/2016</v>
      </c>
      <c r="W3499" t="str">
        <f t="shared" si="547"/>
        <v>2016</v>
      </c>
      <c r="X3499" t="str">
        <f t="shared" si="548"/>
        <v>June</v>
      </c>
    </row>
    <row r="3500" spans="1:24" ht="43.2" x14ac:dyDescent="0.55000000000000004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541"/>
        <v>1.0242424242424242</v>
      </c>
      <c r="P3500" s="9">
        <f t="shared" si="542"/>
        <v>40.238095238095241</v>
      </c>
      <c r="Q3500" t="str">
        <f t="shared" si="543"/>
        <v>theater</v>
      </c>
      <c r="R3500" t="str">
        <f t="shared" si="544"/>
        <v>plays</v>
      </c>
      <c r="S3500" t="str">
        <f t="shared" si="549"/>
        <v>3/29/2016</v>
      </c>
      <c r="T3500" t="str">
        <f t="shared" si="545"/>
        <v>2016</v>
      </c>
      <c r="U3500" t="str">
        <f t="shared" si="546"/>
        <v>March</v>
      </c>
      <c r="V3500" t="str">
        <f t="shared" si="540"/>
        <v>5/28/2016</v>
      </c>
      <c r="W3500" t="str">
        <f t="shared" si="547"/>
        <v>2016</v>
      </c>
      <c r="X3500" t="str">
        <f t="shared" si="548"/>
        <v>May</v>
      </c>
    </row>
    <row r="3501" spans="1:24" ht="43.2" x14ac:dyDescent="0.55000000000000004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541"/>
        <v>1.0549999999999999</v>
      </c>
      <c r="P3501" s="9">
        <f t="shared" si="542"/>
        <v>60.285714285714285</v>
      </c>
      <c r="Q3501" t="str">
        <f t="shared" si="543"/>
        <v>theater</v>
      </c>
      <c r="R3501" t="str">
        <f t="shared" si="544"/>
        <v>plays</v>
      </c>
      <c r="S3501" t="str">
        <f t="shared" si="549"/>
        <v>5/7/2015</v>
      </c>
      <c r="T3501" t="str">
        <f t="shared" si="545"/>
        <v>2015</v>
      </c>
      <c r="U3501" t="str">
        <f t="shared" si="546"/>
        <v>May</v>
      </c>
      <c r="V3501" t="str">
        <f t="shared" si="540"/>
        <v>7/1/2015</v>
      </c>
      <c r="W3501" t="str">
        <f t="shared" si="547"/>
        <v>2015</v>
      </c>
      <c r="X3501" t="str">
        <f t="shared" si="548"/>
        <v>July</v>
      </c>
    </row>
    <row r="3502" spans="1:24" ht="43.2" x14ac:dyDescent="0.55000000000000004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541"/>
        <v>1.0629999999999999</v>
      </c>
      <c r="P3502" s="9">
        <f t="shared" si="542"/>
        <v>25.30952380952381</v>
      </c>
      <c r="Q3502" t="str">
        <f t="shared" si="543"/>
        <v>theater</v>
      </c>
      <c r="R3502" t="str">
        <f t="shared" si="544"/>
        <v>plays</v>
      </c>
      <c r="S3502" t="str">
        <f t="shared" si="549"/>
        <v>2/19/2016</v>
      </c>
      <c r="T3502" t="str">
        <f t="shared" si="545"/>
        <v>2016</v>
      </c>
      <c r="U3502" t="str">
        <f t="shared" si="546"/>
        <v>February</v>
      </c>
      <c r="V3502" t="str">
        <f t="shared" si="540"/>
        <v>3/6/2016</v>
      </c>
      <c r="W3502" t="str">
        <f t="shared" si="547"/>
        <v>2016</v>
      </c>
      <c r="X3502" t="str">
        <f t="shared" si="548"/>
        <v>March</v>
      </c>
    </row>
    <row r="3503" spans="1:24" ht="43.2" x14ac:dyDescent="0.55000000000000004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541"/>
        <v>1.0066666666666666</v>
      </c>
      <c r="P3503" s="9">
        <f t="shared" si="542"/>
        <v>35.952380952380949</v>
      </c>
      <c r="Q3503" t="str">
        <f t="shared" si="543"/>
        <v>theater</v>
      </c>
      <c r="R3503" t="str">
        <f t="shared" si="544"/>
        <v>plays</v>
      </c>
      <c r="S3503" t="str">
        <f t="shared" si="549"/>
        <v>8/17/2015</v>
      </c>
      <c r="T3503" t="str">
        <f t="shared" si="545"/>
        <v>2015</v>
      </c>
      <c r="U3503" t="str">
        <f t="shared" si="546"/>
        <v>August</v>
      </c>
      <c r="V3503" t="str">
        <f t="shared" si="540"/>
        <v>9/11/2015</v>
      </c>
      <c r="W3503" t="str">
        <f t="shared" si="547"/>
        <v>2015</v>
      </c>
      <c r="X3503" t="str">
        <f t="shared" si="548"/>
        <v>September</v>
      </c>
    </row>
    <row r="3504" spans="1:24" ht="43.2" x14ac:dyDescent="0.55000000000000004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541"/>
        <v>1.054</v>
      </c>
      <c r="P3504" s="9">
        <f t="shared" si="542"/>
        <v>136</v>
      </c>
      <c r="Q3504" t="str">
        <f t="shared" si="543"/>
        <v>theater</v>
      </c>
      <c r="R3504" t="str">
        <f t="shared" si="544"/>
        <v>plays</v>
      </c>
      <c r="S3504" t="str">
        <f t="shared" si="549"/>
        <v>3/1/2016</v>
      </c>
      <c r="T3504" t="str">
        <f t="shared" si="545"/>
        <v>2016</v>
      </c>
      <c r="U3504" t="str">
        <f t="shared" si="546"/>
        <v>March</v>
      </c>
      <c r="V3504" t="str">
        <f t="shared" si="540"/>
        <v>3/15/2016</v>
      </c>
      <c r="W3504" t="str">
        <f t="shared" si="547"/>
        <v>2016</v>
      </c>
      <c r="X3504" t="str">
        <f t="shared" si="548"/>
        <v>March</v>
      </c>
    </row>
    <row r="3505" spans="1:24" ht="43.2" x14ac:dyDescent="0.55000000000000004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541"/>
        <v>1.0755999999999999</v>
      </c>
      <c r="P3505" s="9">
        <f t="shared" si="542"/>
        <v>70.763157894736835</v>
      </c>
      <c r="Q3505" t="str">
        <f t="shared" si="543"/>
        <v>theater</v>
      </c>
      <c r="R3505" t="str">
        <f t="shared" si="544"/>
        <v>plays</v>
      </c>
      <c r="S3505" t="str">
        <f t="shared" si="549"/>
        <v>6/24/2016</v>
      </c>
      <c r="T3505" t="str">
        <f t="shared" si="545"/>
        <v>2016</v>
      </c>
      <c r="U3505" t="str">
        <f t="shared" si="546"/>
        <v>June</v>
      </c>
      <c r="V3505" t="str">
        <f t="shared" si="540"/>
        <v>7/24/2016</v>
      </c>
      <c r="W3505" t="str">
        <f t="shared" si="547"/>
        <v>2016</v>
      </c>
      <c r="X3505" t="str">
        <f t="shared" si="548"/>
        <v>July</v>
      </c>
    </row>
    <row r="3506" spans="1:24" ht="43.2" x14ac:dyDescent="0.55000000000000004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541"/>
        <v>1</v>
      </c>
      <c r="P3506" s="9">
        <f t="shared" si="542"/>
        <v>125</v>
      </c>
      <c r="Q3506" t="str">
        <f t="shared" si="543"/>
        <v>theater</v>
      </c>
      <c r="R3506" t="str">
        <f t="shared" si="544"/>
        <v>plays</v>
      </c>
      <c r="S3506" t="str">
        <f t="shared" si="549"/>
        <v>10/20/2015</v>
      </c>
      <c r="T3506" t="str">
        <f t="shared" si="545"/>
        <v>2015</v>
      </c>
      <c r="U3506" t="str">
        <f t="shared" si="546"/>
        <v>October</v>
      </c>
      <c r="V3506" t="str">
        <f t="shared" si="540"/>
        <v>11/19/2015</v>
      </c>
      <c r="W3506" t="str">
        <f t="shared" si="547"/>
        <v>2015</v>
      </c>
      <c r="X3506" t="str">
        <f t="shared" si="548"/>
        <v>November</v>
      </c>
    </row>
    <row r="3507" spans="1:24" ht="86.4" x14ac:dyDescent="0.55000000000000004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541"/>
        <v>1.0376000000000001</v>
      </c>
      <c r="P3507" s="9">
        <f t="shared" si="542"/>
        <v>66.512820512820511</v>
      </c>
      <c r="Q3507" t="str">
        <f t="shared" si="543"/>
        <v>theater</v>
      </c>
      <c r="R3507" t="str">
        <f t="shared" si="544"/>
        <v>plays</v>
      </c>
      <c r="S3507" t="str">
        <f t="shared" si="549"/>
        <v>5/1/2014</v>
      </c>
      <c r="T3507" t="str">
        <f t="shared" si="545"/>
        <v>2014</v>
      </c>
      <c r="U3507" t="str">
        <f t="shared" si="546"/>
        <v>May</v>
      </c>
      <c r="V3507" t="str">
        <f t="shared" si="540"/>
        <v>5/12/2014</v>
      </c>
      <c r="W3507" t="str">
        <f t="shared" si="547"/>
        <v>2014</v>
      </c>
      <c r="X3507" t="str">
        <f t="shared" si="548"/>
        <v>May</v>
      </c>
    </row>
    <row r="3508" spans="1:24" ht="43.2" x14ac:dyDescent="0.55000000000000004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541"/>
        <v>1.0149999999999999</v>
      </c>
      <c r="P3508" s="9">
        <f t="shared" si="542"/>
        <v>105</v>
      </c>
      <c r="Q3508" t="str">
        <f t="shared" si="543"/>
        <v>theater</v>
      </c>
      <c r="R3508" t="str">
        <f t="shared" si="544"/>
        <v>plays</v>
      </c>
      <c r="S3508" t="str">
        <f t="shared" si="549"/>
        <v>7/9/2014</v>
      </c>
      <c r="T3508" t="str">
        <f t="shared" si="545"/>
        <v>2014</v>
      </c>
      <c r="U3508" t="str">
        <f t="shared" si="546"/>
        <v>July</v>
      </c>
      <c r="V3508" t="str">
        <f t="shared" si="540"/>
        <v>8/23/2014</v>
      </c>
      <c r="W3508" t="str">
        <f t="shared" si="547"/>
        <v>2014</v>
      </c>
      <c r="X3508" t="str">
        <f t="shared" si="548"/>
        <v>August</v>
      </c>
    </row>
    <row r="3509" spans="1:24" ht="28.8" x14ac:dyDescent="0.55000000000000004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541"/>
        <v>1.044</v>
      </c>
      <c r="P3509" s="9">
        <f t="shared" si="542"/>
        <v>145</v>
      </c>
      <c r="Q3509" t="str">
        <f t="shared" si="543"/>
        <v>theater</v>
      </c>
      <c r="R3509" t="str">
        <f t="shared" si="544"/>
        <v>plays</v>
      </c>
      <c r="S3509" t="str">
        <f t="shared" si="549"/>
        <v>5/1/2016</v>
      </c>
      <c r="T3509" t="str">
        <f t="shared" si="545"/>
        <v>2016</v>
      </c>
      <c r="U3509" t="str">
        <f t="shared" si="546"/>
        <v>May</v>
      </c>
      <c r="V3509" t="str">
        <f t="shared" si="540"/>
        <v>5/31/2016</v>
      </c>
      <c r="W3509" t="str">
        <f t="shared" si="547"/>
        <v>2016</v>
      </c>
      <c r="X3509" t="str">
        <f t="shared" si="548"/>
        <v>May</v>
      </c>
    </row>
    <row r="3510" spans="1:24" ht="43.2" x14ac:dyDescent="0.55000000000000004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541"/>
        <v>1.8</v>
      </c>
      <c r="P3510" s="9">
        <f t="shared" si="542"/>
        <v>12</v>
      </c>
      <c r="Q3510" t="str">
        <f t="shared" si="543"/>
        <v>theater</v>
      </c>
      <c r="R3510" t="str">
        <f t="shared" si="544"/>
        <v>plays</v>
      </c>
      <c r="S3510" t="str">
        <f t="shared" si="549"/>
        <v>4/17/2016</v>
      </c>
      <c r="T3510" t="str">
        <f t="shared" si="545"/>
        <v>2016</v>
      </c>
      <c r="U3510" t="str">
        <f t="shared" si="546"/>
        <v>April</v>
      </c>
      <c r="V3510" t="str">
        <f t="shared" si="540"/>
        <v>5/10/2016</v>
      </c>
      <c r="W3510" t="str">
        <f t="shared" si="547"/>
        <v>2016</v>
      </c>
      <c r="X3510" t="str">
        <f t="shared" si="548"/>
        <v>May</v>
      </c>
    </row>
    <row r="3511" spans="1:24" ht="43.2" x14ac:dyDescent="0.55000000000000004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541"/>
        <v>1.0633333333333332</v>
      </c>
      <c r="P3511" s="9">
        <f t="shared" si="542"/>
        <v>96.666666666666671</v>
      </c>
      <c r="Q3511" t="str">
        <f t="shared" si="543"/>
        <v>theater</v>
      </c>
      <c r="R3511" t="str">
        <f t="shared" si="544"/>
        <v>plays</v>
      </c>
      <c r="S3511" t="str">
        <f t="shared" si="549"/>
        <v>11/7/2014</v>
      </c>
      <c r="T3511" t="str">
        <f t="shared" si="545"/>
        <v>2014</v>
      </c>
      <c r="U3511" t="str">
        <f t="shared" si="546"/>
        <v>November</v>
      </c>
      <c r="V3511" t="str">
        <f t="shared" si="540"/>
        <v>11/20/2014</v>
      </c>
      <c r="W3511" t="str">
        <f t="shared" si="547"/>
        <v>2014</v>
      </c>
      <c r="X3511" t="str">
        <f t="shared" si="548"/>
        <v>November</v>
      </c>
    </row>
    <row r="3512" spans="1:24" ht="43.2" x14ac:dyDescent="0.55000000000000004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541"/>
        <v>1.0055555555555555</v>
      </c>
      <c r="P3512" s="9">
        <f t="shared" si="542"/>
        <v>60.333333333333336</v>
      </c>
      <c r="Q3512" t="str">
        <f t="shared" si="543"/>
        <v>theater</v>
      </c>
      <c r="R3512" t="str">
        <f t="shared" si="544"/>
        <v>plays</v>
      </c>
      <c r="S3512" t="str">
        <f t="shared" si="549"/>
        <v>6/12/2014</v>
      </c>
      <c r="T3512" t="str">
        <f t="shared" si="545"/>
        <v>2014</v>
      </c>
      <c r="U3512" t="str">
        <f t="shared" si="546"/>
        <v>June</v>
      </c>
      <c r="V3512" t="str">
        <f t="shared" si="540"/>
        <v>7/2/2014</v>
      </c>
      <c r="W3512" t="str">
        <f t="shared" si="547"/>
        <v>2014</v>
      </c>
      <c r="X3512" t="str">
        <f t="shared" si="548"/>
        <v>July</v>
      </c>
    </row>
    <row r="3513" spans="1:24" ht="43.2" x14ac:dyDescent="0.55000000000000004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541"/>
        <v>1.012</v>
      </c>
      <c r="P3513" s="9">
        <f t="shared" si="542"/>
        <v>79.89473684210526</v>
      </c>
      <c r="Q3513" t="str">
        <f t="shared" si="543"/>
        <v>theater</v>
      </c>
      <c r="R3513" t="str">
        <f t="shared" si="544"/>
        <v>plays</v>
      </c>
      <c r="S3513" t="str">
        <f t="shared" si="549"/>
        <v>10/15/2014</v>
      </c>
      <c r="T3513" t="str">
        <f t="shared" si="545"/>
        <v>2014</v>
      </c>
      <c r="U3513" t="str">
        <f t="shared" si="546"/>
        <v>October</v>
      </c>
      <c r="V3513" t="str">
        <f t="shared" si="540"/>
        <v>11/7/2014</v>
      </c>
      <c r="W3513" t="str">
        <f t="shared" si="547"/>
        <v>2014</v>
      </c>
      <c r="X3513" t="str">
        <f t="shared" si="548"/>
        <v>November</v>
      </c>
    </row>
    <row r="3514" spans="1:24" ht="43.2" x14ac:dyDescent="0.55000000000000004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541"/>
        <v>1</v>
      </c>
      <c r="P3514" s="9">
        <f t="shared" si="542"/>
        <v>58.823529411764703</v>
      </c>
      <c r="Q3514" t="str">
        <f t="shared" si="543"/>
        <v>theater</v>
      </c>
      <c r="R3514" t="str">
        <f t="shared" si="544"/>
        <v>plays</v>
      </c>
      <c r="S3514" t="str">
        <f t="shared" si="549"/>
        <v>2/22/2015</v>
      </c>
      <c r="T3514" t="str">
        <f t="shared" si="545"/>
        <v>2015</v>
      </c>
      <c r="U3514" t="str">
        <f t="shared" si="546"/>
        <v>February</v>
      </c>
      <c r="V3514" t="str">
        <f t="shared" si="540"/>
        <v>4/23/2015</v>
      </c>
      <c r="W3514" t="str">
        <f t="shared" si="547"/>
        <v>2015</v>
      </c>
      <c r="X3514" t="str">
        <f t="shared" si="548"/>
        <v>April</v>
      </c>
    </row>
    <row r="3515" spans="1:24" ht="43.2" x14ac:dyDescent="0.55000000000000004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541"/>
        <v>1.1839285714285714</v>
      </c>
      <c r="P3515" s="9">
        <f t="shared" si="542"/>
        <v>75.340909090909093</v>
      </c>
      <c r="Q3515" t="str">
        <f t="shared" si="543"/>
        <v>theater</v>
      </c>
      <c r="R3515" t="str">
        <f t="shared" si="544"/>
        <v>plays</v>
      </c>
      <c r="S3515" t="str">
        <f t="shared" si="549"/>
        <v>5/21/2014</v>
      </c>
      <c r="T3515" t="str">
        <f t="shared" si="545"/>
        <v>2014</v>
      </c>
      <c r="U3515" t="str">
        <f t="shared" si="546"/>
        <v>May</v>
      </c>
      <c r="V3515" t="str">
        <f t="shared" si="540"/>
        <v>6/3/2014</v>
      </c>
      <c r="W3515" t="str">
        <f t="shared" si="547"/>
        <v>2014</v>
      </c>
      <c r="X3515" t="str">
        <f t="shared" si="548"/>
        <v>June</v>
      </c>
    </row>
    <row r="3516" spans="1:24" ht="43.2" x14ac:dyDescent="0.55000000000000004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541"/>
        <v>1.1000000000000001</v>
      </c>
      <c r="P3516" s="9">
        <f t="shared" si="542"/>
        <v>55</v>
      </c>
      <c r="Q3516" t="str">
        <f t="shared" si="543"/>
        <v>theater</v>
      </c>
      <c r="R3516" t="str">
        <f t="shared" si="544"/>
        <v>plays</v>
      </c>
      <c r="S3516" t="str">
        <f t="shared" si="549"/>
        <v>1/16/2015</v>
      </c>
      <c r="T3516" t="str">
        <f t="shared" si="545"/>
        <v>2015</v>
      </c>
      <c r="U3516" t="str">
        <f t="shared" si="546"/>
        <v>January</v>
      </c>
      <c r="V3516" t="str">
        <f t="shared" si="540"/>
        <v>2/1/2015</v>
      </c>
      <c r="W3516" t="str">
        <f t="shared" si="547"/>
        <v>2015</v>
      </c>
      <c r="X3516" t="str">
        <f t="shared" si="548"/>
        <v>February</v>
      </c>
    </row>
    <row r="3517" spans="1:24" ht="43.2" x14ac:dyDescent="0.55000000000000004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541"/>
        <v>1.0266666666666666</v>
      </c>
      <c r="P3517" s="9">
        <f t="shared" si="542"/>
        <v>66.956521739130437</v>
      </c>
      <c r="Q3517" t="str">
        <f t="shared" si="543"/>
        <v>theater</v>
      </c>
      <c r="R3517" t="str">
        <f t="shared" si="544"/>
        <v>plays</v>
      </c>
      <c r="S3517" t="str">
        <f t="shared" si="549"/>
        <v>5/1/2015</v>
      </c>
      <c r="T3517" t="str">
        <f t="shared" si="545"/>
        <v>2015</v>
      </c>
      <c r="U3517" t="str">
        <f t="shared" si="546"/>
        <v>May</v>
      </c>
      <c r="V3517" t="str">
        <f t="shared" si="540"/>
        <v>5/31/2015</v>
      </c>
      <c r="W3517" t="str">
        <f t="shared" si="547"/>
        <v>2015</v>
      </c>
      <c r="X3517" t="str">
        <f t="shared" si="548"/>
        <v>May</v>
      </c>
    </row>
    <row r="3518" spans="1:24" ht="43.2" x14ac:dyDescent="0.55000000000000004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541"/>
        <v>1</v>
      </c>
      <c r="P3518" s="9">
        <f t="shared" si="542"/>
        <v>227.27272727272728</v>
      </c>
      <c r="Q3518" t="str">
        <f t="shared" si="543"/>
        <v>theater</v>
      </c>
      <c r="R3518" t="str">
        <f t="shared" si="544"/>
        <v>plays</v>
      </c>
      <c r="S3518" t="str">
        <f t="shared" si="549"/>
        <v>8/4/2014</v>
      </c>
      <c r="T3518" t="str">
        <f t="shared" si="545"/>
        <v>2014</v>
      </c>
      <c r="U3518" t="str">
        <f t="shared" si="546"/>
        <v>August</v>
      </c>
      <c r="V3518" t="str">
        <f t="shared" si="540"/>
        <v>9/7/2014</v>
      </c>
      <c r="W3518" t="str">
        <f t="shared" si="547"/>
        <v>2014</v>
      </c>
      <c r="X3518" t="str">
        <f t="shared" si="548"/>
        <v>September</v>
      </c>
    </row>
    <row r="3519" spans="1:24" ht="43.2" x14ac:dyDescent="0.55000000000000004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541"/>
        <v>1</v>
      </c>
      <c r="P3519" s="9">
        <f t="shared" si="542"/>
        <v>307.69230769230768</v>
      </c>
      <c r="Q3519" t="str">
        <f t="shared" si="543"/>
        <v>theater</v>
      </c>
      <c r="R3519" t="str">
        <f t="shared" si="544"/>
        <v>plays</v>
      </c>
      <c r="S3519" t="str">
        <f t="shared" si="549"/>
        <v>6/4/2014</v>
      </c>
      <c r="T3519" t="str">
        <f t="shared" si="545"/>
        <v>2014</v>
      </c>
      <c r="U3519" t="str">
        <f t="shared" si="546"/>
        <v>June</v>
      </c>
      <c r="V3519" t="str">
        <f t="shared" si="540"/>
        <v>7/4/2014</v>
      </c>
      <c r="W3519" t="str">
        <f t="shared" si="547"/>
        <v>2014</v>
      </c>
      <c r="X3519" t="str">
        <f t="shared" si="548"/>
        <v>July</v>
      </c>
    </row>
    <row r="3520" spans="1:24" ht="43.2" x14ac:dyDescent="0.55000000000000004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541"/>
        <v>1.10046</v>
      </c>
      <c r="P3520" s="9">
        <f t="shared" si="542"/>
        <v>50.020909090909093</v>
      </c>
      <c r="Q3520" t="str">
        <f t="shared" si="543"/>
        <v>theater</v>
      </c>
      <c r="R3520" t="str">
        <f t="shared" si="544"/>
        <v>plays</v>
      </c>
      <c r="S3520" t="str">
        <f t="shared" si="549"/>
        <v>9/11/2014</v>
      </c>
      <c r="T3520" t="str">
        <f t="shared" si="545"/>
        <v>2014</v>
      </c>
      <c r="U3520" t="str">
        <f t="shared" si="546"/>
        <v>September</v>
      </c>
      <c r="V3520" t="str">
        <f t="shared" si="540"/>
        <v>10/2/2014</v>
      </c>
      <c r="W3520" t="str">
        <f t="shared" si="547"/>
        <v>2014</v>
      </c>
      <c r="X3520" t="str">
        <f t="shared" si="548"/>
        <v>October</v>
      </c>
    </row>
    <row r="3521" spans="1:24" ht="43.2" x14ac:dyDescent="0.55000000000000004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541"/>
        <v>1.0135000000000001</v>
      </c>
      <c r="P3521" s="9">
        <f t="shared" si="542"/>
        <v>72.392857142857139</v>
      </c>
      <c r="Q3521" t="str">
        <f t="shared" si="543"/>
        <v>theater</v>
      </c>
      <c r="R3521" t="str">
        <f t="shared" si="544"/>
        <v>plays</v>
      </c>
      <c r="S3521" t="str">
        <f t="shared" si="549"/>
        <v>2/2/2015</v>
      </c>
      <c r="T3521" t="str">
        <f t="shared" si="545"/>
        <v>2015</v>
      </c>
      <c r="U3521" t="str">
        <f t="shared" si="546"/>
        <v>February</v>
      </c>
      <c r="V3521" t="str">
        <f t="shared" si="540"/>
        <v>3/4/2015</v>
      </c>
      <c r="W3521" t="str">
        <f t="shared" si="547"/>
        <v>2015</v>
      </c>
      <c r="X3521" t="str">
        <f t="shared" si="548"/>
        <v>March</v>
      </c>
    </row>
    <row r="3522" spans="1:24" ht="28.8" x14ac:dyDescent="0.55000000000000004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si="541"/>
        <v>1.0075000000000001</v>
      </c>
      <c r="P3522" s="9">
        <f t="shared" si="542"/>
        <v>95.952380952380949</v>
      </c>
      <c r="Q3522" t="str">
        <f t="shared" si="543"/>
        <v>theater</v>
      </c>
      <c r="R3522" t="str">
        <f t="shared" si="544"/>
        <v>plays</v>
      </c>
      <c r="S3522" t="str">
        <f t="shared" si="549"/>
        <v>8/11/2015</v>
      </c>
      <c r="T3522" t="str">
        <f t="shared" si="545"/>
        <v>2015</v>
      </c>
      <c r="U3522" t="str">
        <f t="shared" si="546"/>
        <v>August</v>
      </c>
      <c r="V3522" t="str">
        <f t="shared" ref="V3522:V3585" si="550">TEXT((I3522/86400)+25569+(-5/24),"m/d/yyyy")</f>
        <v>9/6/2015</v>
      </c>
      <c r="W3522" t="str">
        <f t="shared" si="547"/>
        <v>2015</v>
      </c>
      <c r="X3522" t="str">
        <f t="shared" si="548"/>
        <v>September</v>
      </c>
    </row>
    <row r="3523" spans="1:24" ht="43.2" x14ac:dyDescent="0.55000000000000004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ref="O3523:O3586" si="551">E3523/D3523</f>
        <v>1.6942857142857144</v>
      </c>
      <c r="P3523" s="9">
        <f t="shared" ref="P3523:P3586" si="552">IF(L3523&lt;&gt;0, E3523/L3523, 0)</f>
        <v>45.615384615384613</v>
      </c>
      <c r="Q3523" t="str">
        <f t="shared" ref="Q3523:Q3586" si="553">LEFT(N3523, SEARCH("/",N3523,1)-1)</f>
        <v>theater</v>
      </c>
      <c r="R3523" t="str">
        <f t="shared" ref="R3523:R3586" si="554">RIGHT(N3523,LEN(N3523)-FIND("/",N3523))</f>
        <v>plays</v>
      </c>
      <c r="S3523" t="str">
        <f t="shared" si="549"/>
        <v>8/30/2014</v>
      </c>
      <c r="T3523" t="str">
        <f t="shared" ref="T3523:T3586" si="555">TEXT((J3523/86400)+25569+(-5/24),"yyyy")</f>
        <v>2014</v>
      </c>
      <c r="U3523" t="str">
        <f t="shared" ref="U3523:U3586" si="556">TEXT((J3523/86400)+25569+(-5/24),"mmmm")</f>
        <v>August</v>
      </c>
      <c r="V3523" t="str">
        <f t="shared" si="550"/>
        <v>9/29/2014</v>
      </c>
      <c r="W3523" t="str">
        <f t="shared" ref="W3523:W3586" si="557">TEXT((I3523/86400)+25569+(-5/24),"yyyy")</f>
        <v>2014</v>
      </c>
      <c r="X3523" t="str">
        <f t="shared" ref="X3523:X3586" si="558">TEXT((I3523/86400)+25569+(-5/24),"mmmm")</f>
        <v>September</v>
      </c>
    </row>
    <row r="3524" spans="1:24" ht="43.2" x14ac:dyDescent="0.55000000000000004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si="551"/>
        <v>1</v>
      </c>
      <c r="P3524" s="9">
        <f t="shared" si="552"/>
        <v>41.029411764705884</v>
      </c>
      <c r="Q3524" t="str">
        <f t="shared" si="553"/>
        <v>theater</v>
      </c>
      <c r="R3524" t="str">
        <f t="shared" si="554"/>
        <v>plays</v>
      </c>
      <c r="S3524" t="str">
        <f t="shared" ref="S3524:S3587" si="559">TEXT((J3524/86400)+25569+(-5/24),"m/d/yyyy")</f>
        <v>8/18/2015</v>
      </c>
      <c r="T3524" t="str">
        <f t="shared" si="555"/>
        <v>2015</v>
      </c>
      <c r="U3524" t="str">
        <f t="shared" si="556"/>
        <v>August</v>
      </c>
      <c r="V3524" t="str">
        <f t="shared" si="550"/>
        <v>9/15/2015</v>
      </c>
      <c r="W3524" t="str">
        <f t="shared" si="557"/>
        <v>2015</v>
      </c>
      <c r="X3524" t="str">
        <f t="shared" si="558"/>
        <v>September</v>
      </c>
    </row>
    <row r="3525" spans="1:24" ht="43.2" x14ac:dyDescent="0.55000000000000004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si="551"/>
        <v>1.1365000000000001</v>
      </c>
      <c r="P3525" s="9">
        <f t="shared" si="552"/>
        <v>56.825000000000003</v>
      </c>
      <c r="Q3525" t="str">
        <f t="shared" si="553"/>
        <v>theater</v>
      </c>
      <c r="R3525" t="str">
        <f t="shared" si="554"/>
        <v>plays</v>
      </c>
      <c r="S3525" t="str">
        <f t="shared" si="559"/>
        <v>7/30/2016</v>
      </c>
      <c r="T3525" t="str">
        <f t="shared" si="555"/>
        <v>2016</v>
      </c>
      <c r="U3525" t="str">
        <f t="shared" si="556"/>
        <v>July</v>
      </c>
      <c r="V3525" t="str">
        <f t="shared" si="550"/>
        <v>9/25/2016</v>
      </c>
      <c r="W3525" t="str">
        <f t="shared" si="557"/>
        <v>2016</v>
      </c>
      <c r="X3525" t="str">
        <f t="shared" si="558"/>
        <v>September</v>
      </c>
    </row>
    <row r="3526" spans="1:24" ht="43.2" x14ac:dyDescent="0.55000000000000004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551"/>
        <v>1.0156000000000001</v>
      </c>
      <c r="P3526" s="9">
        <f t="shared" si="552"/>
        <v>137.24324324324326</v>
      </c>
      <c r="Q3526" t="str">
        <f t="shared" si="553"/>
        <v>theater</v>
      </c>
      <c r="R3526" t="str">
        <f t="shared" si="554"/>
        <v>plays</v>
      </c>
      <c r="S3526" t="str">
        <f t="shared" si="559"/>
        <v>8/29/2014</v>
      </c>
      <c r="T3526" t="str">
        <f t="shared" si="555"/>
        <v>2014</v>
      </c>
      <c r="U3526" t="str">
        <f t="shared" si="556"/>
        <v>August</v>
      </c>
      <c r="V3526" t="str">
        <f t="shared" si="550"/>
        <v>9/12/2014</v>
      </c>
      <c r="W3526" t="str">
        <f t="shared" si="557"/>
        <v>2014</v>
      </c>
      <c r="X3526" t="str">
        <f t="shared" si="558"/>
        <v>September</v>
      </c>
    </row>
    <row r="3527" spans="1:24" ht="43.2" x14ac:dyDescent="0.55000000000000004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551"/>
        <v>1.06</v>
      </c>
      <c r="P3527" s="9">
        <f t="shared" si="552"/>
        <v>75.714285714285708</v>
      </c>
      <c r="Q3527" t="str">
        <f t="shared" si="553"/>
        <v>theater</v>
      </c>
      <c r="R3527" t="str">
        <f t="shared" si="554"/>
        <v>plays</v>
      </c>
      <c r="S3527" t="str">
        <f t="shared" si="559"/>
        <v>7/29/2015</v>
      </c>
      <c r="T3527" t="str">
        <f t="shared" si="555"/>
        <v>2015</v>
      </c>
      <c r="U3527" t="str">
        <f t="shared" si="556"/>
        <v>July</v>
      </c>
      <c r="V3527" t="str">
        <f t="shared" si="550"/>
        <v>8/9/2015</v>
      </c>
      <c r="W3527" t="str">
        <f t="shared" si="557"/>
        <v>2015</v>
      </c>
      <c r="X3527" t="str">
        <f t="shared" si="558"/>
        <v>August</v>
      </c>
    </row>
    <row r="3528" spans="1:24" ht="43.2" x14ac:dyDescent="0.55000000000000004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551"/>
        <v>1.02</v>
      </c>
      <c r="P3528" s="9">
        <f t="shared" si="552"/>
        <v>99</v>
      </c>
      <c r="Q3528" t="str">
        <f t="shared" si="553"/>
        <v>theater</v>
      </c>
      <c r="R3528" t="str">
        <f t="shared" si="554"/>
        <v>plays</v>
      </c>
      <c r="S3528" t="str">
        <f t="shared" si="559"/>
        <v>3/31/2016</v>
      </c>
      <c r="T3528" t="str">
        <f t="shared" si="555"/>
        <v>2016</v>
      </c>
      <c r="U3528" t="str">
        <f t="shared" si="556"/>
        <v>March</v>
      </c>
      <c r="V3528" t="str">
        <f t="shared" si="550"/>
        <v>4/28/2016</v>
      </c>
      <c r="W3528" t="str">
        <f t="shared" si="557"/>
        <v>2016</v>
      </c>
      <c r="X3528" t="str">
        <f t="shared" si="558"/>
        <v>April</v>
      </c>
    </row>
    <row r="3529" spans="1:24" ht="43.2" x14ac:dyDescent="0.55000000000000004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551"/>
        <v>1.1691666666666667</v>
      </c>
      <c r="P3529" s="9">
        <f t="shared" si="552"/>
        <v>81.569767441860463</v>
      </c>
      <c r="Q3529" t="str">
        <f t="shared" si="553"/>
        <v>theater</v>
      </c>
      <c r="R3529" t="str">
        <f t="shared" si="554"/>
        <v>plays</v>
      </c>
      <c r="S3529" t="str">
        <f t="shared" si="559"/>
        <v>6/11/2015</v>
      </c>
      <c r="T3529" t="str">
        <f t="shared" si="555"/>
        <v>2015</v>
      </c>
      <c r="U3529" t="str">
        <f t="shared" si="556"/>
        <v>June</v>
      </c>
      <c r="V3529" t="str">
        <f t="shared" si="550"/>
        <v>7/10/2015</v>
      </c>
      <c r="W3529" t="str">
        <f t="shared" si="557"/>
        <v>2015</v>
      </c>
      <c r="X3529" t="str">
        <f t="shared" si="558"/>
        <v>July</v>
      </c>
    </row>
    <row r="3530" spans="1:24" ht="43.2" x14ac:dyDescent="0.55000000000000004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si="551"/>
        <v>1.0115151515151515</v>
      </c>
      <c r="P3530" s="9">
        <f t="shared" si="552"/>
        <v>45.108108108108105</v>
      </c>
      <c r="Q3530" t="str">
        <f t="shared" si="553"/>
        <v>theater</v>
      </c>
      <c r="R3530" t="str">
        <f t="shared" si="554"/>
        <v>plays</v>
      </c>
      <c r="S3530" t="str">
        <f t="shared" si="559"/>
        <v>12/29/2016</v>
      </c>
      <c r="T3530" t="str">
        <f t="shared" si="555"/>
        <v>2016</v>
      </c>
      <c r="U3530" t="str">
        <f t="shared" si="556"/>
        <v>December</v>
      </c>
      <c r="V3530" t="str">
        <f t="shared" si="550"/>
        <v>1/18/2017</v>
      </c>
      <c r="W3530" t="str">
        <f t="shared" si="557"/>
        <v>2017</v>
      </c>
      <c r="X3530" t="str">
        <f t="shared" si="558"/>
        <v>January</v>
      </c>
    </row>
    <row r="3531" spans="1:24" ht="43.2" x14ac:dyDescent="0.55000000000000004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551"/>
        <v>1.32</v>
      </c>
      <c r="P3531" s="9">
        <f t="shared" si="552"/>
        <v>36.666666666666664</v>
      </c>
      <c r="Q3531" t="str">
        <f t="shared" si="553"/>
        <v>theater</v>
      </c>
      <c r="R3531" t="str">
        <f t="shared" si="554"/>
        <v>plays</v>
      </c>
      <c r="S3531" t="str">
        <f t="shared" si="559"/>
        <v>6/22/2015</v>
      </c>
      <c r="T3531" t="str">
        <f t="shared" si="555"/>
        <v>2015</v>
      </c>
      <c r="U3531" t="str">
        <f t="shared" si="556"/>
        <v>June</v>
      </c>
      <c r="V3531" t="str">
        <f t="shared" si="550"/>
        <v>7/12/2015</v>
      </c>
      <c r="W3531" t="str">
        <f t="shared" si="557"/>
        <v>2015</v>
      </c>
      <c r="X3531" t="str">
        <f t="shared" si="558"/>
        <v>July</v>
      </c>
    </row>
    <row r="3532" spans="1:24" ht="43.2" x14ac:dyDescent="0.55000000000000004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551"/>
        <v>1</v>
      </c>
      <c r="P3532" s="9">
        <f t="shared" si="552"/>
        <v>125</v>
      </c>
      <c r="Q3532" t="str">
        <f t="shared" si="553"/>
        <v>theater</v>
      </c>
      <c r="R3532" t="str">
        <f t="shared" si="554"/>
        <v>plays</v>
      </c>
      <c r="S3532" t="str">
        <f t="shared" si="559"/>
        <v>3/13/2016</v>
      </c>
      <c r="T3532" t="str">
        <f t="shared" si="555"/>
        <v>2016</v>
      </c>
      <c r="U3532" t="str">
        <f t="shared" si="556"/>
        <v>March</v>
      </c>
      <c r="V3532" t="str">
        <f t="shared" si="550"/>
        <v>4/10/2016</v>
      </c>
      <c r="W3532" t="str">
        <f t="shared" si="557"/>
        <v>2016</v>
      </c>
      <c r="X3532" t="str">
        <f t="shared" si="558"/>
        <v>April</v>
      </c>
    </row>
    <row r="3533" spans="1:24" x14ac:dyDescent="0.55000000000000004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551"/>
        <v>1.28</v>
      </c>
      <c r="P3533" s="9">
        <f t="shared" si="552"/>
        <v>49.230769230769234</v>
      </c>
      <c r="Q3533" t="str">
        <f t="shared" si="553"/>
        <v>theater</v>
      </c>
      <c r="R3533" t="str">
        <f t="shared" si="554"/>
        <v>plays</v>
      </c>
      <c r="S3533" t="str">
        <f t="shared" si="559"/>
        <v>5/31/2016</v>
      </c>
      <c r="T3533" t="str">
        <f t="shared" si="555"/>
        <v>2016</v>
      </c>
      <c r="U3533" t="str">
        <f t="shared" si="556"/>
        <v>May</v>
      </c>
      <c r="V3533" t="str">
        <f t="shared" si="550"/>
        <v>6/30/2016</v>
      </c>
      <c r="W3533" t="str">
        <f t="shared" si="557"/>
        <v>2016</v>
      </c>
      <c r="X3533" t="str">
        <f t="shared" si="558"/>
        <v>June</v>
      </c>
    </row>
    <row r="3534" spans="1:24" ht="43.2" x14ac:dyDescent="0.55000000000000004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551"/>
        <v>1.1895833333333334</v>
      </c>
      <c r="P3534" s="9">
        <f t="shared" si="552"/>
        <v>42.296296296296298</v>
      </c>
      <c r="Q3534" t="str">
        <f t="shared" si="553"/>
        <v>theater</v>
      </c>
      <c r="R3534" t="str">
        <f t="shared" si="554"/>
        <v>plays</v>
      </c>
      <c r="S3534" t="str">
        <f t="shared" si="559"/>
        <v>9/2/2014</v>
      </c>
      <c r="T3534" t="str">
        <f t="shared" si="555"/>
        <v>2014</v>
      </c>
      <c r="U3534" t="str">
        <f t="shared" si="556"/>
        <v>September</v>
      </c>
      <c r="V3534" t="str">
        <f t="shared" si="550"/>
        <v>9/17/2014</v>
      </c>
      <c r="W3534" t="str">
        <f t="shared" si="557"/>
        <v>2014</v>
      </c>
      <c r="X3534" t="str">
        <f t="shared" si="558"/>
        <v>September</v>
      </c>
    </row>
    <row r="3535" spans="1:24" ht="43.2" x14ac:dyDescent="0.55000000000000004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551"/>
        <v>1.262</v>
      </c>
      <c r="P3535" s="9">
        <f t="shared" si="552"/>
        <v>78.875</v>
      </c>
      <c r="Q3535" t="str">
        <f t="shared" si="553"/>
        <v>theater</v>
      </c>
      <c r="R3535" t="str">
        <f t="shared" si="554"/>
        <v>plays</v>
      </c>
      <c r="S3535" t="str">
        <f t="shared" si="559"/>
        <v>10/12/2015</v>
      </c>
      <c r="T3535" t="str">
        <f t="shared" si="555"/>
        <v>2015</v>
      </c>
      <c r="U3535" t="str">
        <f t="shared" si="556"/>
        <v>October</v>
      </c>
      <c r="V3535" t="str">
        <f t="shared" si="550"/>
        <v>11/11/2015</v>
      </c>
      <c r="W3535" t="str">
        <f t="shared" si="557"/>
        <v>2015</v>
      </c>
      <c r="X3535" t="str">
        <f t="shared" si="558"/>
        <v>November</v>
      </c>
    </row>
    <row r="3536" spans="1:24" ht="28.8" x14ac:dyDescent="0.55000000000000004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551"/>
        <v>1.5620000000000001</v>
      </c>
      <c r="P3536" s="9">
        <f t="shared" si="552"/>
        <v>38.284313725490193</v>
      </c>
      <c r="Q3536" t="str">
        <f t="shared" si="553"/>
        <v>theater</v>
      </c>
      <c r="R3536" t="str">
        <f t="shared" si="554"/>
        <v>plays</v>
      </c>
      <c r="S3536" t="str">
        <f t="shared" si="559"/>
        <v>8/27/2015</v>
      </c>
      <c r="T3536" t="str">
        <f t="shared" si="555"/>
        <v>2015</v>
      </c>
      <c r="U3536" t="str">
        <f t="shared" si="556"/>
        <v>August</v>
      </c>
      <c r="V3536" t="str">
        <f t="shared" si="550"/>
        <v>10/1/2015</v>
      </c>
      <c r="W3536" t="str">
        <f t="shared" si="557"/>
        <v>2015</v>
      </c>
      <c r="X3536" t="str">
        <f t="shared" si="558"/>
        <v>October</v>
      </c>
    </row>
    <row r="3537" spans="1:24" ht="43.2" x14ac:dyDescent="0.55000000000000004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551"/>
        <v>1.0315000000000001</v>
      </c>
      <c r="P3537" s="9">
        <f t="shared" si="552"/>
        <v>44.847826086956523</v>
      </c>
      <c r="Q3537" t="str">
        <f t="shared" si="553"/>
        <v>theater</v>
      </c>
      <c r="R3537" t="str">
        <f t="shared" si="554"/>
        <v>plays</v>
      </c>
      <c r="S3537" t="str">
        <f t="shared" si="559"/>
        <v>9/1/2015</v>
      </c>
      <c r="T3537" t="str">
        <f t="shared" si="555"/>
        <v>2015</v>
      </c>
      <c r="U3537" t="str">
        <f t="shared" si="556"/>
        <v>September</v>
      </c>
      <c r="V3537" t="str">
        <f t="shared" si="550"/>
        <v>10/2/2015</v>
      </c>
      <c r="W3537" t="str">
        <f t="shared" si="557"/>
        <v>2015</v>
      </c>
      <c r="X3537" t="str">
        <f t="shared" si="558"/>
        <v>October</v>
      </c>
    </row>
    <row r="3538" spans="1:24" ht="43.2" x14ac:dyDescent="0.55000000000000004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551"/>
        <v>1.5333333333333334</v>
      </c>
      <c r="P3538" s="9">
        <f t="shared" si="552"/>
        <v>13.529411764705882</v>
      </c>
      <c r="Q3538" t="str">
        <f t="shared" si="553"/>
        <v>theater</v>
      </c>
      <c r="R3538" t="str">
        <f t="shared" si="554"/>
        <v>plays</v>
      </c>
      <c r="S3538" t="str">
        <f t="shared" si="559"/>
        <v>11/20/2015</v>
      </c>
      <c r="T3538" t="str">
        <f t="shared" si="555"/>
        <v>2015</v>
      </c>
      <c r="U3538" t="str">
        <f t="shared" si="556"/>
        <v>November</v>
      </c>
      <c r="V3538" t="str">
        <f t="shared" si="550"/>
        <v>12/20/2015</v>
      </c>
      <c r="W3538" t="str">
        <f t="shared" si="557"/>
        <v>2015</v>
      </c>
      <c r="X3538" t="str">
        <f t="shared" si="558"/>
        <v>December</v>
      </c>
    </row>
    <row r="3539" spans="1:24" ht="43.2" x14ac:dyDescent="0.55000000000000004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551"/>
        <v>1.8044444444444445</v>
      </c>
      <c r="P3539" s="9">
        <f t="shared" si="552"/>
        <v>43.5</v>
      </c>
      <c r="Q3539" t="str">
        <f t="shared" si="553"/>
        <v>theater</v>
      </c>
      <c r="R3539" t="str">
        <f t="shared" si="554"/>
        <v>plays</v>
      </c>
      <c r="S3539" t="str">
        <f t="shared" si="559"/>
        <v>10/11/2014</v>
      </c>
      <c r="T3539" t="str">
        <f t="shared" si="555"/>
        <v>2014</v>
      </c>
      <c r="U3539" t="str">
        <f t="shared" si="556"/>
        <v>October</v>
      </c>
      <c r="V3539" t="str">
        <f t="shared" si="550"/>
        <v>11/17/2014</v>
      </c>
      <c r="W3539" t="str">
        <f t="shared" si="557"/>
        <v>2014</v>
      </c>
      <c r="X3539" t="str">
        <f t="shared" si="558"/>
        <v>November</v>
      </c>
    </row>
    <row r="3540" spans="1:24" ht="43.2" x14ac:dyDescent="0.55000000000000004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551"/>
        <v>1.2845</v>
      </c>
      <c r="P3540" s="9">
        <f t="shared" si="552"/>
        <v>30.951807228915662</v>
      </c>
      <c r="Q3540" t="str">
        <f t="shared" si="553"/>
        <v>theater</v>
      </c>
      <c r="R3540" t="str">
        <f t="shared" si="554"/>
        <v>plays</v>
      </c>
      <c r="S3540" t="str">
        <f t="shared" si="559"/>
        <v>7/20/2016</v>
      </c>
      <c r="T3540" t="str">
        <f t="shared" si="555"/>
        <v>2016</v>
      </c>
      <c r="U3540" t="str">
        <f t="shared" si="556"/>
        <v>July</v>
      </c>
      <c r="V3540" t="str">
        <f t="shared" si="550"/>
        <v>8/17/2016</v>
      </c>
      <c r="W3540" t="str">
        <f t="shared" si="557"/>
        <v>2016</v>
      </c>
      <c r="X3540" t="str">
        <f t="shared" si="558"/>
        <v>August</v>
      </c>
    </row>
    <row r="3541" spans="1:24" ht="43.2" x14ac:dyDescent="0.55000000000000004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551"/>
        <v>1.1966666666666668</v>
      </c>
      <c r="P3541" s="9">
        <f t="shared" si="552"/>
        <v>55.230769230769234</v>
      </c>
      <c r="Q3541" t="str">
        <f t="shared" si="553"/>
        <v>theater</v>
      </c>
      <c r="R3541" t="str">
        <f t="shared" si="554"/>
        <v>plays</v>
      </c>
      <c r="S3541" t="str">
        <f t="shared" si="559"/>
        <v>8/18/2016</v>
      </c>
      <c r="T3541" t="str">
        <f t="shared" si="555"/>
        <v>2016</v>
      </c>
      <c r="U3541" t="str">
        <f t="shared" si="556"/>
        <v>August</v>
      </c>
      <c r="V3541" t="str">
        <f t="shared" si="550"/>
        <v>9/8/2016</v>
      </c>
      <c r="W3541" t="str">
        <f t="shared" si="557"/>
        <v>2016</v>
      </c>
      <c r="X3541" t="str">
        <f t="shared" si="558"/>
        <v>September</v>
      </c>
    </row>
    <row r="3542" spans="1:24" ht="57.6" x14ac:dyDescent="0.55000000000000004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551"/>
        <v>1.23</v>
      </c>
      <c r="P3542" s="9">
        <f t="shared" si="552"/>
        <v>46.125</v>
      </c>
      <c r="Q3542" t="str">
        <f t="shared" si="553"/>
        <v>theater</v>
      </c>
      <c r="R3542" t="str">
        <f t="shared" si="554"/>
        <v>plays</v>
      </c>
      <c r="S3542" t="str">
        <f t="shared" si="559"/>
        <v>5/26/2016</v>
      </c>
      <c r="T3542" t="str">
        <f t="shared" si="555"/>
        <v>2016</v>
      </c>
      <c r="U3542" t="str">
        <f t="shared" si="556"/>
        <v>May</v>
      </c>
      <c r="V3542" t="str">
        <f t="shared" si="550"/>
        <v>6/25/2016</v>
      </c>
      <c r="W3542" t="str">
        <f t="shared" si="557"/>
        <v>2016</v>
      </c>
      <c r="X3542" t="str">
        <f t="shared" si="558"/>
        <v>June</v>
      </c>
    </row>
    <row r="3543" spans="1:24" ht="43.2" x14ac:dyDescent="0.55000000000000004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551"/>
        <v>1.05</v>
      </c>
      <c r="P3543" s="9">
        <f t="shared" si="552"/>
        <v>39.375</v>
      </c>
      <c r="Q3543" t="str">
        <f t="shared" si="553"/>
        <v>theater</v>
      </c>
      <c r="R3543" t="str">
        <f t="shared" si="554"/>
        <v>plays</v>
      </c>
      <c r="S3543" t="str">
        <f t="shared" si="559"/>
        <v>8/6/2015</v>
      </c>
      <c r="T3543" t="str">
        <f t="shared" si="555"/>
        <v>2015</v>
      </c>
      <c r="U3543" t="str">
        <f t="shared" si="556"/>
        <v>August</v>
      </c>
      <c r="V3543" t="str">
        <f t="shared" si="550"/>
        <v>8/31/2015</v>
      </c>
      <c r="W3543" t="str">
        <f t="shared" si="557"/>
        <v>2015</v>
      </c>
      <c r="X3543" t="str">
        <f t="shared" si="558"/>
        <v>August</v>
      </c>
    </row>
    <row r="3544" spans="1:24" ht="43.2" x14ac:dyDescent="0.55000000000000004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551"/>
        <v>1.0223636363636364</v>
      </c>
      <c r="P3544" s="9">
        <f t="shared" si="552"/>
        <v>66.152941176470591</v>
      </c>
      <c r="Q3544" t="str">
        <f t="shared" si="553"/>
        <v>theater</v>
      </c>
      <c r="R3544" t="str">
        <f t="shared" si="554"/>
        <v>plays</v>
      </c>
      <c r="S3544" t="str">
        <f t="shared" si="559"/>
        <v>7/9/2014</v>
      </c>
      <c r="T3544" t="str">
        <f t="shared" si="555"/>
        <v>2014</v>
      </c>
      <c r="U3544" t="str">
        <f t="shared" si="556"/>
        <v>July</v>
      </c>
      <c r="V3544" t="str">
        <f t="shared" si="550"/>
        <v>9/7/2014</v>
      </c>
      <c r="W3544" t="str">
        <f t="shared" si="557"/>
        <v>2014</v>
      </c>
      <c r="X3544" t="str">
        <f t="shared" si="558"/>
        <v>September</v>
      </c>
    </row>
    <row r="3545" spans="1:24" ht="43.2" x14ac:dyDescent="0.55000000000000004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551"/>
        <v>1.0466666666666666</v>
      </c>
      <c r="P3545" s="9">
        <f t="shared" si="552"/>
        <v>54.137931034482762</v>
      </c>
      <c r="Q3545" t="str">
        <f t="shared" si="553"/>
        <v>theater</v>
      </c>
      <c r="R3545" t="str">
        <f t="shared" si="554"/>
        <v>plays</v>
      </c>
      <c r="S3545" t="str">
        <f t="shared" si="559"/>
        <v>5/26/2015</v>
      </c>
      <c r="T3545" t="str">
        <f t="shared" si="555"/>
        <v>2015</v>
      </c>
      <c r="U3545" t="str">
        <f t="shared" si="556"/>
        <v>May</v>
      </c>
      <c r="V3545" t="str">
        <f t="shared" si="550"/>
        <v>6/25/2015</v>
      </c>
      <c r="W3545" t="str">
        <f t="shared" si="557"/>
        <v>2015</v>
      </c>
      <c r="X3545" t="str">
        <f t="shared" si="558"/>
        <v>June</v>
      </c>
    </row>
    <row r="3546" spans="1:24" ht="28.8" x14ac:dyDescent="0.55000000000000004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551"/>
        <v>1</v>
      </c>
      <c r="P3546" s="9">
        <f t="shared" si="552"/>
        <v>104.16666666666667</v>
      </c>
      <c r="Q3546" t="str">
        <f t="shared" si="553"/>
        <v>theater</v>
      </c>
      <c r="R3546" t="str">
        <f t="shared" si="554"/>
        <v>plays</v>
      </c>
      <c r="S3546" t="str">
        <f t="shared" si="559"/>
        <v>2/5/2015</v>
      </c>
      <c r="T3546" t="str">
        <f t="shared" si="555"/>
        <v>2015</v>
      </c>
      <c r="U3546" t="str">
        <f t="shared" si="556"/>
        <v>February</v>
      </c>
      <c r="V3546" t="str">
        <f t="shared" si="550"/>
        <v>3/7/2015</v>
      </c>
      <c r="W3546" t="str">
        <f t="shared" si="557"/>
        <v>2015</v>
      </c>
      <c r="X3546" t="str">
        <f t="shared" si="558"/>
        <v>March</v>
      </c>
    </row>
    <row r="3547" spans="1:24" ht="43.2" x14ac:dyDescent="0.55000000000000004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551"/>
        <v>1.004</v>
      </c>
      <c r="P3547" s="9">
        <f t="shared" si="552"/>
        <v>31.375</v>
      </c>
      <c r="Q3547" t="str">
        <f t="shared" si="553"/>
        <v>theater</v>
      </c>
      <c r="R3547" t="str">
        <f t="shared" si="554"/>
        <v>plays</v>
      </c>
      <c r="S3547" t="str">
        <f t="shared" si="559"/>
        <v>3/12/2015</v>
      </c>
      <c r="T3547" t="str">
        <f t="shared" si="555"/>
        <v>2015</v>
      </c>
      <c r="U3547" t="str">
        <f t="shared" si="556"/>
        <v>March</v>
      </c>
      <c r="V3547" t="str">
        <f t="shared" si="550"/>
        <v>4/11/2015</v>
      </c>
      <c r="W3547" t="str">
        <f t="shared" si="557"/>
        <v>2015</v>
      </c>
      <c r="X3547" t="str">
        <f t="shared" si="558"/>
        <v>April</v>
      </c>
    </row>
    <row r="3548" spans="1:24" ht="43.2" x14ac:dyDescent="0.55000000000000004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551"/>
        <v>1.0227272727272727</v>
      </c>
      <c r="P3548" s="9">
        <f t="shared" si="552"/>
        <v>59.210526315789473</v>
      </c>
      <c r="Q3548" t="str">
        <f t="shared" si="553"/>
        <v>theater</v>
      </c>
      <c r="R3548" t="str">
        <f t="shared" si="554"/>
        <v>plays</v>
      </c>
      <c r="S3548" t="str">
        <f t="shared" si="559"/>
        <v>3/10/2015</v>
      </c>
      <c r="T3548" t="str">
        <f t="shared" si="555"/>
        <v>2015</v>
      </c>
      <c r="U3548" t="str">
        <f t="shared" si="556"/>
        <v>March</v>
      </c>
      <c r="V3548" t="str">
        <f t="shared" si="550"/>
        <v>3/31/2015</v>
      </c>
      <c r="W3548" t="str">
        <f t="shared" si="557"/>
        <v>2015</v>
      </c>
      <c r="X3548" t="str">
        <f t="shared" si="558"/>
        <v>March</v>
      </c>
    </row>
    <row r="3549" spans="1:24" ht="43.2" x14ac:dyDescent="0.55000000000000004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551"/>
        <v>1.1440928571428572</v>
      </c>
      <c r="P3549" s="9">
        <f t="shared" si="552"/>
        <v>119.17633928571429</v>
      </c>
      <c r="Q3549" t="str">
        <f t="shared" si="553"/>
        <v>theater</v>
      </c>
      <c r="R3549" t="str">
        <f t="shared" si="554"/>
        <v>plays</v>
      </c>
      <c r="S3549" t="str">
        <f t="shared" si="559"/>
        <v>4/19/2016</v>
      </c>
      <c r="T3549" t="str">
        <f t="shared" si="555"/>
        <v>2016</v>
      </c>
      <c r="U3549" t="str">
        <f t="shared" si="556"/>
        <v>April</v>
      </c>
      <c r="V3549" t="str">
        <f t="shared" si="550"/>
        <v>5/13/2016</v>
      </c>
      <c r="W3549" t="str">
        <f t="shared" si="557"/>
        <v>2016</v>
      </c>
      <c r="X3549" t="str">
        <f t="shared" si="558"/>
        <v>May</v>
      </c>
    </row>
    <row r="3550" spans="1:24" ht="43.2" x14ac:dyDescent="0.55000000000000004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551"/>
        <v>1.019047619047619</v>
      </c>
      <c r="P3550" s="9">
        <f t="shared" si="552"/>
        <v>164.61538461538461</v>
      </c>
      <c r="Q3550" t="str">
        <f t="shared" si="553"/>
        <v>theater</v>
      </c>
      <c r="R3550" t="str">
        <f t="shared" si="554"/>
        <v>plays</v>
      </c>
      <c r="S3550" t="str">
        <f t="shared" si="559"/>
        <v>2/11/2016</v>
      </c>
      <c r="T3550" t="str">
        <f t="shared" si="555"/>
        <v>2016</v>
      </c>
      <c r="U3550" t="str">
        <f t="shared" si="556"/>
        <v>February</v>
      </c>
      <c r="V3550" t="str">
        <f t="shared" si="550"/>
        <v>3/4/2016</v>
      </c>
      <c r="W3550" t="str">
        <f t="shared" si="557"/>
        <v>2016</v>
      </c>
      <c r="X3550" t="str">
        <f t="shared" si="558"/>
        <v>March</v>
      </c>
    </row>
    <row r="3551" spans="1:24" ht="43.2" x14ac:dyDescent="0.55000000000000004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551"/>
        <v>1.02</v>
      </c>
      <c r="P3551" s="9">
        <f t="shared" si="552"/>
        <v>24.285714285714285</v>
      </c>
      <c r="Q3551" t="str">
        <f t="shared" si="553"/>
        <v>theater</v>
      </c>
      <c r="R3551" t="str">
        <f t="shared" si="554"/>
        <v>plays</v>
      </c>
      <c r="S3551" t="str">
        <f t="shared" si="559"/>
        <v>8/7/2015</v>
      </c>
      <c r="T3551" t="str">
        <f t="shared" si="555"/>
        <v>2015</v>
      </c>
      <c r="U3551" t="str">
        <f t="shared" si="556"/>
        <v>August</v>
      </c>
      <c r="V3551" t="str">
        <f t="shared" si="550"/>
        <v>9/4/2015</v>
      </c>
      <c r="W3551" t="str">
        <f t="shared" si="557"/>
        <v>2015</v>
      </c>
      <c r="X3551" t="str">
        <f t="shared" si="558"/>
        <v>September</v>
      </c>
    </row>
    <row r="3552" spans="1:24" ht="43.2" x14ac:dyDescent="0.55000000000000004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551"/>
        <v>1.048</v>
      </c>
      <c r="P3552" s="9">
        <f t="shared" si="552"/>
        <v>40.9375</v>
      </c>
      <c r="Q3552" t="str">
        <f t="shared" si="553"/>
        <v>theater</v>
      </c>
      <c r="R3552" t="str">
        <f t="shared" si="554"/>
        <v>plays</v>
      </c>
      <c r="S3552" t="str">
        <f t="shared" si="559"/>
        <v>4/2/2016</v>
      </c>
      <c r="T3552" t="str">
        <f t="shared" si="555"/>
        <v>2016</v>
      </c>
      <c r="U3552" t="str">
        <f t="shared" si="556"/>
        <v>April</v>
      </c>
      <c r="V3552" t="str">
        <f t="shared" si="550"/>
        <v>5/2/2016</v>
      </c>
      <c r="W3552" t="str">
        <f t="shared" si="557"/>
        <v>2016</v>
      </c>
      <c r="X3552" t="str">
        <f t="shared" si="558"/>
        <v>May</v>
      </c>
    </row>
    <row r="3553" spans="1:24" ht="43.2" x14ac:dyDescent="0.55000000000000004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551"/>
        <v>1.0183333333333333</v>
      </c>
      <c r="P3553" s="9">
        <f t="shared" si="552"/>
        <v>61.1</v>
      </c>
      <c r="Q3553" t="str">
        <f t="shared" si="553"/>
        <v>theater</v>
      </c>
      <c r="R3553" t="str">
        <f t="shared" si="554"/>
        <v>plays</v>
      </c>
      <c r="S3553" t="str">
        <f t="shared" si="559"/>
        <v>4/24/2014</v>
      </c>
      <c r="T3553" t="str">
        <f t="shared" si="555"/>
        <v>2014</v>
      </c>
      <c r="U3553" t="str">
        <f t="shared" si="556"/>
        <v>April</v>
      </c>
      <c r="V3553" t="str">
        <f t="shared" si="550"/>
        <v>5/22/2014</v>
      </c>
      <c r="W3553" t="str">
        <f t="shared" si="557"/>
        <v>2014</v>
      </c>
      <c r="X3553" t="str">
        <f t="shared" si="558"/>
        <v>May</v>
      </c>
    </row>
    <row r="3554" spans="1:24" ht="43.2" x14ac:dyDescent="0.55000000000000004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551"/>
        <v>1</v>
      </c>
      <c r="P3554" s="9">
        <f t="shared" si="552"/>
        <v>38.65</v>
      </c>
      <c r="Q3554" t="str">
        <f t="shared" si="553"/>
        <v>theater</v>
      </c>
      <c r="R3554" t="str">
        <f t="shared" si="554"/>
        <v>plays</v>
      </c>
      <c r="S3554" t="str">
        <f t="shared" si="559"/>
        <v>5/29/2014</v>
      </c>
      <c r="T3554" t="str">
        <f t="shared" si="555"/>
        <v>2014</v>
      </c>
      <c r="U3554" t="str">
        <f t="shared" si="556"/>
        <v>May</v>
      </c>
      <c r="V3554" t="str">
        <f t="shared" si="550"/>
        <v>6/28/2014</v>
      </c>
      <c r="W3554" t="str">
        <f t="shared" si="557"/>
        <v>2014</v>
      </c>
      <c r="X3554" t="str">
        <f t="shared" si="558"/>
        <v>June</v>
      </c>
    </row>
    <row r="3555" spans="1:24" ht="43.2" x14ac:dyDescent="0.55000000000000004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551"/>
        <v>1.0627272727272727</v>
      </c>
      <c r="P3555" s="9">
        <f t="shared" si="552"/>
        <v>56.20192307692308</v>
      </c>
      <c r="Q3555" t="str">
        <f t="shared" si="553"/>
        <v>theater</v>
      </c>
      <c r="R3555" t="str">
        <f t="shared" si="554"/>
        <v>plays</v>
      </c>
      <c r="S3555" t="str">
        <f t="shared" si="559"/>
        <v>7/10/2015</v>
      </c>
      <c r="T3555" t="str">
        <f t="shared" si="555"/>
        <v>2015</v>
      </c>
      <c r="U3555" t="str">
        <f t="shared" si="556"/>
        <v>July</v>
      </c>
      <c r="V3555" t="str">
        <f t="shared" si="550"/>
        <v>8/11/2015</v>
      </c>
      <c r="W3555" t="str">
        <f t="shared" si="557"/>
        <v>2015</v>
      </c>
      <c r="X3555" t="str">
        <f t="shared" si="558"/>
        <v>August</v>
      </c>
    </row>
    <row r="3556" spans="1:24" ht="43.2" x14ac:dyDescent="0.55000000000000004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551"/>
        <v>1.1342219999999998</v>
      </c>
      <c r="P3556" s="9">
        <f t="shared" si="552"/>
        <v>107.00207547169811</v>
      </c>
      <c r="Q3556" t="str">
        <f t="shared" si="553"/>
        <v>theater</v>
      </c>
      <c r="R3556" t="str">
        <f t="shared" si="554"/>
        <v>plays</v>
      </c>
      <c r="S3556" t="str">
        <f t="shared" si="559"/>
        <v>1/11/2015</v>
      </c>
      <c r="T3556" t="str">
        <f t="shared" si="555"/>
        <v>2015</v>
      </c>
      <c r="U3556" t="str">
        <f t="shared" si="556"/>
        <v>January</v>
      </c>
      <c r="V3556" t="str">
        <f t="shared" si="550"/>
        <v>2/11/2015</v>
      </c>
      <c r="W3556" t="str">
        <f t="shared" si="557"/>
        <v>2015</v>
      </c>
      <c r="X3556" t="str">
        <f t="shared" si="558"/>
        <v>February</v>
      </c>
    </row>
    <row r="3557" spans="1:24" ht="43.2" x14ac:dyDescent="0.55000000000000004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551"/>
        <v>1</v>
      </c>
      <c r="P3557" s="9">
        <f t="shared" si="552"/>
        <v>171.42857142857142</v>
      </c>
      <c r="Q3557" t="str">
        <f t="shared" si="553"/>
        <v>theater</v>
      </c>
      <c r="R3557" t="str">
        <f t="shared" si="554"/>
        <v>plays</v>
      </c>
      <c r="S3557" t="str">
        <f t="shared" si="559"/>
        <v>10/18/2016</v>
      </c>
      <c r="T3557" t="str">
        <f t="shared" si="555"/>
        <v>2016</v>
      </c>
      <c r="U3557" t="str">
        <f t="shared" si="556"/>
        <v>October</v>
      </c>
      <c r="V3557" t="str">
        <f t="shared" si="550"/>
        <v>11/17/2016</v>
      </c>
      <c r="W3557" t="str">
        <f t="shared" si="557"/>
        <v>2016</v>
      </c>
      <c r="X3557" t="str">
        <f t="shared" si="558"/>
        <v>November</v>
      </c>
    </row>
    <row r="3558" spans="1:24" ht="43.2" x14ac:dyDescent="0.55000000000000004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551"/>
        <v>1.0045454545454546</v>
      </c>
      <c r="P3558" s="9">
        <f t="shared" si="552"/>
        <v>110.5</v>
      </c>
      <c r="Q3558" t="str">
        <f t="shared" si="553"/>
        <v>theater</v>
      </c>
      <c r="R3558" t="str">
        <f t="shared" si="554"/>
        <v>plays</v>
      </c>
      <c r="S3558" t="str">
        <f t="shared" si="559"/>
        <v>6/18/2014</v>
      </c>
      <c r="T3558" t="str">
        <f t="shared" si="555"/>
        <v>2014</v>
      </c>
      <c r="U3558" t="str">
        <f t="shared" si="556"/>
        <v>June</v>
      </c>
      <c r="V3558" t="str">
        <f t="shared" si="550"/>
        <v>8/17/2014</v>
      </c>
      <c r="W3558" t="str">
        <f t="shared" si="557"/>
        <v>2014</v>
      </c>
      <c r="X3558" t="str">
        <f t="shared" si="558"/>
        <v>August</v>
      </c>
    </row>
    <row r="3559" spans="1:24" ht="43.2" x14ac:dyDescent="0.55000000000000004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551"/>
        <v>1.0003599999999999</v>
      </c>
      <c r="P3559" s="9">
        <f t="shared" si="552"/>
        <v>179.27598566308242</v>
      </c>
      <c r="Q3559" t="str">
        <f t="shared" si="553"/>
        <v>theater</v>
      </c>
      <c r="R3559" t="str">
        <f t="shared" si="554"/>
        <v>plays</v>
      </c>
      <c r="S3559" t="str">
        <f t="shared" si="559"/>
        <v>4/1/2014</v>
      </c>
      <c r="T3559" t="str">
        <f t="shared" si="555"/>
        <v>2014</v>
      </c>
      <c r="U3559" t="str">
        <f t="shared" si="556"/>
        <v>April</v>
      </c>
      <c r="V3559" t="str">
        <f t="shared" si="550"/>
        <v>5/5/2014</v>
      </c>
      <c r="W3559" t="str">
        <f t="shared" si="557"/>
        <v>2014</v>
      </c>
      <c r="X3559" t="str">
        <f t="shared" si="558"/>
        <v>May</v>
      </c>
    </row>
    <row r="3560" spans="1:24" ht="43.2" x14ac:dyDescent="0.55000000000000004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551"/>
        <v>1.44</v>
      </c>
      <c r="P3560" s="9">
        <f t="shared" si="552"/>
        <v>22.90909090909091</v>
      </c>
      <c r="Q3560" t="str">
        <f t="shared" si="553"/>
        <v>theater</v>
      </c>
      <c r="R3560" t="str">
        <f t="shared" si="554"/>
        <v>plays</v>
      </c>
      <c r="S3560" t="str">
        <f t="shared" si="559"/>
        <v>5/15/2015</v>
      </c>
      <c r="T3560" t="str">
        <f t="shared" si="555"/>
        <v>2015</v>
      </c>
      <c r="U3560" t="str">
        <f t="shared" si="556"/>
        <v>May</v>
      </c>
      <c r="V3560" t="str">
        <f t="shared" si="550"/>
        <v>6/26/2015</v>
      </c>
      <c r="W3560" t="str">
        <f t="shared" si="557"/>
        <v>2015</v>
      </c>
      <c r="X3560" t="str">
        <f t="shared" si="558"/>
        <v>June</v>
      </c>
    </row>
    <row r="3561" spans="1:24" ht="43.2" x14ac:dyDescent="0.55000000000000004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551"/>
        <v>1.0349999999999999</v>
      </c>
      <c r="P3561" s="9">
        <f t="shared" si="552"/>
        <v>43.125</v>
      </c>
      <c r="Q3561" t="str">
        <f t="shared" si="553"/>
        <v>theater</v>
      </c>
      <c r="R3561" t="str">
        <f t="shared" si="554"/>
        <v>plays</v>
      </c>
      <c r="S3561" t="str">
        <f t="shared" si="559"/>
        <v>7/8/2015</v>
      </c>
      <c r="T3561" t="str">
        <f t="shared" si="555"/>
        <v>2015</v>
      </c>
      <c r="U3561" t="str">
        <f t="shared" si="556"/>
        <v>July</v>
      </c>
      <c r="V3561" t="str">
        <f t="shared" si="550"/>
        <v>7/31/2015</v>
      </c>
      <c r="W3561" t="str">
        <f t="shared" si="557"/>
        <v>2015</v>
      </c>
      <c r="X3561" t="str">
        <f t="shared" si="558"/>
        <v>July</v>
      </c>
    </row>
    <row r="3562" spans="1:24" ht="43.2" x14ac:dyDescent="0.55000000000000004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551"/>
        <v>1.0843750000000001</v>
      </c>
      <c r="P3562" s="9">
        <f t="shared" si="552"/>
        <v>46.891891891891895</v>
      </c>
      <c r="Q3562" t="str">
        <f t="shared" si="553"/>
        <v>theater</v>
      </c>
      <c r="R3562" t="str">
        <f t="shared" si="554"/>
        <v>plays</v>
      </c>
      <c r="S3562" t="str">
        <f t="shared" si="559"/>
        <v>4/21/2015</v>
      </c>
      <c r="T3562" t="str">
        <f t="shared" si="555"/>
        <v>2015</v>
      </c>
      <c r="U3562" t="str">
        <f t="shared" si="556"/>
        <v>April</v>
      </c>
      <c r="V3562" t="str">
        <f t="shared" si="550"/>
        <v>5/26/2015</v>
      </c>
      <c r="W3562" t="str">
        <f t="shared" si="557"/>
        <v>2015</v>
      </c>
      <c r="X3562" t="str">
        <f t="shared" si="558"/>
        <v>May</v>
      </c>
    </row>
    <row r="3563" spans="1:24" ht="100.8" x14ac:dyDescent="0.55000000000000004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551"/>
        <v>1.024</v>
      </c>
      <c r="P3563" s="9">
        <f t="shared" si="552"/>
        <v>47.407407407407405</v>
      </c>
      <c r="Q3563" t="str">
        <f t="shared" si="553"/>
        <v>theater</v>
      </c>
      <c r="R3563" t="str">
        <f t="shared" si="554"/>
        <v>plays</v>
      </c>
      <c r="S3563" t="str">
        <f t="shared" si="559"/>
        <v>7/18/2015</v>
      </c>
      <c r="T3563" t="str">
        <f t="shared" si="555"/>
        <v>2015</v>
      </c>
      <c r="U3563" t="str">
        <f t="shared" si="556"/>
        <v>July</v>
      </c>
      <c r="V3563" t="str">
        <f t="shared" si="550"/>
        <v>8/5/2015</v>
      </c>
      <c r="W3563" t="str">
        <f t="shared" si="557"/>
        <v>2015</v>
      </c>
      <c r="X3563" t="str">
        <f t="shared" si="558"/>
        <v>August</v>
      </c>
    </row>
    <row r="3564" spans="1:24" ht="43.2" x14ac:dyDescent="0.55000000000000004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551"/>
        <v>1.4888888888888889</v>
      </c>
      <c r="P3564" s="9">
        <f t="shared" si="552"/>
        <v>15.129032258064516</v>
      </c>
      <c r="Q3564" t="str">
        <f t="shared" si="553"/>
        <v>theater</v>
      </c>
      <c r="R3564" t="str">
        <f t="shared" si="554"/>
        <v>plays</v>
      </c>
      <c r="S3564" t="str">
        <f t="shared" si="559"/>
        <v>3/4/2016</v>
      </c>
      <c r="T3564" t="str">
        <f t="shared" si="555"/>
        <v>2016</v>
      </c>
      <c r="U3564" t="str">
        <f t="shared" si="556"/>
        <v>March</v>
      </c>
      <c r="V3564" t="str">
        <f t="shared" si="550"/>
        <v>3/13/2016</v>
      </c>
      <c r="W3564" t="str">
        <f t="shared" si="557"/>
        <v>2016</v>
      </c>
      <c r="X3564" t="str">
        <f t="shared" si="558"/>
        <v>March</v>
      </c>
    </row>
    <row r="3565" spans="1:24" ht="43.2" x14ac:dyDescent="0.55000000000000004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551"/>
        <v>1.0549000000000002</v>
      </c>
      <c r="P3565" s="9">
        <f t="shared" si="552"/>
        <v>21.098000000000003</v>
      </c>
      <c r="Q3565" t="str">
        <f t="shared" si="553"/>
        <v>theater</v>
      </c>
      <c r="R3565" t="str">
        <f t="shared" si="554"/>
        <v>plays</v>
      </c>
      <c r="S3565" t="str">
        <f t="shared" si="559"/>
        <v>7/4/2016</v>
      </c>
      <c r="T3565" t="str">
        <f t="shared" si="555"/>
        <v>2016</v>
      </c>
      <c r="U3565" t="str">
        <f t="shared" si="556"/>
        <v>July</v>
      </c>
      <c r="V3565" t="str">
        <f t="shared" si="550"/>
        <v>8/1/2016</v>
      </c>
      <c r="W3565" t="str">
        <f t="shared" si="557"/>
        <v>2016</v>
      </c>
      <c r="X3565" t="str">
        <f t="shared" si="558"/>
        <v>August</v>
      </c>
    </row>
    <row r="3566" spans="1:24" ht="28.8" x14ac:dyDescent="0.55000000000000004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551"/>
        <v>1.0049999999999999</v>
      </c>
      <c r="P3566" s="9">
        <f t="shared" si="552"/>
        <v>59.117647058823529</v>
      </c>
      <c r="Q3566" t="str">
        <f t="shared" si="553"/>
        <v>theater</v>
      </c>
      <c r="R3566" t="str">
        <f t="shared" si="554"/>
        <v>plays</v>
      </c>
      <c r="S3566" t="str">
        <f t="shared" si="559"/>
        <v>8/20/2015</v>
      </c>
      <c r="T3566" t="str">
        <f t="shared" si="555"/>
        <v>2015</v>
      </c>
      <c r="U3566" t="str">
        <f t="shared" si="556"/>
        <v>August</v>
      </c>
      <c r="V3566" t="str">
        <f t="shared" si="550"/>
        <v>10/5/2015</v>
      </c>
      <c r="W3566" t="str">
        <f t="shared" si="557"/>
        <v>2015</v>
      </c>
      <c r="X3566" t="str">
        <f t="shared" si="558"/>
        <v>October</v>
      </c>
    </row>
    <row r="3567" spans="1:24" ht="43.2" x14ac:dyDescent="0.55000000000000004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551"/>
        <v>1.3055555555555556</v>
      </c>
      <c r="P3567" s="9">
        <f t="shared" si="552"/>
        <v>97.916666666666671</v>
      </c>
      <c r="Q3567" t="str">
        <f t="shared" si="553"/>
        <v>theater</v>
      </c>
      <c r="R3567" t="str">
        <f t="shared" si="554"/>
        <v>plays</v>
      </c>
      <c r="S3567" t="str">
        <f t="shared" si="559"/>
        <v>12/1/2014</v>
      </c>
      <c r="T3567" t="str">
        <f t="shared" si="555"/>
        <v>2014</v>
      </c>
      <c r="U3567" t="str">
        <f t="shared" si="556"/>
        <v>December</v>
      </c>
      <c r="V3567" t="str">
        <f t="shared" si="550"/>
        <v>12/31/2014</v>
      </c>
      <c r="W3567" t="str">
        <f t="shared" si="557"/>
        <v>2014</v>
      </c>
      <c r="X3567" t="str">
        <f t="shared" si="558"/>
        <v>December</v>
      </c>
    </row>
    <row r="3568" spans="1:24" ht="43.2" x14ac:dyDescent="0.55000000000000004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551"/>
        <v>1.0475000000000001</v>
      </c>
      <c r="P3568" s="9">
        <f t="shared" si="552"/>
        <v>55.131578947368418</v>
      </c>
      <c r="Q3568" t="str">
        <f t="shared" si="553"/>
        <v>theater</v>
      </c>
      <c r="R3568" t="str">
        <f t="shared" si="554"/>
        <v>plays</v>
      </c>
      <c r="S3568" t="str">
        <f t="shared" si="559"/>
        <v>12/24/2014</v>
      </c>
      <c r="T3568" t="str">
        <f t="shared" si="555"/>
        <v>2014</v>
      </c>
      <c r="U3568" t="str">
        <f t="shared" si="556"/>
        <v>December</v>
      </c>
      <c r="V3568" t="str">
        <f t="shared" si="550"/>
        <v>1/23/2015</v>
      </c>
      <c r="W3568" t="str">
        <f t="shared" si="557"/>
        <v>2015</v>
      </c>
      <c r="X3568" t="str">
        <f t="shared" si="558"/>
        <v>January</v>
      </c>
    </row>
    <row r="3569" spans="1:24" ht="43.2" x14ac:dyDescent="0.55000000000000004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551"/>
        <v>1.0880000000000001</v>
      </c>
      <c r="P3569" s="9">
        <f t="shared" si="552"/>
        <v>26.536585365853657</v>
      </c>
      <c r="Q3569" t="str">
        <f t="shared" si="553"/>
        <v>theater</v>
      </c>
      <c r="R3569" t="str">
        <f t="shared" si="554"/>
        <v>plays</v>
      </c>
      <c r="S3569" t="str">
        <f t="shared" si="559"/>
        <v>5/11/2015</v>
      </c>
      <c r="T3569" t="str">
        <f t="shared" si="555"/>
        <v>2015</v>
      </c>
      <c r="U3569" t="str">
        <f t="shared" si="556"/>
        <v>May</v>
      </c>
      <c r="V3569" t="str">
        <f t="shared" si="550"/>
        <v>6/10/2015</v>
      </c>
      <c r="W3569" t="str">
        <f t="shared" si="557"/>
        <v>2015</v>
      </c>
      <c r="X3569" t="str">
        <f t="shared" si="558"/>
        <v>June</v>
      </c>
    </row>
    <row r="3570" spans="1:24" ht="43.2" x14ac:dyDescent="0.55000000000000004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551"/>
        <v>1.1100000000000001</v>
      </c>
      <c r="P3570" s="9">
        <f t="shared" si="552"/>
        <v>58.421052631578945</v>
      </c>
      <c r="Q3570" t="str">
        <f t="shared" si="553"/>
        <v>theater</v>
      </c>
      <c r="R3570" t="str">
        <f t="shared" si="554"/>
        <v>plays</v>
      </c>
      <c r="S3570" t="str">
        <f t="shared" si="559"/>
        <v>8/18/2014</v>
      </c>
      <c r="T3570" t="str">
        <f t="shared" si="555"/>
        <v>2014</v>
      </c>
      <c r="U3570" t="str">
        <f t="shared" si="556"/>
        <v>August</v>
      </c>
      <c r="V3570" t="str">
        <f t="shared" si="550"/>
        <v>9/17/2014</v>
      </c>
      <c r="W3570" t="str">
        <f t="shared" si="557"/>
        <v>2014</v>
      </c>
      <c r="X3570" t="str">
        <f t="shared" si="558"/>
        <v>September</v>
      </c>
    </row>
    <row r="3571" spans="1:24" ht="43.2" x14ac:dyDescent="0.55000000000000004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551"/>
        <v>1.0047999999999999</v>
      </c>
      <c r="P3571" s="9">
        <f t="shared" si="552"/>
        <v>122.53658536585365</v>
      </c>
      <c r="Q3571" t="str">
        <f t="shared" si="553"/>
        <v>theater</v>
      </c>
      <c r="R3571" t="str">
        <f t="shared" si="554"/>
        <v>plays</v>
      </c>
      <c r="S3571" t="str">
        <f t="shared" si="559"/>
        <v>12/9/2014</v>
      </c>
      <c r="T3571" t="str">
        <f t="shared" si="555"/>
        <v>2014</v>
      </c>
      <c r="U3571" t="str">
        <f t="shared" si="556"/>
        <v>December</v>
      </c>
      <c r="V3571" t="str">
        <f t="shared" si="550"/>
        <v>1/8/2015</v>
      </c>
      <c r="W3571" t="str">
        <f t="shared" si="557"/>
        <v>2015</v>
      </c>
      <c r="X3571" t="str">
        <f t="shared" si="558"/>
        <v>January</v>
      </c>
    </row>
    <row r="3572" spans="1:24" ht="43.2" x14ac:dyDescent="0.55000000000000004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551"/>
        <v>1.1435</v>
      </c>
      <c r="P3572" s="9">
        <f t="shared" si="552"/>
        <v>87.961538461538467</v>
      </c>
      <c r="Q3572" t="str">
        <f t="shared" si="553"/>
        <v>theater</v>
      </c>
      <c r="R3572" t="str">
        <f t="shared" si="554"/>
        <v>plays</v>
      </c>
      <c r="S3572" t="str">
        <f t="shared" si="559"/>
        <v>12/3/2014</v>
      </c>
      <c r="T3572" t="str">
        <f t="shared" si="555"/>
        <v>2014</v>
      </c>
      <c r="U3572" t="str">
        <f t="shared" si="556"/>
        <v>December</v>
      </c>
      <c r="V3572" t="str">
        <f t="shared" si="550"/>
        <v>12/31/2014</v>
      </c>
      <c r="W3572" t="str">
        <f t="shared" si="557"/>
        <v>2014</v>
      </c>
      <c r="X3572" t="str">
        <f t="shared" si="558"/>
        <v>December</v>
      </c>
    </row>
    <row r="3573" spans="1:24" ht="43.2" x14ac:dyDescent="0.55000000000000004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551"/>
        <v>1.2206666666666666</v>
      </c>
      <c r="P3573" s="9">
        <f t="shared" si="552"/>
        <v>73.239999999999995</v>
      </c>
      <c r="Q3573" t="str">
        <f t="shared" si="553"/>
        <v>theater</v>
      </c>
      <c r="R3573" t="str">
        <f t="shared" si="554"/>
        <v>plays</v>
      </c>
      <c r="S3573" t="str">
        <f t="shared" si="559"/>
        <v>9/30/2014</v>
      </c>
      <c r="T3573" t="str">
        <f t="shared" si="555"/>
        <v>2014</v>
      </c>
      <c r="U3573" t="str">
        <f t="shared" si="556"/>
        <v>September</v>
      </c>
      <c r="V3573" t="str">
        <f t="shared" si="550"/>
        <v>10/30/2014</v>
      </c>
      <c r="W3573" t="str">
        <f t="shared" si="557"/>
        <v>2014</v>
      </c>
      <c r="X3573" t="str">
        <f t="shared" si="558"/>
        <v>October</v>
      </c>
    </row>
    <row r="3574" spans="1:24" ht="28.8" x14ac:dyDescent="0.55000000000000004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551"/>
        <v>1</v>
      </c>
      <c r="P3574" s="9">
        <f t="shared" si="552"/>
        <v>55.555555555555557</v>
      </c>
      <c r="Q3574" t="str">
        <f t="shared" si="553"/>
        <v>theater</v>
      </c>
      <c r="R3574" t="str">
        <f t="shared" si="554"/>
        <v>plays</v>
      </c>
      <c r="S3574" t="str">
        <f t="shared" si="559"/>
        <v>5/22/2015</v>
      </c>
      <c r="T3574" t="str">
        <f t="shared" si="555"/>
        <v>2015</v>
      </c>
      <c r="U3574" t="str">
        <f t="shared" si="556"/>
        <v>May</v>
      </c>
      <c r="V3574" t="str">
        <f t="shared" si="550"/>
        <v>6/21/2015</v>
      </c>
      <c r="W3574" t="str">
        <f t="shared" si="557"/>
        <v>2015</v>
      </c>
      <c r="X3574" t="str">
        <f t="shared" si="558"/>
        <v>June</v>
      </c>
    </row>
    <row r="3575" spans="1:24" ht="28.8" x14ac:dyDescent="0.55000000000000004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551"/>
        <v>1.028</v>
      </c>
      <c r="P3575" s="9">
        <f t="shared" si="552"/>
        <v>39.53846153846154</v>
      </c>
      <c r="Q3575" t="str">
        <f t="shared" si="553"/>
        <v>theater</v>
      </c>
      <c r="R3575" t="str">
        <f t="shared" si="554"/>
        <v>plays</v>
      </c>
      <c r="S3575" t="str">
        <f t="shared" si="559"/>
        <v>10/9/2014</v>
      </c>
      <c r="T3575" t="str">
        <f t="shared" si="555"/>
        <v>2014</v>
      </c>
      <c r="U3575" t="str">
        <f t="shared" si="556"/>
        <v>October</v>
      </c>
      <c r="V3575" t="str">
        <f t="shared" si="550"/>
        <v>11/8/2014</v>
      </c>
      <c r="W3575" t="str">
        <f t="shared" si="557"/>
        <v>2014</v>
      </c>
      <c r="X3575" t="str">
        <f t="shared" si="558"/>
        <v>November</v>
      </c>
    </row>
    <row r="3576" spans="1:24" ht="43.2" x14ac:dyDescent="0.55000000000000004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551"/>
        <v>1.0612068965517241</v>
      </c>
      <c r="P3576" s="9">
        <f t="shared" si="552"/>
        <v>136.77777777777777</v>
      </c>
      <c r="Q3576" t="str">
        <f t="shared" si="553"/>
        <v>theater</v>
      </c>
      <c r="R3576" t="str">
        <f t="shared" si="554"/>
        <v>plays</v>
      </c>
      <c r="S3576" t="str">
        <f t="shared" si="559"/>
        <v>10/14/2014</v>
      </c>
      <c r="T3576" t="str">
        <f t="shared" si="555"/>
        <v>2014</v>
      </c>
      <c r="U3576" t="str">
        <f t="shared" si="556"/>
        <v>October</v>
      </c>
      <c r="V3576" t="str">
        <f t="shared" si="550"/>
        <v>11/13/2014</v>
      </c>
      <c r="W3576" t="str">
        <f t="shared" si="557"/>
        <v>2014</v>
      </c>
      <c r="X3576" t="str">
        <f t="shared" si="558"/>
        <v>November</v>
      </c>
    </row>
    <row r="3577" spans="1:24" ht="43.2" x14ac:dyDescent="0.55000000000000004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551"/>
        <v>1.0133000000000001</v>
      </c>
      <c r="P3577" s="9">
        <f t="shared" si="552"/>
        <v>99.343137254901961</v>
      </c>
      <c r="Q3577" t="str">
        <f t="shared" si="553"/>
        <v>theater</v>
      </c>
      <c r="R3577" t="str">
        <f t="shared" si="554"/>
        <v>plays</v>
      </c>
      <c r="S3577" t="str">
        <f t="shared" si="559"/>
        <v>7/10/2016</v>
      </c>
      <c r="T3577" t="str">
        <f t="shared" si="555"/>
        <v>2016</v>
      </c>
      <c r="U3577" t="str">
        <f t="shared" si="556"/>
        <v>July</v>
      </c>
      <c r="V3577" t="str">
        <f t="shared" si="550"/>
        <v>8/10/2016</v>
      </c>
      <c r="W3577" t="str">
        <f t="shared" si="557"/>
        <v>2016</v>
      </c>
      <c r="X3577" t="str">
        <f t="shared" si="558"/>
        <v>August</v>
      </c>
    </row>
    <row r="3578" spans="1:24" ht="43.2" x14ac:dyDescent="0.55000000000000004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551"/>
        <v>1</v>
      </c>
      <c r="P3578" s="9">
        <f t="shared" si="552"/>
        <v>20</v>
      </c>
      <c r="Q3578" t="str">
        <f t="shared" si="553"/>
        <v>theater</v>
      </c>
      <c r="R3578" t="str">
        <f t="shared" si="554"/>
        <v>plays</v>
      </c>
      <c r="S3578" t="str">
        <f t="shared" si="559"/>
        <v>10/6/2016</v>
      </c>
      <c r="T3578" t="str">
        <f t="shared" si="555"/>
        <v>2016</v>
      </c>
      <c r="U3578" t="str">
        <f t="shared" si="556"/>
        <v>October</v>
      </c>
      <c r="V3578" t="str">
        <f t="shared" si="550"/>
        <v>12/5/2016</v>
      </c>
      <c r="W3578" t="str">
        <f t="shared" si="557"/>
        <v>2016</v>
      </c>
      <c r="X3578" t="str">
        <f t="shared" si="558"/>
        <v>December</v>
      </c>
    </row>
    <row r="3579" spans="1:24" ht="43.2" x14ac:dyDescent="0.55000000000000004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551"/>
        <v>1.3</v>
      </c>
      <c r="P3579" s="9">
        <f t="shared" si="552"/>
        <v>28.888888888888889</v>
      </c>
      <c r="Q3579" t="str">
        <f t="shared" si="553"/>
        <v>theater</v>
      </c>
      <c r="R3579" t="str">
        <f t="shared" si="554"/>
        <v>plays</v>
      </c>
      <c r="S3579" t="str">
        <f t="shared" si="559"/>
        <v>3/30/2015</v>
      </c>
      <c r="T3579" t="str">
        <f t="shared" si="555"/>
        <v>2015</v>
      </c>
      <c r="U3579" t="str">
        <f t="shared" si="556"/>
        <v>March</v>
      </c>
      <c r="V3579" t="str">
        <f t="shared" si="550"/>
        <v>4/26/2015</v>
      </c>
      <c r="W3579" t="str">
        <f t="shared" si="557"/>
        <v>2015</v>
      </c>
      <c r="X3579" t="str">
        <f t="shared" si="558"/>
        <v>April</v>
      </c>
    </row>
    <row r="3580" spans="1:24" ht="43.2" x14ac:dyDescent="0.55000000000000004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551"/>
        <v>1.0001333333333333</v>
      </c>
      <c r="P3580" s="9">
        <f t="shared" si="552"/>
        <v>40.545945945945945</v>
      </c>
      <c r="Q3580" t="str">
        <f t="shared" si="553"/>
        <v>theater</v>
      </c>
      <c r="R3580" t="str">
        <f t="shared" si="554"/>
        <v>plays</v>
      </c>
      <c r="S3580" t="str">
        <f t="shared" si="559"/>
        <v>3/31/2016</v>
      </c>
      <c r="T3580" t="str">
        <f t="shared" si="555"/>
        <v>2016</v>
      </c>
      <c r="U3580" t="str">
        <f t="shared" si="556"/>
        <v>March</v>
      </c>
      <c r="V3580" t="str">
        <f t="shared" si="550"/>
        <v>4/30/2016</v>
      </c>
      <c r="W3580" t="str">
        <f t="shared" si="557"/>
        <v>2016</v>
      </c>
      <c r="X3580" t="str">
        <f t="shared" si="558"/>
        <v>April</v>
      </c>
    </row>
    <row r="3581" spans="1:24" ht="43.2" x14ac:dyDescent="0.55000000000000004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551"/>
        <v>1</v>
      </c>
      <c r="P3581" s="9">
        <f t="shared" si="552"/>
        <v>35.714285714285715</v>
      </c>
      <c r="Q3581" t="str">
        <f t="shared" si="553"/>
        <v>theater</v>
      </c>
      <c r="R3581" t="str">
        <f t="shared" si="554"/>
        <v>plays</v>
      </c>
      <c r="S3581" t="str">
        <f t="shared" si="559"/>
        <v>3/1/2016</v>
      </c>
      <c r="T3581" t="str">
        <f t="shared" si="555"/>
        <v>2016</v>
      </c>
      <c r="U3581" t="str">
        <f t="shared" si="556"/>
        <v>March</v>
      </c>
      <c r="V3581" t="str">
        <f t="shared" si="550"/>
        <v>3/31/2016</v>
      </c>
      <c r="W3581" t="str">
        <f t="shared" si="557"/>
        <v>2016</v>
      </c>
      <c r="X3581" t="str">
        <f t="shared" si="558"/>
        <v>March</v>
      </c>
    </row>
    <row r="3582" spans="1:24" ht="43.2" x14ac:dyDescent="0.55000000000000004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551"/>
        <v>1.1388888888888888</v>
      </c>
      <c r="P3582" s="9">
        <f t="shared" si="552"/>
        <v>37.962962962962962</v>
      </c>
      <c r="Q3582" t="str">
        <f t="shared" si="553"/>
        <v>theater</v>
      </c>
      <c r="R3582" t="str">
        <f t="shared" si="554"/>
        <v>plays</v>
      </c>
      <c r="S3582" t="str">
        <f t="shared" si="559"/>
        <v>1/21/2015</v>
      </c>
      <c r="T3582" t="str">
        <f t="shared" si="555"/>
        <v>2015</v>
      </c>
      <c r="U3582" t="str">
        <f t="shared" si="556"/>
        <v>January</v>
      </c>
      <c r="V3582" t="str">
        <f t="shared" si="550"/>
        <v>2/28/2015</v>
      </c>
      <c r="W3582" t="str">
        <f t="shared" si="557"/>
        <v>2015</v>
      </c>
      <c r="X3582" t="str">
        <f t="shared" si="558"/>
        <v>February</v>
      </c>
    </row>
    <row r="3583" spans="1:24" ht="43.2" x14ac:dyDescent="0.55000000000000004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551"/>
        <v>1</v>
      </c>
      <c r="P3583" s="9">
        <f t="shared" si="552"/>
        <v>33.333333333333336</v>
      </c>
      <c r="Q3583" t="str">
        <f t="shared" si="553"/>
        <v>theater</v>
      </c>
      <c r="R3583" t="str">
        <f t="shared" si="554"/>
        <v>plays</v>
      </c>
      <c r="S3583" t="str">
        <f t="shared" si="559"/>
        <v>7/16/2014</v>
      </c>
      <c r="T3583" t="str">
        <f t="shared" si="555"/>
        <v>2014</v>
      </c>
      <c r="U3583" t="str">
        <f t="shared" si="556"/>
        <v>July</v>
      </c>
      <c r="V3583" t="str">
        <f t="shared" si="550"/>
        <v>7/30/2014</v>
      </c>
      <c r="W3583" t="str">
        <f t="shared" si="557"/>
        <v>2014</v>
      </c>
      <c r="X3583" t="str">
        <f t="shared" si="558"/>
        <v>July</v>
      </c>
    </row>
    <row r="3584" spans="1:24" ht="43.2" x14ac:dyDescent="0.55000000000000004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551"/>
        <v>2.87</v>
      </c>
      <c r="P3584" s="9">
        <f t="shared" si="552"/>
        <v>58.571428571428569</v>
      </c>
      <c r="Q3584" t="str">
        <f t="shared" si="553"/>
        <v>theater</v>
      </c>
      <c r="R3584" t="str">
        <f t="shared" si="554"/>
        <v>plays</v>
      </c>
      <c r="S3584" t="str">
        <f t="shared" si="559"/>
        <v>3/21/2016</v>
      </c>
      <c r="T3584" t="str">
        <f t="shared" si="555"/>
        <v>2016</v>
      </c>
      <c r="U3584" t="str">
        <f t="shared" si="556"/>
        <v>March</v>
      </c>
      <c r="V3584" t="str">
        <f t="shared" si="550"/>
        <v>4/4/2016</v>
      </c>
      <c r="W3584" t="str">
        <f t="shared" si="557"/>
        <v>2016</v>
      </c>
      <c r="X3584" t="str">
        <f t="shared" si="558"/>
        <v>April</v>
      </c>
    </row>
    <row r="3585" spans="1:24" ht="43.2" x14ac:dyDescent="0.55000000000000004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551"/>
        <v>1.085</v>
      </c>
      <c r="P3585" s="9">
        <f t="shared" si="552"/>
        <v>135.625</v>
      </c>
      <c r="Q3585" t="str">
        <f t="shared" si="553"/>
        <v>theater</v>
      </c>
      <c r="R3585" t="str">
        <f t="shared" si="554"/>
        <v>plays</v>
      </c>
      <c r="S3585" t="str">
        <f t="shared" si="559"/>
        <v>2/18/2016</v>
      </c>
      <c r="T3585" t="str">
        <f t="shared" si="555"/>
        <v>2016</v>
      </c>
      <c r="U3585" t="str">
        <f t="shared" si="556"/>
        <v>February</v>
      </c>
      <c r="V3585" t="str">
        <f t="shared" si="550"/>
        <v>4/18/2016</v>
      </c>
      <c r="W3585" t="str">
        <f t="shared" si="557"/>
        <v>2016</v>
      </c>
      <c r="X3585" t="str">
        <f t="shared" si="558"/>
        <v>April</v>
      </c>
    </row>
    <row r="3586" spans="1:24" ht="86.4" x14ac:dyDescent="0.55000000000000004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si="551"/>
        <v>1.155</v>
      </c>
      <c r="P3586" s="9">
        <f t="shared" si="552"/>
        <v>30.9375</v>
      </c>
      <c r="Q3586" t="str">
        <f t="shared" si="553"/>
        <v>theater</v>
      </c>
      <c r="R3586" t="str">
        <f t="shared" si="554"/>
        <v>plays</v>
      </c>
      <c r="S3586" t="str">
        <f t="shared" si="559"/>
        <v>6/13/2015</v>
      </c>
      <c r="T3586" t="str">
        <f t="shared" si="555"/>
        <v>2015</v>
      </c>
      <c r="U3586" t="str">
        <f t="shared" si="556"/>
        <v>June</v>
      </c>
      <c r="V3586" t="str">
        <f t="shared" ref="V3586:V3649" si="560">TEXT((I3586/86400)+25569+(-5/24),"m/d/yyyy")</f>
        <v>7/13/2015</v>
      </c>
      <c r="W3586" t="str">
        <f t="shared" si="557"/>
        <v>2015</v>
      </c>
      <c r="X3586" t="str">
        <f t="shared" si="558"/>
        <v>July</v>
      </c>
    </row>
    <row r="3587" spans="1:24" ht="43.2" x14ac:dyDescent="0.55000000000000004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ref="O3587:O3650" si="561">E3587/D3587</f>
        <v>1.1911764705882353</v>
      </c>
      <c r="P3587" s="9">
        <f t="shared" ref="P3587:P3650" si="562">IF(L3587&lt;&gt;0, E3587/L3587, 0)</f>
        <v>176.08695652173913</v>
      </c>
      <c r="Q3587" t="str">
        <f t="shared" ref="Q3587:Q3650" si="563">LEFT(N3587, SEARCH("/",N3587,1)-1)</f>
        <v>theater</v>
      </c>
      <c r="R3587" t="str">
        <f t="shared" ref="R3587:R3650" si="564">RIGHT(N3587,LEN(N3587)-FIND("/",N3587))</f>
        <v>plays</v>
      </c>
      <c r="S3587" t="str">
        <f t="shared" si="559"/>
        <v>11/21/2014</v>
      </c>
      <c r="T3587" t="str">
        <f t="shared" ref="T3587:T3650" si="565">TEXT((J3587/86400)+25569+(-5/24),"yyyy")</f>
        <v>2014</v>
      </c>
      <c r="U3587" t="str">
        <f t="shared" ref="U3587:U3650" si="566">TEXT((J3587/86400)+25569+(-5/24),"mmmm")</f>
        <v>November</v>
      </c>
      <c r="V3587" t="str">
        <f t="shared" si="560"/>
        <v>12/21/2014</v>
      </c>
      <c r="W3587" t="str">
        <f t="shared" ref="W3587:W3650" si="567">TEXT((I3587/86400)+25569+(-5/24),"yyyy")</f>
        <v>2014</v>
      </c>
      <c r="X3587" t="str">
        <f t="shared" ref="X3587:X3650" si="568">TEXT((I3587/86400)+25569+(-5/24),"mmmm")</f>
        <v>December</v>
      </c>
    </row>
    <row r="3588" spans="1:24" x14ac:dyDescent="0.55000000000000004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si="561"/>
        <v>1.0942666666666667</v>
      </c>
      <c r="P3588" s="9">
        <f t="shared" si="562"/>
        <v>151.9814814814815</v>
      </c>
      <c r="Q3588" t="str">
        <f t="shared" si="563"/>
        <v>theater</v>
      </c>
      <c r="R3588" t="str">
        <f t="shared" si="564"/>
        <v>plays</v>
      </c>
      <c r="S3588" t="str">
        <f t="shared" ref="S3588:S3651" si="569">TEXT((J3588/86400)+25569+(-5/24),"m/d/yyyy")</f>
        <v>7/25/2016</v>
      </c>
      <c r="T3588" t="str">
        <f t="shared" si="565"/>
        <v>2016</v>
      </c>
      <c r="U3588" t="str">
        <f t="shared" si="566"/>
        <v>July</v>
      </c>
      <c r="V3588" t="str">
        <f t="shared" si="560"/>
        <v>9/23/2016</v>
      </c>
      <c r="W3588" t="str">
        <f t="shared" si="567"/>
        <v>2016</v>
      </c>
      <c r="X3588" t="str">
        <f t="shared" si="568"/>
        <v>September</v>
      </c>
    </row>
    <row r="3589" spans="1:24" ht="43.2" x14ac:dyDescent="0.55000000000000004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si="561"/>
        <v>1.266</v>
      </c>
      <c r="P3589" s="9">
        <f t="shared" si="562"/>
        <v>22.607142857142858</v>
      </c>
      <c r="Q3589" t="str">
        <f t="shared" si="563"/>
        <v>theater</v>
      </c>
      <c r="R3589" t="str">
        <f t="shared" si="564"/>
        <v>plays</v>
      </c>
      <c r="S3589" t="str">
        <f t="shared" si="569"/>
        <v>5/13/2016</v>
      </c>
      <c r="T3589" t="str">
        <f t="shared" si="565"/>
        <v>2016</v>
      </c>
      <c r="U3589" t="str">
        <f t="shared" si="566"/>
        <v>May</v>
      </c>
      <c r="V3589" t="str">
        <f t="shared" si="560"/>
        <v>6/27/2016</v>
      </c>
      <c r="W3589" t="str">
        <f t="shared" si="567"/>
        <v>2016</v>
      </c>
      <c r="X3589" t="str">
        <f t="shared" si="568"/>
        <v>June</v>
      </c>
    </row>
    <row r="3590" spans="1:24" ht="43.2" x14ac:dyDescent="0.55000000000000004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561"/>
        <v>1.0049999999999999</v>
      </c>
      <c r="P3590" s="9">
        <f t="shared" si="562"/>
        <v>18.272727272727273</v>
      </c>
      <c r="Q3590" t="str">
        <f t="shared" si="563"/>
        <v>theater</v>
      </c>
      <c r="R3590" t="str">
        <f t="shared" si="564"/>
        <v>plays</v>
      </c>
      <c r="S3590" t="str">
        <f t="shared" si="569"/>
        <v>4/7/2015</v>
      </c>
      <c r="T3590" t="str">
        <f t="shared" si="565"/>
        <v>2015</v>
      </c>
      <c r="U3590" t="str">
        <f t="shared" si="566"/>
        <v>April</v>
      </c>
      <c r="V3590" t="str">
        <f t="shared" si="560"/>
        <v>4/29/2015</v>
      </c>
      <c r="W3590" t="str">
        <f t="shared" si="567"/>
        <v>2015</v>
      </c>
      <c r="X3590" t="str">
        <f t="shared" si="568"/>
        <v>April</v>
      </c>
    </row>
    <row r="3591" spans="1:24" ht="43.2" x14ac:dyDescent="0.55000000000000004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561"/>
        <v>1.2749999999999999</v>
      </c>
      <c r="P3591" s="9">
        <f t="shared" si="562"/>
        <v>82.258064516129039</v>
      </c>
      <c r="Q3591" t="str">
        <f t="shared" si="563"/>
        <v>theater</v>
      </c>
      <c r="R3591" t="str">
        <f t="shared" si="564"/>
        <v>plays</v>
      </c>
      <c r="S3591" t="str">
        <f t="shared" si="569"/>
        <v>5/1/2015</v>
      </c>
      <c r="T3591" t="str">
        <f t="shared" si="565"/>
        <v>2015</v>
      </c>
      <c r="U3591" t="str">
        <f t="shared" si="566"/>
        <v>May</v>
      </c>
      <c r="V3591" t="str">
        <f t="shared" si="560"/>
        <v>5/26/2015</v>
      </c>
      <c r="W3591" t="str">
        <f t="shared" si="567"/>
        <v>2015</v>
      </c>
      <c r="X3591" t="str">
        <f t="shared" si="568"/>
        <v>May</v>
      </c>
    </row>
    <row r="3592" spans="1:24" ht="43.2" x14ac:dyDescent="0.55000000000000004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561"/>
        <v>1.0005999999999999</v>
      </c>
      <c r="P3592" s="9">
        <f t="shared" si="562"/>
        <v>68.534246575342465</v>
      </c>
      <c r="Q3592" t="str">
        <f t="shared" si="563"/>
        <v>theater</v>
      </c>
      <c r="R3592" t="str">
        <f t="shared" si="564"/>
        <v>plays</v>
      </c>
      <c r="S3592" t="str">
        <f t="shared" si="569"/>
        <v>9/20/2014</v>
      </c>
      <c r="T3592" t="str">
        <f t="shared" si="565"/>
        <v>2014</v>
      </c>
      <c r="U3592" t="str">
        <f t="shared" si="566"/>
        <v>September</v>
      </c>
      <c r="V3592" t="str">
        <f t="shared" si="560"/>
        <v>10/20/2014</v>
      </c>
      <c r="W3592" t="str">
        <f t="shared" si="567"/>
        <v>2014</v>
      </c>
      <c r="X3592" t="str">
        <f t="shared" si="568"/>
        <v>October</v>
      </c>
    </row>
    <row r="3593" spans="1:24" ht="43.2" x14ac:dyDescent="0.55000000000000004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561"/>
        <v>1.75</v>
      </c>
      <c r="P3593" s="9">
        <f t="shared" si="562"/>
        <v>68.055555555555557</v>
      </c>
      <c r="Q3593" t="str">
        <f t="shared" si="563"/>
        <v>theater</v>
      </c>
      <c r="R3593" t="str">
        <f t="shared" si="564"/>
        <v>plays</v>
      </c>
      <c r="S3593" t="str">
        <f t="shared" si="569"/>
        <v>12/30/2014</v>
      </c>
      <c r="T3593" t="str">
        <f t="shared" si="565"/>
        <v>2014</v>
      </c>
      <c r="U3593" t="str">
        <f t="shared" si="566"/>
        <v>December</v>
      </c>
      <c r="V3593" t="str">
        <f t="shared" si="560"/>
        <v>1/23/2015</v>
      </c>
      <c r="W3593" t="str">
        <f t="shared" si="567"/>
        <v>2015</v>
      </c>
      <c r="X3593" t="str">
        <f t="shared" si="568"/>
        <v>January</v>
      </c>
    </row>
    <row r="3594" spans="1:24" ht="43.2" x14ac:dyDescent="0.55000000000000004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si="561"/>
        <v>1.2725</v>
      </c>
      <c r="P3594" s="9">
        <f t="shared" si="562"/>
        <v>72.714285714285708</v>
      </c>
      <c r="Q3594" t="str">
        <f t="shared" si="563"/>
        <v>theater</v>
      </c>
      <c r="R3594" t="str">
        <f t="shared" si="564"/>
        <v>plays</v>
      </c>
      <c r="S3594" t="str">
        <f t="shared" si="569"/>
        <v>12/15/2014</v>
      </c>
      <c r="T3594" t="str">
        <f t="shared" si="565"/>
        <v>2014</v>
      </c>
      <c r="U3594" t="str">
        <f t="shared" si="566"/>
        <v>December</v>
      </c>
      <c r="V3594" t="str">
        <f t="shared" si="560"/>
        <v>2/10/2015</v>
      </c>
      <c r="W3594" t="str">
        <f t="shared" si="567"/>
        <v>2015</v>
      </c>
      <c r="X3594" t="str">
        <f t="shared" si="568"/>
        <v>February</v>
      </c>
    </row>
    <row r="3595" spans="1:24" ht="43.2" x14ac:dyDescent="0.55000000000000004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561"/>
        <v>1.1063333333333334</v>
      </c>
      <c r="P3595" s="9">
        <f t="shared" si="562"/>
        <v>77.186046511627907</v>
      </c>
      <c r="Q3595" t="str">
        <f t="shared" si="563"/>
        <v>theater</v>
      </c>
      <c r="R3595" t="str">
        <f t="shared" si="564"/>
        <v>plays</v>
      </c>
      <c r="S3595" t="str">
        <f t="shared" si="569"/>
        <v>12/1/2014</v>
      </c>
      <c r="T3595" t="str">
        <f t="shared" si="565"/>
        <v>2014</v>
      </c>
      <c r="U3595" t="str">
        <f t="shared" si="566"/>
        <v>December</v>
      </c>
      <c r="V3595" t="str">
        <f t="shared" si="560"/>
        <v>1/5/2015</v>
      </c>
      <c r="W3595" t="str">
        <f t="shared" si="567"/>
        <v>2015</v>
      </c>
      <c r="X3595" t="str">
        <f t="shared" si="568"/>
        <v>January</v>
      </c>
    </row>
    <row r="3596" spans="1:24" ht="43.2" x14ac:dyDescent="0.55000000000000004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561"/>
        <v>1.2593749999999999</v>
      </c>
      <c r="P3596" s="9">
        <f t="shared" si="562"/>
        <v>55.972222222222221</v>
      </c>
      <c r="Q3596" t="str">
        <f t="shared" si="563"/>
        <v>theater</v>
      </c>
      <c r="R3596" t="str">
        <f t="shared" si="564"/>
        <v>plays</v>
      </c>
      <c r="S3596" t="str">
        <f t="shared" si="569"/>
        <v>8/9/2016</v>
      </c>
      <c r="T3596" t="str">
        <f t="shared" si="565"/>
        <v>2016</v>
      </c>
      <c r="U3596" t="str">
        <f t="shared" si="566"/>
        <v>August</v>
      </c>
      <c r="V3596" t="str">
        <f t="shared" si="560"/>
        <v>9/3/2016</v>
      </c>
      <c r="W3596" t="str">
        <f t="shared" si="567"/>
        <v>2016</v>
      </c>
      <c r="X3596" t="str">
        <f t="shared" si="568"/>
        <v>September</v>
      </c>
    </row>
    <row r="3597" spans="1:24" ht="28.8" x14ac:dyDescent="0.55000000000000004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561"/>
        <v>1.1850000000000001</v>
      </c>
      <c r="P3597" s="9">
        <f t="shared" si="562"/>
        <v>49.693548387096776</v>
      </c>
      <c r="Q3597" t="str">
        <f t="shared" si="563"/>
        <v>theater</v>
      </c>
      <c r="R3597" t="str">
        <f t="shared" si="564"/>
        <v>plays</v>
      </c>
      <c r="S3597" t="str">
        <f t="shared" si="569"/>
        <v>2/14/2015</v>
      </c>
      <c r="T3597" t="str">
        <f t="shared" si="565"/>
        <v>2015</v>
      </c>
      <c r="U3597" t="str">
        <f t="shared" si="566"/>
        <v>February</v>
      </c>
      <c r="V3597" t="str">
        <f t="shared" si="560"/>
        <v>3/13/2015</v>
      </c>
      <c r="W3597" t="str">
        <f t="shared" si="567"/>
        <v>2015</v>
      </c>
      <c r="X3597" t="str">
        <f t="shared" si="568"/>
        <v>March</v>
      </c>
    </row>
    <row r="3598" spans="1:24" ht="43.2" x14ac:dyDescent="0.55000000000000004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561"/>
        <v>1.0772727272727274</v>
      </c>
      <c r="P3598" s="9">
        <f t="shared" si="562"/>
        <v>79</v>
      </c>
      <c r="Q3598" t="str">
        <f t="shared" si="563"/>
        <v>theater</v>
      </c>
      <c r="R3598" t="str">
        <f t="shared" si="564"/>
        <v>plays</v>
      </c>
      <c r="S3598" t="str">
        <f t="shared" si="569"/>
        <v>8/5/2014</v>
      </c>
      <c r="T3598" t="str">
        <f t="shared" si="565"/>
        <v>2014</v>
      </c>
      <c r="U3598" t="str">
        <f t="shared" si="566"/>
        <v>August</v>
      </c>
      <c r="V3598" t="str">
        <f t="shared" si="560"/>
        <v>8/26/2014</v>
      </c>
      <c r="W3598" t="str">
        <f t="shared" si="567"/>
        <v>2014</v>
      </c>
      <c r="X3598" t="str">
        <f t="shared" si="568"/>
        <v>August</v>
      </c>
    </row>
    <row r="3599" spans="1:24" ht="28.8" x14ac:dyDescent="0.55000000000000004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561"/>
        <v>1.026</v>
      </c>
      <c r="P3599" s="9">
        <f t="shared" si="562"/>
        <v>77.727272727272734</v>
      </c>
      <c r="Q3599" t="str">
        <f t="shared" si="563"/>
        <v>theater</v>
      </c>
      <c r="R3599" t="str">
        <f t="shared" si="564"/>
        <v>plays</v>
      </c>
      <c r="S3599" t="str">
        <f t="shared" si="569"/>
        <v>2/17/2016</v>
      </c>
      <c r="T3599" t="str">
        <f t="shared" si="565"/>
        <v>2016</v>
      </c>
      <c r="U3599" t="str">
        <f t="shared" si="566"/>
        <v>February</v>
      </c>
      <c r="V3599" t="str">
        <f t="shared" si="560"/>
        <v>3/3/2016</v>
      </c>
      <c r="W3599" t="str">
        <f t="shared" si="567"/>
        <v>2016</v>
      </c>
      <c r="X3599" t="str">
        <f t="shared" si="568"/>
        <v>March</v>
      </c>
    </row>
    <row r="3600" spans="1:24" ht="43.2" x14ac:dyDescent="0.55000000000000004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561"/>
        <v>1.101</v>
      </c>
      <c r="P3600" s="9">
        <f t="shared" si="562"/>
        <v>40.777777777777779</v>
      </c>
      <c r="Q3600" t="str">
        <f t="shared" si="563"/>
        <v>theater</v>
      </c>
      <c r="R3600" t="str">
        <f t="shared" si="564"/>
        <v>plays</v>
      </c>
      <c r="S3600" t="str">
        <f t="shared" si="569"/>
        <v>8/15/2014</v>
      </c>
      <c r="T3600" t="str">
        <f t="shared" si="565"/>
        <v>2014</v>
      </c>
      <c r="U3600" t="str">
        <f t="shared" si="566"/>
        <v>August</v>
      </c>
      <c r="V3600" t="str">
        <f t="shared" si="560"/>
        <v>9/2/2014</v>
      </c>
      <c r="W3600" t="str">
        <f t="shared" si="567"/>
        <v>2014</v>
      </c>
      <c r="X3600" t="str">
        <f t="shared" si="568"/>
        <v>September</v>
      </c>
    </row>
    <row r="3601" spans="1:24" ht="43.2" x14ac:dyDescent="0.55000000000000004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561"/>
        <v>2.02</v>
      </c>
      <c r="P3601" s="9">
        <f t="shared" si="562"/>
        <v>59.411764705882355</v>
      </c>
      <c r="Q3601" t="str">
        <f t="shared" si="563"/>
        <v>theater</v>
      </c>
      <c r="R3601" t="str">
        <f t="shared" si="564"/>
        <v>plays</v>
      </c>
      <c r="S3601" t="str">
        <f t="shared" si="569"/>
        <v>8/4/2015</v>
      </c>
      <c r="T3601" t="str">
        <f t="shared" si="565"/>
        <v>2015</v>
      </c>
      <c r="U3601" t="str">
        <f t="shared" si="566"/>
        <v>August</v>
      </c>
      <c r="V3601" t="str">
        <f t="shared" si="560"/>
        <v>8/29/2015</v>
      </c>
      <c r="W3601" t="str">
        <f t="shared" si="567"/>
        <v>2015</v>
      </c>
      <c r="X3601" t="str">
        <f t="shared" si="568"/>
        <v>August</v>
      </c>
    </row>
    <row r="3602" spans="1:24" ht="28.8" x14ac:dyDescent="0.55000000000000004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561"/>
        <v>1.3</v>
      </c>
      <c r="P3602" s="9">
        <f t="shared" si="562"/>
        <v>3.25</v>
      </c>
      <c r="Q3602" t="str">
        <f t="shared" si="563"/>
        <v>theater</v>
      </c>
      <c r="R3602" t="str">
        <f t="shared" si="564"/>
        <v>plays</v>
      </c>
      <c r="S3602" t="str">
        <f t="shared" si="569"/>
        <v>9/15/2016</v>
      </c>
      <c r="T3602" t="str">
        <f t="shared" si="565"/>
        <v>2016</v>
      </c>
      <c r="U3602" t="str">
        <f t="shared" si="566"/>
        <v>September</v>
      </c>
      <c r="V3602" t="str">
        <f t="shared" si="560"/>
        <v>10/13/2016</v>
      </c>
      <c r="W3602" t="str">
        <f t="shared" si="567"/>
        <v>2016</v>
      </c>
      <c r="X3602" t="str">
        <f t="shared" si="568"/>
        <v>October</v>
      </c>
    </row>
    <row r="3603" spans="1:24" ht="43.2" x14ac:dyDescent="0.55000000000000004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561"/>
        <v>1.0435000000000001</v>
      </c>
      <c r="P3603" s="9">
        <f t="shared" si="562"/>
        <v>39.377358490566039</v>
      </c>
      <c r="Q3603" t="str">
        <f t="shared" si="563"/>
        <v>theater</v>
      </c>
      <c r="R3603" t="str">
        <f t="shared" si="564"/>
        <v>plays</v>
      </c>
      <c r="S3603" t="str">
        <f t="shared" si="569"/>
        <v>12/17/2014</v>
      </c>
      <c r="T3603" t="str">
        <f t="shared" si="565"/>
        <v>2014</v>
      </c>
      <c r="U3603" t="str">
        <f t="shared" si="566"/>
        <v>December</v>
      </c>
      <c r="V3603" t="str">
        <f t="shared" si="560"/>
        <v>1/16/2015</v>
      </c>
      <c r="W3603" t="str">
        <f t="shared" si="567"/>
        <v>2015</v>
      </c>
      <c r="X3603" t="str">
        <f t="shared" si="568"/>
        <v>January</v>
      </c>
    </row>
    <row r="3604" spans="1:24" ht="57.6" x14ac:dyDescent="0.55000000000000004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561"/>
        <v>1.0004999999999999</v>
      </c>
      <c r="P3604" s="9">
        <f t="shared" si="562"/>
        <v>81.673469387755105</v>
      </c>
      <c r="Q3604" t="str">
        <f t="shared" si="563"/>
        <v>theater</v>
      </c>
      <c r="R3604" t="str">
        <f t="shared" si="564"/>
        <v>plays</v>
      </c>
      <c r="S3604" t="str">
        <f t="shared" si="569"/>
        <v>3/18/2016</v>
      </c>
      <c r="T3604" t="str">
        <f t="shared" si="565"/>
        <v>2016</v>
      </c>
      <c r="U3604" t="str">
        <f t="shared" si="566"/>
        <v>March</v>
      </c>
      <c r="V3604" t="str">
        <f t="shared" si="560"/>
        <v>5/17/2016</v>
      </c>
      <c r="W3604" t="str">
        <f t="shared" si="567"/>
        <v>2016</v>
      </c>
      <c r="X3604" t="str">
        <f t="shared" si="568"/>
        <v>May</v>
      </c>
    </row>
    <row r="3605" spans="1:24" ht="43.2" x14ac:dyDescent="0.55000000000000004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561"/>
        <v>1.7066666666666668</v>
      </c>
      <c r="P3605" s="9">
        <f t="shared" si="562"/>
        <v>44.912280701754383</v>
      </c>
      <c r="Q3605" t="str">
        <f t="shared" si="563"/>
        <v>theater</v>
      </c>
      <c r="R3605" t="str">
        <f t="shared" si="564"/>
        <v>plays</v>
      </c>
      <c r="S3605" t="str">
        <f t="shared" si="569"/>
        <v>10/6/2015</v>
      </c>
      <c r="T3605" t="str">
        <f t="shared" si="565"/>
        <v>2015</v>
      </c>
      <c r="U3605" t="str">
        <f t="shared" si="566"/>
        <v>October</v>
      </c>
      <c r="V3605" t="str">
        <f t="shared" si="560"/>
        <v>11/5/2015</v>
      </c>
      <c r="W3605" t="str">
        <f t="shared" si="567"/>
        <v>2015</v>
      </c>
      <c r="X3605" t="str">
        <f t="shared" si="568"/>
        <v>November</v>
      </c>
    </row>
    <row r="3606" spans="1:24" ht="43.2" x14ac:dyDescent="0.55000000000000004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561"/>
        <v>1.1283333333333334</v>
      </c>
      <c r="P3606" s="9">
        <f t="shared" si="562"/>
        <v>49.05797101449275</v>
      </c>
      <c r="Q3606" t="str">
        <f t="shared" si="563"/>
        <v>theater</v>
      </c>
      <c r="R3606" t="str">
        <f t="shared" si="564"/>
        <v>plays</v>
      </c>
      <c r="S3606" t="str">
        <f t="shared" si="569"/>
        <v>4/22/2016</v>
      </c>
      <c r="T3606" t="str">
        <f t="shared" si="565"/>
        <v>2016</v>
      </c>
      <c r="U3606" t="str">
        <f t="shared" si="566"/>
        <v>April</v>
      </c>
      <c r="V3606" t="str">
        <f t="shared" si="560"/>
        <v>4/29/2016</v>
      </c>
      <c r="W3606" t="str">
        <f t="shared" si="567"/>
        <v>2016</v>
      </c>
      <c r="X3606" t="str">
        <f t="shared" si="568"/>
        <v>April</v>
      </c>
    </row>
    <row r="3607" spans="1:24" ht="57.6" x14ac:dyDescent="0.55000000000000004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561"/>
        <v>1.84</v>
      </c>
      <c r="P3607" s="9">
        <f t="shared" si="562"/>
        <v>30.666666666666668</v>
      </c>
      <c r="Q3607" t="str">
        <f t="shared" si="563"/>
        <v>theater</v>
      </c>
      <c r="R3607" t="str">
        <f t="shared" si="564"/>
        <v>plays</v>
      </c>
      <c r="S3607" t="str">
        <f t="shared" si="569"/>
        <v>1/14/2016</v>
      </c>
      <c r="T3607" t="str">
        <f t="shared" si="565"/>
        <v>2016</v>
      </c>
      <c r="U3607" t="str">
        <f t="shared" si="566"/>
        <v>January</v>
      </c>
      <c r="V3607" t="str">
        <f t="shared" si="560"/>
        <v>2/13/2016</v>
      </c>
      <c r="W3607" t="str">
        <f t="shared" si="567"/>
        <v>2016</v>
      </c>
      <c r="X3607" t="str">
        <f t="shared" si="568"/>
        <v>February</v>
      </c>
    </row>
    <row r="3608" spans="1:24" ht="43.2" x14ac:dyDescent="0.55000000000000004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561"/>
        <v>1.3026666666666666</v>
      </c>
      <c r="P3608" s="9">
        <f t="shared" si="562"/>
        <v>61.0625</v>
      </c>
      <c r="Q3608" t="str">
        <f t="shared" si="563"/>
        <v>theater</v>
      </c>
      <c r="R3608" t="str">
        <f t="shared" si="564"/>
        <v>plays</v>
      </c>
      <c r="S3608" t="str">
        <f t="shared" si="569"/>
        <v>7/15/2016</v>
      </c>
      <c r="T3608" t="str">
        <f t="shared" si="565"/>
        <v>2016</v>
      </c>
      <c r="U3608" t="str">
        <f t="shared" si="566"/>
        <v>July</v>
      </c>
      <c r="V3608" t="str">
        <f t="shared" si="560"/>
        <v>8/14/2016</v>
      </c>
      <c r="W3608" t="str">
        <f t="shared" si="567"/>
        <v>2016</v>
      </c>
      <c r="X3608" t="str">
        <f t="shared" si="568"/>
        <v>August</v>
      </c>
    </row>
    <row r="3609" spans="1:24" ht="28.8" x14ac:dyDescent="0.55000000000000004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561"/>
        <v>1.0545454545454545</v>
      </c>
      <c r="P3609" s="9">
        <f t="shared" si="562"/>
        <v>29</v>
      </c>
      <c r="Q3609" t="str">
        <f t="shared" si="563"/>
        <v>theater</v>
      </c>
      <c r="R3609" t="str">
        <f t="shared" si="564"/>
        <v>plays</v>
      </c>
      <c r="S3609" t="str">
        <f t="shared" si="569"/>
        <v>11/30/2015</v>
      </c>
      <c r="T3609" t="str">
        <f t="shared" si="565"/>
        <v>2015</v>
      </c>
      <c r="U3609" t="str">
        <f t="shared" si="566"/>
        <v>November</v>
      </c>
      <c r="V3609" t="str">
        <f t="shared" si="560"/>
        <v>12/14/2015</v>
      </c>
      <c r="W3609" t="str">
        <f t="shared" si="567"/>
        <v>2015</v>
      </c>
      <c r="X3609" t="str">
        <f t="shared" si="568"/>
        <v>December</v>
      </c>
    </row>
    <row r="3610" spans="1:24" ht="43.2" x14ac:dyDescent="0.55000000000000004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561"/>
        <v>1</v>
      </c>
      <c r="P3610" s="9">
        <f t="shared" si="562"/>
        <v>29.62962962962963</v>
      </c>
      <c r="Q3610" t="str">
        <f t="shared" si="563"/>
        <v>theater</v>
      </c>
      <c r="R3610" t="str">
        <f t="shared" si="564"/>
        <v>plays</v>
      </c>
      <c r="S3610" t="str">
        <f t="shared" si="569"/>
        <v>5/16/2016</v>
      </c>
      <c r="T3610" t="str">
        <f t="shared" si="565"/>
        <v>2016</v>
      </c>
      <c r="U3610" t="str">
        <f t="shared" si="566"/>
        <v>May</v>
      </c>
      <c r="V3610" t="str">
        <f t="shared" si="560"/>
        <v>6/17/2016</v>
      </c>
      <c r="W3610" t="str">
        <f t="shared" si="567"/>
        <v>2016</v>
      </c>
      <c r="X3610" t="str">
        <f t="shared" si="568"/>
        <v>June</v>
      </c>
    </row>
    <row r="3611" spans="1:24" ht="43.2" x14ac:dyDescent="0.55000000000000004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561"/>
        <v>1.5331632653061225</v>
      </c>
      <c r="P3611" s="9">
        <f t="shared" si="562"/>
        <v>143.0952380952381</v>
      </c>
      <c r="Q3611" t="str">
        <f t="shared" si="563"/>
        <v>theater</v>
      </c>
      <c r="R3611" t="str">
        <f t="shared" si="564"/>
        <v>plays</v>
      </c>
      <c r="S3611" t="str">
        <f t="shared" si="569"/>
        <v>2/29/2016</v>
      </c>
      <c r="T3611" t="str">
        <f t="shared" si="565"/>
        <v>2016</v>
      </c>
      <c r="U3611" t="str">
        <f t="shared" si="566"/>
        <v>February</v>
      </c>
      <c r="V3611" t="str">
        <f t="shared" si="560"/>
        <v>3/30/2016</v>
      </c>
      <c r="W3611" t="str">
        <f t="shared" si="567"/>
        <v>2016</v>
      </c>
      <c r="X3611" t="str">
        <f t="shared" si="568"/>
        <v>March</v>
      </c>
    </row>
    <row r="3612" spans="1:24" ht="43.2" x14ac:dyDescent="0.55000000000000004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561"/>
        <v>1.623</v>
      </c>
      <c r="P3612" s="9">
        <f t="shared" si="562"/>
        <v>52.354838709677416</v>
      </c>
      <c r="Q3612" t="str">
        <f t="shared" si="563"/>
        <v>theater</v>
      </c>
      <c r="R3612" t="str">
        <f t="shared" si="564"/>
        <v>plays</v>
      </c>
      <c r="S3612" t="str">
        <f t="shared" si="569"/>
        <v>7/18/2015</v>
      </c>
      <c r="T3612" t="str">
        <f t="shared" si="565"/>
        <v>2015</v>
      </c>
      <c r="U3612" t="str">
        <f t="shared" si="566"/>
        <v>July</v>
      </c>
      <c r="V3612" t="str">
        <f t="shared" si="560"/>
        <v>8/17/2015</v>
      </c>
      <c r="W3612" t="str">
        <f t="shared" si="567"/>
        <v>2015</v>
      </c>
      <c r="X3612" t="str">
        <f t="shared" si="568"/>
        <v>August</v>
      </c>
    </row>
    <row r="3613" spans="1:24" ht="43.2" x14ac:dyDescent="0.55000000000000004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561"/>
        <v>1.36</v>
      </c>
      <c r="P3613" s="9">
        <f t="shared" si="562"/>
        <v>66.666666666666671</v>
      </c>
      <c r="Q3613" t="str">
        <f t="shared" si="563"/>
        <v>theater</v>
      </c>
      <c r="R3613" t="str">
        <f t="shared" si="564"/>
        <v>plays</v>
      </c>
      <c r="S3613" t="str">
        <f t="shared" si="569"/>
        <v>3/9/2015</v>
      </c>
      <c r="T3613" t="str">
        <f t="shared" si="565"/>
        <v>2015</v>
      </c>
      <c r="U3613" t="str">
        <f t="shared" si="566"/>
        <v>March</v>
      </c>
      <c r="V3613" t="str">
        <f t="shared" si="560"/>
        <v>4/8/2015</v>
      </c>
      <c r="W3613" t="str">
        <f t="shared" si="567"/>
        <v>2015</v>
      </c>
      <c r="X3613" t="str">
        <f t="shared" si="568"/>
        <v>April</v>
      </c>
    </row>
    <row r="3614" spans="1:24" ht="43.2" x14ac:dyDescent="0.55000000000000004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561"/>
        <v>1.444</v>
      </c>
      <c r="P3614" s="9">
        <f t="shared" si="562"/>
        <v>126.66666666666667</v>
      </c>
      <c r="Q3614" t="str">
        <f t="shared" si="563"/>
        <v>theater</v>
      </c>
      <c r="R3614" t="str">
        <f t="shared" si="564"/>
        <v>plays</v>
      </c>
      <c r="S3614" t="str">
        <f t="shared" si="569"/>
        <v>5/30/2014</v>
      </c>
      <c r="T3614" t="str">
        <f t="shared" si="565"/>
        <v>2014</v>
      </c>
      <c r="U3614" t="str">
        <f t="shared" si="566"/>
        <v>May</v>
      </c>
      <c r="V3614" t="str">
        <f t="shared" si="560"/>
        <v>6/9/2014</v>
      </c>
      <c r="W3614" t="str">
        <f t="shared" si="567"/>
        <v>2014</v>
      </c>
      <c r="X3614" t="str">
        <f t="shared" si="568"/>
        <v>June</v>
      </c>
    </row>
    <row r="3615" spans="1:24" ht="28.8" x14ac:dyDescent="0.55000000000000004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561"/>
        <v>1</v>
      </c>
      <c r="P3615" s="9">
        <f t="shared" si="562"/>
        <v>62.5</v>
      </c>
      <c r="Q3615" t="str">
        <f t="shared" si="563"/>
        <v>theater</v>
      </c>
      <c r="R3615" t="str">
        <f t="shared" si="564"/>
        <v>plays</v>
      </c>
      <c r="S3615" t="str">
        <f t="shared" si="569"/>
        <v>5/29/2014</v>
      </c>
      <c r="T3615" t="str">
        <f t="shared" si="565"/>
        <v>2014</v>
      </c>
      <c r="U3615" t="str">
        <f t="shared" si="566"/>
        <v>May</v>
      </c>
      <c r="V3615" t="str">
        <f t="shared" si="560"/>
        <v>6/28/2014</v>
      </c>
      <c r="W3615" t="str">
        <f t="shared" si="567"/>
        <v>2014</v>
      </c>
      <c r="X3615" t="str">
        <f t="shared" si="568"/>
        <v>June</v>
      </c>
    </row>
    <row r="3616" spans="1:24" ht="43.2" x14ac:dyDescent="0.55000000000000004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561"/>
        <v>1.008</v>
      </c>
      <c r="P3616" s="9">
        <f t="shared" si="562"/>
        <v>35.492957746478872</v>
      </c>
      <c r="Q3616" t="str">
        <f t="shared" si="563"/>
        <v>theater</v>
      </c>
      <c r="R3616" t="str">
        <f t="shared" si="564"/>
        <v>plays</v>
      </c>
      <c r="S3616" t="str">
        <f t="shared" si="569"/>
        <v>5/19/2015</v>
      </c>
      <c r="T3616" t="str">
        <f t="shared" si="565"/>
        <v>2015</v>
      </c>
      <c r="U3616" t="str">
        <f t="shared" si="566"/>
        <v>May</v>
      </c>
      <c r="V3616" t="str">
        <f t="shared" si="560"/>
        <v>6/18/2015</v>
      </c>
      <c r="W3616" t="str">
        <f t="shared" si="567"/>
        <v>2015</v>
      </c>
      <c r="X3616" t="str">
        <f t="shared" si="568"/>
        <v>June</v>
      </c>
    </row>
    <row r="3617" spans="1:24" ht="43.2" x14ac:dyDescent="0.55000000000000004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561"/>
        <v>1.0680000000000001</v>
      </c>
      <c r="P3617" s="9">
        <f t="shared" si="562"/>
        <v>37.083333333333336</v>
      </c>
      <c r="Q3617" t="str">
        <f t="shared" si="563"/>
        <v>theater</v>
      </c>
      <c r="R3617" t="str">
        <f t="shared" si="564"/>
        <v>plays</v>
      </c>
      <c r="S3617" t="str">
        <f t="shared" si="569"/>
        <v>11/10/2015</v>
      </c>
      <c r="T3617" t="str">
        <f t="shared" si="565"/>
        <v>2015</v>
      </c>
      <c r="U3617" t="str">
        <f t="shared" si="566"/>
        <v>November</v>
      </c>
      <c r="V3617" t="str">
        <f t="shared" si="560"/>
        <v>12/10/2015</v>
      </c>
      <c r="W3617" t="str">
        <f t="shared" si="567"/>
        <v>2015</v>
      </c>
      <c r="X3617" t="str">
        <f t="shared" si="568"/>
        <v>December</v>
      </c>
    </row>
    <row r="3618" spans="1:24" ht="43.2" x14ac:dyDescent="0.55000000000000004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561"/>
        <v>1.248</v>
      </c>
      <c r="P3618" s="9">
        <f t="shared" si="562"/>
        <v>69.333333333333329</v>
      </c>
      <c r="Q3618" t="str">
        <f t="shared" si="563"/>
        <v>theater</v>
      </c>
      <c r="R3618" t="str">
        <f t="shared" si="564"/>
        <v>plays</v>
      </c>
      <c r="S3618" t="str">
        <f t="shared" si="569"/>
        <v>2/17/2015</v>
      </c>
      <c r="T3618" t="str">
        <f t="shared" si="565"/>
        <v>2015</v>
      </c>
      <c r="U3618" t="str">
        <f t="shared" si="566"/>
        <v>February</v>
      </c>
      <c r="V3618" t="str">
        <f t="shared" si="560"/>
        <v>3/19/2015</v>
      </c>
      <c r="W3618" t="str">
        <f t="shared" si="567"/>
        <v>2015</v>
      </c>
      <c r="X3618" t="str">
        <f t="shared" si="568"/>
        <v>March</v>
      </c>
    </row>
    <row r="3619" spans="1:24" ht="43.2" x14ac:dyDescent="0.55000000000000004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561"/>
        <v>1.1891891891891893</v>
      </c>
      <c r="P3619" s="9">
        <f t="shared" si="562"/>
        <v>17.254901960784313</v>
      </c>
      <c r="Q3619" t="str">
        <f t="shared" si="563"/>
        <v>theater</v>
      </c>
      <c r="R3619" t="str">
        <f t="shared" si="564"/>
        <v>plays</v>
      </c>
      <c r="S3619" t="str">
        <f t="shared" si="569"/>
        <v>2/13/2017</v>
      </c>
      <c r="T3619" t="str">
        <f t="shared" si="565"/>
        <v>2017</v>
      </c>
      <c r="U3619" t="str">
        <f t="shared" si="566"/>
        <v>February</v>
      </c>
      <c r="V3619" t="str">
        <f t="shared" si="560"/>
        <v>2/27/2017</v>
      </c>
      <c r="W3619" t="str">
        <f t="shared" si="567"/>
        <v>2017</v>
      </c>
      <c r="X3619" t="str">
        <f t="shared" si="568"/>
        <v>February</v>
      </c>
    </row>
    <row r="3620" spans="1:24" ht="43.2" x14ac:dyDescent="0.55000000000000004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561"/>
        <v>1.01</v>
      </c>
      <c r="P3620" s="9">
        <f t="shared" si="562"/>
        <v>36.071428571428569</v>
      </c>
      <c r="Q3620" t="str">
        <f t="shared" si="563"/>
        <v>theater</v>
      </c>
      <c r="R3620" t="str">
        <f t="shared" si="564"/>
        <v>plays</v>
      </c>
      <c r="S3620" t="str">
        <f t="shared" si="569"/>
        <v>5/4/2015</v>
      </c>
      <c r="T3620" t="str">
        <f t="shared" si="565"/>
        <v>2015</v>
      </c>
      <c r="U3620" t="str">
        <f t="shared" si="566"/>
        <v>May</v>
      </c>
      <c r="V3620" t="str">
        <f t="shared" si="560"/>
        <v>6/3/2015</v>
      </c>
      <c r="W3620" t="str">
        <f t="shared" si="567"/>
        <v>2015</v>
      </c>
      <c r="X3620" t="str">
        <f t="shared" si="568"/>
        <v>June</v>
      </c>
    </row>
    <row r="3621" spans="1:24" ht="43.2" x14ac:dyDescent="0.55000000000000004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561"/>
        <v>1.1299999999999999</v>
      </c>
      <c r="P3621" s="9">
        <f t="shared" si="562"/>
        <v>66.470588235294116</v>
      </c>
      <c r="Q3621" t="str">
        <f t="shared" si="563"/>
        <v>theater</v>
      </c>
      <c r="R3621" t="str">
        <f t="shared" si="564"/>
        <v>plays</v>
      </c>
      <c r="S3621" t="str">
        <f t="shared" si="569"/>
        <v>10/17/2016</v>
      </c>
      <c r="T3621" t="str">
        <f t="shared" si="565"/>
        <v>2016</v>
      </c>
      <c r="U3621" t="str">
        <f t="shared" si="566"/>
        <v>October</v>
      </c>
      <c r="V3621" t="str">
        <f t="shared" si="560"/>
        <v>11/19/2016</v>
      </c>
      <c r="W3621" t="str">
        <f t="shared" si="567"/>
        <v>2016</v>
      </c>
      <c r="X3621" t="str">
        <f t="shared" si="568"/>
        <v>November</v>
      </c>
    </row>
    <row r="3622" spans="1:24" ht="43.2" x14ac:dyDescent="0.55000000000000004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561"/>
        <v>1.0519047619047619</v>
      </c>
      <c r="P3622" s="9">
        <f t="shared" si="562"/>
        <v>56.065989847715734</v>
      </c>
      <c r="Q3622" t="str">
        <f t="shared" si="563"/>
        <v>theater</v>
      </c>
      <c r="R3622" t="str">
        <f t="shared" si="564"/>
        <v>plays</v>
      </c>
      <c r="S3622" t="str">
        <f t="shared" si="569"/>
        <v>2/2/2015</v>
      </c>
      <c r="T3622" t="str">
        <f t="shared" si="565"/>
        <v>2015</v>
      </c>
      <c r="U3622" t="str">
        <f t="shared" si="566"/>
        <v>February</v>
      </c>
      <c r="V3622" t="str">
        <f t="shared" si="560"/>
        <v>3/4/2015</v>
      </c>
      <c r="W3622" t="str">
        <f t="shared" si="567"/>
        <v>2015</v>
      </c>
      <c r="X3622" t="str">
        <f t="shared" si="568"/>
        <v>March</v>
      </c>
    </row>
    <row r="3623" spans="1:24" ht="43.2" x14ac:dyDescent="0.55000000000000004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561"/>
        <v>1.0973333333333333</v>
      </c>
      <c r="P3623" s="9">
        <f t="shared" si="562"/>
        <v>47.028571428571432</v>
      </c>
      <c r="Q3623" t="str">
        <f t="shared" si="563"/>
        <v>theater</v>
      </c>
      <c r="R3623" t="str">
        <f t="shared" si="564"/>
        <v>plays</v>
      </c>
      <c r="S3623" t="str">
        <f t="shared" si="569"/>
        <v>9/6/2016</v>
      </c>
      <c r="T3623" t="str">
        <f t="shared" si="565"/>
        <v>2016</v>
      </c>
      <c r="U3623" t="str">
        <f t="shared" si="566"/>
        <v>September</v>
      </c>
      <c r="V3623" t="str">
        <f t="shared" si="560"/>
        <v>9/30/2016</v>
      </c>
      <c r="W3623" t="str">
        <f t="shared" si="567"/>
        <v>2016</v>
      </c>
      <c r="X3623" t="str">
        <f t="shared" si="568"/>
        <v>September</v>
      </c>
    </row>
    <row r="3624" spans="1:24" ht="28.8" x14ac:dyDescent="0.55000000000000004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561"/>
        <v>1.00099</v>
      </c>
      <c r="P3624" s="9">
        <f t="shared" si="562"/>
        <v>47.666190476190479</v>
      </c>
      <c r="Q3624" t="str">
        <f t="shared" si="563"/>
        <v>theater</v>
      </c>
      <c r="R3624" t="str">
        <f t="shared" si="564"/>
        <v>plays</v>
      </c>
      <c r="S3624" t="str">
        <f t="shared" si="569"/>
        <v>8/26/2014</v>
      </c>
      <c r="T3624" t="str">
        <f t="shared" si="565"/>
        <v>2014</v>
      </c>
      <c r="U3624" t="str">
        <f t="shared" si="566"/>
        <v>August</v>
      </c>
      <c r="V3624" t="str">
        <f t="shared" si="560"/>
        <v>9/27/2014</v>
      </c>
      <c r="W3624" t="str">
        <f t="shared" si="567"/>
        <v>2014</v>
      </c>
      <c r="X3624" t="str">
        <f t="shared" si="568"/>
        <v>September</v>
      </c>
    </row>
    <row r="3625" spans="1:24" ht="28.8" x14ac:dyDescent="0.55000000000000004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561"/>
        <v>1.2</v>
      </c>
      <c r="P3625" s="9">
        <f t="shared" si="562"/>
        <v>88.235294117647058</v>
      </c>
      <c r="Q3625" t="str">
        <f t="shared" si="563"/>
        <v>theater</v>
      </c>
      <c r="R3625" t="str">
        <f t="shared" si="564"/>
        <v>plays</v>
      </c>
      <c r="S3625" t="str">
        <f t="shared" si="569"/>
        <v>7/8/2014</v>
      </c>
      <c r="T3625" t="str">
        <f t="shared" si="565"/>
        <v>2014</v>
      </c>
      <c r="U3625" t="str">
        <f t="shared" si="566"/>
        <v>July</v>
      </c>
      <c r="V3625" t="str">
        <f t="shared" si="560"/>
        <v>7/26/2014</v>
      </c>
      <c r="W3625" t="str">
        <f t="shared" si="567"/>
        <v>2014</v>
      </c>
      <c r="X3625" t="str">
        <f t="shared" si="568"/>
        <v>July</v>
      </c>
    </row>
    <row r="3626" spans="1:24" ht="72" x14ac:dyDescent="0.55000000000000004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561"/>
        <v>1.0493333333333332</v>
      </c>
      <c r="P3626" s="9">
        <f t="shared" si="562"/>
        <v>80.717948717948715</v>
      </c>
      <c r="Q3626" t="str">
        <f t="shared" si="563"/>
        <v>theater</v>
      </c>
      <c r="R3626" t="str">
        <f t="shared" si="564"/>
        <v>plays</v>
      </c>
      <c r="S3626" t="str">
        <f t="shared" si="569"/>
        <v>6/24/2016</v>
      </c>
      <c r="T3626" t="str">
        <f t="shared" si="565"/>
        <v>2016</v>
      </c>
      <c r="U3626" t="str">
        <f t="shared" si="566"/>
        <v>June</v>
      </c>
      <c r="V3626" t="str">
        <f t="shared" si="560"/>
        <v>8/23/2016</v>
      </c>
      <c r="W3626" t="str">
        <f t="shared" si="567"/>
        <v>2016</v>
      </c>
      <c r="X3626" t="str">
        <f t="shared" si="568"/>
        <v>August</v>
      </c>
    </row>
    <row r="3627" spans="1:24" ht="43.2" x14ac:dyDescent="0.55000000000000004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561"/>
        <v>1.0266666666666666</v>
      </c>
      <c r="P3627" s="9">
        <f t="shared" si="562"/>
        <v>39.487179487179489</v>
      </c>
      <c r="Q3627" t="str">
        <f t="shared" si="563"/>
        <v>theater</v>
      </c>
      <c r="R3627" t="str">
        <f t="shared" si="564"/>
        <v>plays</v>
      </c>
      <c r="S3627" t="str">
        <f t="shared" si="569"/>
        <v>6/2/2015</v>
      </c>
      <c r="T3627" t="str">
        <f t="shared" si="565"/>
        <v>2015</v>
      </c>
      <c r="U3627" t="str">
        <f t="shared" si="566"/>
        <v>June</v>
      </c>
      <c r="V3627" t="str">
        <f t="shared" si="560"/>
        <v>7/2/2015</v>
      </c>
      <c r="W3627" t="str">
        <f t="shared" si="567"/>
        <v>2015</v>
      </c>
      <c r="X3627" t="str">
        <f t="shared" si="568"/>
        <v>July</v>
      </c>
    </row>
    <row r="3628" spans="1:24" ht="43.2" x14ac:dyDescent="0.55000000000000004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561"/>
        <v>1.0182500000000001</v>
      </c>
      <c r="P3628" s="9">
        <f t="shared" si="562"/>
        <v>84.854166666666671</v>
      </c>
      <c r="Q3628" t="str">
        <f t="shared" si="563"/>
        <v>theater</v>
      </c>
      <c r="R3628" t="str">
        <f t="shared" si="564"/>
        <v>plays</v>
      </c>
      <c r="S3628" t="str">
        <f t="shared" si="569"/>
        <v>7/26/2014</v>
      </c>
      <c r="T3628" t="str">
        <f t="shared" si="565"/>
        <v>2014</v>
      </c>
      <c r="U3628" t="str">
        <f t="shared" si="566"/>
        <v>July</v>
      </c>
      <c r="V3628" t="str">
        <f t="shared" si="560"/>
        <v>8/16/2014</v>
      </c>
      <c r="W3628" t="str">
        <f t="shared" si="567"/>
        <v>2014</v>
      </c>
      <c r="X3628" t="str">
        <f t="shared" si="568"/>
        <v>August</v>
      </c>
    </row>
    <row r="3629" spans="1:24" ht="43.2" x14ac:dyDescent="0.55000000000000004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561"/>
        <v>1</v>
      </c>
      <c r="P3629" s="9">
        <f t="shared" si="562"/>
        <v>68.965517241379317</v>
      </c>
      <c r="Q3629" t="str">
        <f t="shared" si="563"/>
        <v>theater</v>
      </c>
      <c r="R3629" t="str">
        <f t="shared" si="564"/>
        <v>plays</v>
      </c>
      <c r="S3629" t="str">
        <f t="shared" si="569"/>
        <v>3/31/2016</v>
      </c>
      <c r="T3629" t="str">
        <f t="shared" si="565"/>
        <v>2016</v>
      </c>
      <c r="U3629" t="str">
        <f t="shared" si="566"/>
        <v>March</v>
      </c>
      <c r="V3629" t="str">
        <f t="shared" si="560"/>
        <v>5/20/2016</v>
      </c>
      <c r="W3629" t="str">
        <f t="shared" si="567"/>
        <v>2016</v>
      </c>
      <c r="X3629" t="str">
        <f t="shared" si="568"/>
        <v>May</v>
      </c>
    </row>
    <row r="3630" spans="1:24" ht="43.2" x14ac:dyDescent="0.55000000000000004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 t="shared" si="561"/>
        <v>0</v>
      </c>
      <c r="P3630" s="9">
        <f t="shared" si="562"/>
        <v>0</v>
      </c>
      <c r="Q3630" t="str">
        <f t="shared" si="563"/>
        <v>theater</v>
      </c>
      <c r="R3630" t="str">
        <f t="shared" si="564"/>
        <v>musical</v>
      </c>
      <c r="S3630" t="str">
        <f t="shared" si="569"/>
        <v>10/14/2015</v>
      </c>
      <c r="T3630" t="str">
        <f t="shared" si="565"/>
        <v>2015</v>
      </c>
      <c r="U3630" t="str">
        <f t="shared" si="566"/>
        <v>October</v>
      </c>
      <c r="V3630" t="str">
        <f t="shared" si="560"/>
        <v>12/13/2015</v>
      </c>
      <c r="W3630" t="str">
        <f t="shared" si="567"/>
        <v>2015</v>
      </c>
      <c r="X3630" t="str">
        <f t="shared" si="568"/>
        <v>December</v>
      </c>
    </row>
    <row r="3631" spans="1:24" ht="43.2" x14ac:dyDescent="0.55000000000000004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si="561"/>
        <v>1.9999999999999999E-6</v>
      </c>
      <c r="P3631" s="9">
        <f t="shared" si="562"/>
        <v>1</v>
      </c>
      <c r="Q3631" t="str">
        <f t="shared" si="563"/>
        <v>theater</v>
      </c>
      <c r="R3631" t="str">
        <f t="shared" si="564"/>
        <v>musical</v>
      </c>
      <c r="S3631" t="str">
        <f t="shared" si="569"/>
        <v>3/7/2016</v>
      </c>
      <c r="T3631" t="str">
        <f t="shared" si="565"/>
        <v>2016</v>
      </c>
      <c r="U3631" t="str">
        <f t="shared" si="566"/>
        <v>March</v>
      </c>
      <c r="V3631" t="str">
        <f t="shared" si="560"/>
        <v>5/5/2016</v>
      </c>
      <c r="W3631" t="str">
        <f t="shared" si="567"/>
        <v>2016</v>
      </c>
      <c r="X3631" t="str">
        <f t="shared" si="568"/>
        <v>May</v>
      </c>
    </row>
    <row r="3632" spans="1:24" ht="43.2" x14ac:dyDescent="0.55000000000000004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561"/>
        <v>3.3333333333333332E-4</v>
      </c>
      <c r="P3632" s="9">
        <f t="shared" si="562"/>
        <v>1</v>
      </c>
      <c r="Q3632" t="str">
        <f t="shared" si="563"/>
        <v>theater</v>
      </c>
      <c r="R3632" t="str">
        <f t="shared" si="564"/>
        <v>musical</v>
      </c>
      <c r="S3632" t="str">
        <f t="shared" si="569"/>
        <v>10/30/2014</v>
      </c>
      <c r="T3632" t="str">
        <f t="shared" si="565"/>
        <v>2014</v>
      </c>
      <c r="U3632" t="str">
        <f t="shared" si="566"/>
        <v>October</v>
      </c>
      <c r="V3632" t="str">
        <f t="shared" si="560"/>
        <v>11/29/2014</v>
      </c>
      <c r="W3632" t="str">
        <f t="shared" si="567"/>
        <v>2014</v>
      </c>
      <c r="X3632" t="str">
        <f t="shared" si="568"/>
        <v>November</v>
      </c>
    </row>
    <row r="3633" spans="1:24" ht="43.2" x14ac:dyDescent="0.55000000000000004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561"/>
        <v>0.51023391812865493</v>
      </c>
      <c r="P3633" s="9">
        <f t="shared" si="562"/>
        <v>147.88135593220338</v>
      </c>
      <c r="Q3633" t="str">
        <f t="shared" si="563"/>
        <v>theater</v>
      </c>
      <c r="R3633" t="str">
        <f t="shared" si="564"/>
        <v>musical</v>
      </c>
      <c r="S3633" t="str">
        <f t="shared" si="569"/>
        <v>8/29/2014</v>
      </c>
      <c r="T3633" t="str">
        <f t="shared" si="565"/>
        <v>2014</v>
      </c>
      <c r="U3633" t="str">
        <f t="shared" si="566"/>
        <v>August</v>
      </c>
      <c r="V3633" t="str">
        <f t="shared" si="560"/>
        <v>9/22/2014</v>
      </c>
      <c r="W3633" t="str">
        <f t="shared" si="567"/>
        <v>2014</v>
      </c>
      <c r="X3633" t="str">
        <f t="shared" si="568"/>
        <v>September</v>
      </c>
    </row>
    <row r="3634" spans="1:24" ht="43.2" x14ac:dyDescent="0.55000000000000004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561"/>
        <v>0.2</v>
      </c>
      <c r="P3634" s="9">
        <f t="shared" si="562"/>
        <v>100</v>
      </c>
      <c r="Q3634" t="str">
        <f t="shared" si="563"/>
        <v>theater</v>
      </c>
      <c r="R3634" t="str">
        <f t="shared" si="564"/>
        <v>musical</v>
      </c>
      <c r="S3634" t="str">
        <f t="shared" si="569"/>
        <v>11/3/2014</v>
      </c>
      <c r="T3634" t="str">
        <f t="shared" si="565"/>
        <v>2014</v>
      </c>
      <c r="U3634" t="str">
        <f t="shared" si="566"/>
        <v>November</v>
      </c>
      <c r="V3634" t="str">
        <f t="shared" si="560"/>
        <v>11/23/2014</v>
      </c>
      <c r="W3634" t="str">
        <f t="shared" si="567"/>
        <v>2014</v>
      </c>
      <c r="X3634" t="str">
        <f t="shared" si="568"/>
        <v>November</v>
      </c>
    </row>
    <row r="3635" spans="1:24" ht="43.2" x14ac:dyDescent="0.55000000000000004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561"/>
        <v>0.35239999999999999</v>
      </c>
      <c r="P3635" s="9">
        <f t="shared" si="562"/>
        <v>56.838709677419352</v>
      </c>
      <c r="Q3635" t="str">
        <f t="shared" si="563"/>
        <v>theater</v>
      </c>
      <c r="R3635" t="str">
        <f t="shared" si="564"/>
        <v>musical</v>
      </c>
      <c r="S3635" t="str">
        <f t="shared" si="569"/>
        <v>10/6/2016</v>
      </c>
      <c r="T3635" t="str">
        <f t="shared" si="565"/>
        <v>2016</v>
      </c>
      <c r="U3635" t="str">
        <f t="shared" si="566"/>
        <v>October</v>
      </c>
      <c r="V3635" t="str">
        <f t="shared" si="560"/>
        <v>11/18/2016</v>
      </c>
      <c r="W3635" t="str">
        <f t="shared" si="567"/>
        <v>2016</v>
      </c>
      <c r="X3635" t="str">
        <f t="shared" si="568"/>
        <v>November</v>
      </c>
    </row>
    <row r="3636" spans="1:24" ht="43.2" x14ac:dyDescent="0.55000000000000004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561"/>
        <v>4.2466666666666666E-2</v>
      </c>
      <c r="P3636" s="9">
        <f t="shared" si="562"/>
        <v>176.94444444444446</v>
      </c>
      <c r="Q3636" t="str">
        <f t="shared" si="563"/>
        <v>theater</v>
      </c>
      <c r="R3636" t="str">
        <f t="shared" si="564"/>
        <v>musical</v>
      </c>
      <c r="S3636" t="str">
        <f t="shared" si="569"/>
        <v>11/26/2016</v>
      </c>
      <c r="T3636" t="str">
        <f t="shared" si="565"/>
        <v>2016</v>
      </c>
      <c r="U3636" t="str">
        <f t="shared" si="566"/>
        <v>November</v>
      </c>
      <c r="V3636" t="str">
        <f t="shared" si="560"/>
        <v>1/13/2017</v>
      </c>
      <c r="W3636" t="str">
        <f t="shared" si="567"/>
        <v>2017</v>
      </c>
      <c r="X3636" t="str">
        <f t="shared" si="568"/>
        <v>January</v>
      </c>
    </row>
    <row r="3637" spans="1:24" ht="28.8" x14ac:dyDescent="0.55000000000000004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561"/>
        <v>0.36457142857142855</v>
      </c>
      <c r="P3637" s="9">
        <f t="shared" si="562"/>
        <v>127.6</v>
      </c>
      <c r="Q3637" t="str">
        <f t="shared" si="563"/>
        <v>theater</v>
      </c>
      <c r="R3637" t="str">
        <f t="shared" si="564"/>
        <v>musical</v>
      </c>
      <c r="S3637" t="str">
        <f t="shared" si="569"/>
        <v>3/21/2016</v>
      </c>
      <c r="T3637" t="str">
        <f t="shared" si="565"/>
        <v>2016</v>
      </c>
      <c r="U3637" t="str">
        <f t="shared" si="566"/>
        <v>March</v>
      </c>
      <c r="V3637" t="str">
        <f t="shared" si="560"/>
        <v>4/20/2016</v>
      </c>
      <c r="W3637" t="str">
        <f t="shared" si="567"/>
        <v>2016</v>
      </c>
      <c r="X3637" t="str">
        <f t="shared" si="568"/>
        <v>April</v>
      </c>
    </row>
    <row r="3638" spans="1:24" ht="43.2" x14ac:dyDescent="0.55000000000000004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 t="shared" si="561"/>
        <v>0</v>
      </c>
      <c r="P3638" s="9">
        <f t="shared" si="562"/>
        <v>0</v>
      </c>
      <c r="Q3638" t="str">
        <f t="shared" si="563"/>
        <v>theater</v>
      </c>
      <c r="R3638" t="str">
        <f t="shared" si="564"/>
        <v>musical</v>
      </c>
      <c r="S3638" t="str">
        <f t="shared" si="569"/>
        <v>8/10/2015</v>
      </c>
      <c r="T3638" t="str">
        <f t="shared" si="565"/>
        <v>2015</v>
      </c>
      <c r="U3638" t="str">
        <f t="shared" si="566"/>
        <v>August</v>
      </c>
      <c r="V3638" t="str">
        <f t="shared" si="560"/>
        <v>9/14/2015</v>
      </c>
      <c r="W3638" t="str">
        <f t="shared" si="567"/>
        <v>2015</v>
      </c>
      <c r="X3638" t="str">
        <f t="shared" si="568"/>
        <v>September</v>
      </c>
    </row>
    <row r="3639" spans="1:24" ht="57.6" x14ac:dyDescent="0.55000000000000004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si="561"/>
        <v>0.30866666666666664</v>
      </c>
      <c r="P3639" s="9">
        <f t="shared" si="562"/>
        <v>66.142857142857139</v>
      </c>
      <c r="Q3639" t="str">
        <f t="shared" si="563"/>
        <v>theater</v>
      </c>
      <c r="R3639" t="str">
        <f t="shared" si="564"/>
        <v>musical</v>
      </c>
      <c r="S3639" t="str">
        <f t="shared" si="569"/>
        <v>12/2/2014</v>
      </c>
      <c r="T3639" t="str">
        <f t="shared" si="565"/>
        <v>2014</v>
      </c>
      <c r="U3639" t="str">
        <f t="shared" si="566"/>
        <v>December</v>
      </c>
      <c r="V3639" t="str">
        <f t="shared" si="560"/>
        <v>1/1/2015</v>
      </c>
      <c r="W3639" t="str">
        <f t="shared" si="567"/>
        <v>2015</v>
      </c>
      <c r="X3639" t="str">
        <f t="shared" si="568"/>
        <v>January</v>
      </c>
    </row>
    <row r="3640" spans="1:24" ht="28.8" x14ac:dyDescent="0.55000000000000004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561"/>
        <v>6.545454545454546E-2</v>
      </c>
      <c r="P3640" s="9">
        <f t="shared" si="562"/>
        <v>108</v>
      </c>
      <c r="Q3640" t="str">
        <f t="shared" si="563"/>
        <v>theater</v>
      </c>
      <c r="R3640" t="str">
        <f t="shared" si="564"/>
        <v>musical</v>
      </c>
      <c r="S3640" t="str">
        <f t="shared" si="569"/>
        <v>2/18/2015</v>
      </c>
      <c r="T3640" t="str">
        <f t="shared" si="565"/>
        <v>2015</v>
      </c>
      <c r="U3640" t="str">
        <f t="shared" si="566"/>
        <v>February</v>
      </c>
      <c r="V3640" t="str">
        <f t="shared" si="560"/>
        <v>4/19/2015</v>
      </c>
      <c r="W3640" t="str">
        <f t="shared" si="567"/>
        <v>2015</v>
      </c>
      <c r="X3640" t="str">
        <f t="shared" si="568"/>
        <v>April</v>
      </c>
    </row>
    <row r="3641" spans="1:24" ht="43.2" x14ac:dyDescent="0.55000000000000004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561"/>
        <v>4.0000000000000003E-5</v>
      </c>
      <c r="P3641" s="9">
        <f t="shared" si="562"/>
        <v>1</v>
      </c>
      <c r="Q3641" t="str">
        <f t="shared" si="563"/>
        <v>theater</v>
      </c>
      <c r="R3641" t="str">
        <f t="shared" si="564"/>
        <v>musical</v>
      </c>
      <c r="S3641" t="str">
        <f t="shared" si="569"/>
        <v>8/8/2016</v>
      </c>
      <c r="T3641" t="str">
        <f t="shared" si="565"/>
        <v>2016</v>
      </c>
      <c r="U3641" t="str">
        <f t="shared" si="566"/>
        <v>August</v>
      </c>
      <c r="V3641" t="str">
        <f t="shared" si="560"/>
        <v>10/7/2016</v>
      </c>
      <c r="W3641" t="str">
        <f t="shared" si="567"/>
        <v>2016</v>
      </c>
      <c r="X3641" t="str">
        <f t="shared" si="568"/>
        <v>October</v>
      </c>
    </row>
    <row r="3642" spans="1:24" ht="72" x14ac:dyDescent="0.55000000000000004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561"/>
        <v>5.5E-2</v>
      </c>
      <c r="P3642" s="9">
        <f t="shared" si="562"/>
        <v>18.333333333333332</v>
      </c>
      <c r="Q3642" t="str">
        <f t="shared" si="563"/>
        <v>theater</v>
      </c>
      <c r="R3642" t="str">
        <f t="shared" si="564"/>
        <v>musical</v>
      </c>
      <c r="S3642" t="str">
        <f t="shared" si="569"/>
        <v>4/10/2015</v>
      </c>
      <c r="T3642" t="str">
        <f t="shared" si="565"/>
        <v>2015</v>
      </c>
      <c r="U3642" t="str">
        <f t="shared" si="566"/>
        <v>April</v>
      </c>
      <c r="V3642" t="str">
        <f t="shared" si="560"/>
        <v>5/10/2015</v>
      </c>
      <c r="W3642" t="str">
        <f t="shared" si="567"/>
        <v>2015</v>
      </c>
      <c r="X3642" t="str">
        <f t="shared" si="568"/>
        <v>May</v>
      </c>
    </row>
    <row r="3643" spans="1:24" ht="43.2" x14ac:dyDescent="0.55000000000000004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 t="shared" si="561"/>
        <v>0</v>
      </c>
      <c r="P3643" s="9">
        <f t="shared" si="562"/>
        <v>0</v>
      </c>
      <c r="Q3643" t="str">
        <f t="shared" si="563"/>
        <v>theater</v>
      </c>
      <c r="R3643" t="str">
        <f t="shared" si="564"/>
        <v>musical</v>
      </c>
      <c r="S3643" t="str">
        <f t="shared" si="569"/>
        <v>9/17/2014</v>
      </c>
      <c r="T3643" t="str">
        <f t="shared" si="565"/>
        <v>2014</v>
      </c>
      <c r="U3643" t="str">
        <f t="shared" si="566"/>
        <v>September</v>
      </c>
      <c r="V3643" t="str">
        <f t="shared" si="560"/>
        <v>10/5/2014</v>
      </c>
      <c r="W3643" t="str">
        <f t="shared" si="567"/>
        <v>2014</v>
      </c>
      <c r="X3643" t="str">
        <f t="shared" si="568"/>
        <v>October</v>
      </c>
    </row>
    <row r="3644" spans="1:24" ht="57.6" x14ac:dyDescent="0.55000000000000004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 t="shared" si="561"/>
        <v>2.1428571428571429E-2</v>
      </c>
      <c r="P3644" s="9">
        <f t="shared" si="562"/>
        <v>7.5</v>
      </c>
      <c r="Q3644" t="str">
        <f t="shared" si="563"/>
        <v>theater</v>
      </c>
      <c r="R3644" t="str">
        <f t="shared" si="564"/>
        <v>musical</v>
      </c>
      <c r="S3644" t="str">
        <f t="shared" si="569"/>
        <v>10/20/2015</v>
      </c>
      <c r="T3644" t="str">
        <f t="shared" si="565"/>
        <v>2015</v>
      </c>
      <c r="U3644" t="str">
        <f t="shared" si="566"/>
        <v>October</v>
      </c>
      <c r="V3644" t="str">
        <f t="shared" si="560"/>
        <v>11/30/2015</v>
      </c>
      <c r="W3644" t="str">
        <f t="shared" si="567"/>
        <v>2015</v>
      </c>
      <c r="X3644" t="str">
        <f t="shared" si="568"/>
        <v>November</v>
      </c>
    </row>
    <row r="3645" spans="1:24" ht="43.2" x14ac:dyDescent="0.55000000000000004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 t="shared" si="561"/>
        <v>0</v>
      </c>
      <c r="P3645" s="9">
        <f t="shared" si="562"/>
        <v>0</v>
      </c>
      <c r="Q3645" t="str">
        <f t="shared" si="563"/>
        <v>theater</v>
      </c>
      <c r="R3645" t="str">
        <f t="shared" si="564"/>
        <v>musical</v>
      </c>
      <c r="S3645" t="str">
        <f t="shared" si="569"/>
        <v>10/7/2015</v>
      </c>
      <c r="T3645" t="str">
        <f t="shared" si="565"/>
        <v>2015</v>
      </c>
      <c r="U3645" t="str">
        <f t="shared" si="566"/>
        <v>October</v>
      </c>
      <c r="V3645" t="str">
        <f t="shared" si="560"/>
        <v>11/16/2015</v>
      </c>
      <c r="W3645" t="str">
        <f t="shared" si="567"/>
        <v>2015</v>
      </c>
      <c r="X3645" t="str">
        <f t="shared" si="568"/>
        <v>November</v>
      </c>
    </row>
    <row r="3646" spans="1:24" ht="43.2" x14ac:dyDescent="0.55000000000000004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si="561"/>
        <v>0.16420000000000001</v>
      </c>
      <c r="P3646" s="9">
        <f t="shared" si="562"/>
        <v>68.416666666666671</v>
      </c>
      <c r="Q3646" t="str">
        <f t="shared" si="563"/>
        <v>theater</v>
      </c>
      <c r="R3646" t="str">
        <f t="shared" si="564"/>
        <v>musical</v>
      </c>
      <c r="S3646" t="str">
        <f t="shared" si="569"/>
        <v>2/9/2016</v>
      </c>
      <c r="T3646" t="str">
        <f t="shared" si="565"/>
        <v>2016</v>
      </c>
      <c r="U3646" t="str">
        <f t="shared" si="566"/>
        <v>February</v>
      </c>
      <c r="V3646" t="str">
        <f t="shared" si="560"/>
        <v>3/7/2016</v>
      </c>
      <c r="W3646" t="str">
        <f t="shared" si="567"/>
        <v>2016</v>
      </c>
      <c r="X3646" t="str">
        <f t="shared" si="568"/>
        <v>March</v>
      </c>
    </row>
    <row r="3647" spans="1:24" ht="43.2" x14ac:dyDescent="0.55000000000000004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561"/>
        <v>1E-3</v>
      </c>
      <c r="P3647" s="9">
        <f t="shared" si="562"/>
        <v>1</v>
      </c>
      <c r="Q3647" t="str">
        <f t="shared" si="563"/>
        <v>theater</v>
      </c>
      <c r="R3647" t="str">
        <f t="shared" si="564"/>
        <v>musical</v>
      </c>
      <c r="S3647" t="str">
        <f t="shared" si="569"/>
        <v>10/22/2016</v>
      </c>
      <c r="T3647" t="str">
        <f t="shared" si="565"/>
        <v>2016</v>
      </c>
      <c r="U3647" t="str">
        <f t="shared" si="566"/>
        <v>October</v>
      </c>
      <c r="V3647" t="str">
        <f t="shared" si="560"/>
        <v>11/21/2016</v>
      </c>
      <c r="W3647" t="str">
        <f t="shared" si="567"/>
        <v>2016</v>
      </c>
      <c r="X3647" t="str">
        <f t="shared" si="568"/>
        <v>November</v>
      </c>
    </row>
    <row r="3648" spans="1:24" ht="43.2" x14ac:dyDescent="0.55000000000000004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561"/>
        <v>4.8099999999999997E-2</v>
      </c>
      <c r="P3648" s="9">
        <f t="shared" si="562"/>
        <v>60.125</v>
      </c>
      <c r="Q3648" t="str">
        <f t="shared" si="563"/>
        <v>theater</v>
      </c>
      <c r="R3648" t="str">
        <f t="shared" si="564"/>
        <v>musical</v>
      </c>
      <c r="S3648" t="str">
        <f t="shared" si="569"/>
        <v>5/16/2015</v>
      </c>
      <c r="T3648" t="str">
        <f t="shared" si="565"/>
        <v>2015</v>
      </c>
      <c r="U3648" t="str">
        <f t="shared" si="566"/>
        <v>May</v>
      </c>
      <c r="V3648" t="str">
        <f t="shared" si="560"/>
        <v>6/16/2015</v>
      </c>
      <c r="W3648" t="str">
        <f t="shared" si="567"/>
        <v>2015</v>
      </c>
      <c r="X3648" t="str">
        <f t="shared" si="568"/>
        <v>June</v>
      </c>
    </row>
    <row r="3649" spans="1:24" ht="43.2" x14ac:dyDescent="0.55000000000000004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561"/>
        <v>0.06</v>
      </c>
      <c r="P3649" s="9">
        <f t="shared" si="562"/>
        <v>15</v>
      </c>
      <c r="Q3649" t="str">
        <f t="shared" si="563"/>
        <v>theater</v>
      </c>
      <c r="R3649" t="str">
        <f t="shared" si="564"/>
        <v>musical</v>
      </c>
      <c r="S3649" t="str">
        <f t="shared" si="569"/>
        <v>8/16/2016</v>
      </c>
      <c r="T3649" t="str">
        <f t="shared" si="565"/>
        <v>2016</v>
      </c>
      <c r="U3649" t="str">
        <f t="shared" si="566"/>
        <v>August</v>
      </c>
      <c r="V3649" t="str">
        <f t="shared" si="560"/>
        <v>9/30/2016</v>
      </c>
      <c r="W3649" t="str">
        <f t="shared" si="567"/>
        <v>2016</v>
      </c>
      <c r="X3649" t="str">
        <f t="shared" si="568"/>
        <v>September</v>
      </c>
    </row>
    <row r="3650" spans="1:24" ht="28.8" x14ac:dyDescent="0.55000000000000004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si="561"/>
        <v>1.003825</v>
      </c>
      <c r="P3650" s="9">
        <f t="shared" si="562"/>
        <v>550.04109589041093</v>
      </c>
      <c r="Q3650" t="str">
        <f t="shared" si="563"/>
        <v>theater</v>
      </c>
      <c r="R3650" t="str">
        <f t="shared" si="564"/>
        <v>plays</v>
      </c>
      <c r="S3650" t="str">
        <f t="shared" si="569"/>
        <v>9/5/2014</v>
      </c>
      <c r="T3650" t="str">
        <f t="shared" si="565"/>
        <v>2014</v>
      </c>
      <c r="U3650" t="str">
        <f t="shared" si="566"/>
        <v>September</v>
      </c>
      <c r="V3650" t="str">
        <f t="shared" ref="V3650:V3713" si="570">TEXT((I3650/86400)+25569+(-5/24),"m/d/yyyy")</f>
        <v>10/5/2014</v>
      </c>
      <c r="W3650" t="str">
        <f t="shared" si="567"/>
        <v>2014</v>
      </c>
      <c r="X3650" t="str">
        <f t="shared" si="568"/>
        <v>October</v>
      </c>
    </row>
    <row r="3651" spans="1:24" ht="43.2" x14ac:dyDescent="0.55000000000000004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ref="O3651:O3714" si="571">E3651/D3651</f>
        <v>1.04</v>
      </c>
      <c r="P3651" s="9">
        <f t="shared" ref="P3651:P3714" si="572">IF(L3651&lt;&gt;0, E3651/L3651, 0)</f>
        <v>97.5</v>
      </c>
      <c r="Q3651" t="str">
        <f t="shared" ref="Q3651:Q3714" si="573">LEFT(N3651, SEARCH("/",N3651,1)-1)</f>
        <v>theater</v>
      </c>
      <c r="R3651" t="str">
        <f t="shared" ref="R3651:R3714" si="574">RIGHT(N3651,LEN(N3651)-FIND("/",N3651))</f>
        <v>plays</v>
      </c>
      <c r="S3651" t="str">
        <f t="shared" si="569"/>
        <v>5/21/2014</v>
      </c>
      <c r="T3651" t="str">
        <f t="shared" ref="T3651:T3714" si="575">TEXT((J3651/86400)+25569+(-5/24),"yyyy")</f>
        <v>2014</v>
      </c>
      <c r="U3651" t="str">
        <f t="shared" ref="U3651:U3714" si="576">TEXT((J3651/86400)+25569+(-5/24),"mmmm")</f>
        <v>May</v>
      </c>
      <c r="V3651" t="str">
        <f t="shared" si="570"/>
        <v>6/16/2014</v>
      </c>
      <c r="W3651" t="str">
        <f t="shared" ref="W3651:W3714" si="577">TEXT((I3651/86400)+25569+(-5/24),"yyyy")</f>
        <v>2014</v>
      </c>
      <c r="X3651" t="str">
        <f t="shared" ref="X3651:X3714" si="578">TEXT((I3651/86400)+25569+(-5/24),"mmmm")</f>
        <v>June</v>
      </c>
    </row>
    <row r="3652" spans="1:24" ht="43.2" x14ac:dyDescent="0.55000000000000004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si="571"/>
        <v>1</v>
      </c>
      <c r="P3652" s="9">
        <f t="shared" si="572"/>
        <v>29.411764705882351</v>
      </c>
      <c r="Q3652" t="str">
        <f t="shared" si="573"/>
        <v>theater</v>
      </c>
      <c r="R3652" t="str">
        <f t="shared" si="574"/>
        <v>plays</v>
      </c>
      <c r="S3652" t="str">
        <f t="shared" ref="S3652:S3715" si="579">TEXT((J3652/86400)+25569+(-5/24),"m/d/yyyy")</f>
        <v>1/12/2016</v>
      </c>
      <c r="T3652" t="str">
        <f t="shared" si="575"/>
        <v>2016</v>
      </c>
      <c r="U3652" t="str">
        <f t="shared" si="576"/>
        <v>January</v>
      </c>
      <c r="V3652" t="str">
        <f t="shared" si="570"/>
        <v>2/2/2016</v>
      </c>
      <c r="W3652" t="str">
        <f t="shared" si="577"/>
        <v>2016</v>
      </c>
      <c r="X3652" t="str">
        <f t="shared" si="578"/>
        <v>February</v>
      </c>
    </row>
    <row r="3653" spans="1:24" ht="43.2" x14ac:dyDescent="0.55000000000000004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si="571"/>
        <v>1.04</v>
      </c>
      <c r="P3653" s="9">
        <f t="shared" si="572"/>
        <v>57.777777777777779</v>
      </c>
      <c r="Q3653" t="str">
        <f t="shared" si="573"/>
        <v>theater</v>
      </c>
      <c r="R3653" t="str">
        <f t="shared" si="574"/>
        <v>plays</v>
      </c>
      <c r="S3653" t="str">
        <f t="shared" si="579"/>
        <v>7/8/2014</v>
      </c>
      <c r="T3653" t="str">
        <f t="shared" si="575"/>
        <v>2014</v>
      </c>
      <c r="U3653" t="str">
        <f t="shared" si="576"/>
        <v>July</v>
      </c>
      <c r="V3653" t="str">
        <f t="shared" si="570"/>
        <v>8/10/2014</v>
      </c>
      <c r="W3653" t="str">
        <f t="shared" si="577"/>
        <v>2014</v>
      </c>
      <c r="X3653" t="str">
        <f t="shared" si="578"/>
        <v>August</v>
      </c>
    </row>
    <row r="3654" spans="1:24" ht="43.2" x14ac:dyDescent="0.55000000000000004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571"/>
        <v>2.5066666666666668</v>
      </c>
      <c r="P3654" s="9">
        <f t="shared" si="572"/>
        <v>44.235294117647058</v>
      </c>
      <c r="Q3654" t="str">
        <f t="shared" si="573"/>
        <v>theater</v>
      </c>
      <c r="R3654" t="str">
        <f t="shared" si="574"/>
        <v>plays</v>
      </c>
      <c r="S3654" t="str">
        <f t="shared" si="579"/>
        <v>8/14/2016</v>
      </c>
      <c r="T3654" t="str">
        <f t="shared" si="575"/>
        <v>2016</v>
      </c>
      <c r="U3654" t="str">
        <f t="shared" si="576"/>
        <v>August</v>
      </c>
      <c r="V3654" t="str">
        <f t="shared" si="570"/>
        <v>8/24/2016</v>
      </c>
      <c r="W3654" t="str">
        <f t="shared" si="577"/>
        <v>2016</v>
      </c>
      <c r="X3654" t="str">
        <f t="shared" si="578"/>
        <v>August</v>
      </c>
    </row>
    <row r="3655" spans="1:24" ht="43.2" x14ac:dyDescent="0.55000000000000004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571"/>
        <v>1.0049999999999999</v>
      </c>
      <c r="P3655" s="9">
        <f t="shared" si="572"/>
        <v>60.909090909090907</v>
      </c>
      <c r="Q3655" t="str">
        <f t="shared" si="573"/>
        <v>theater</v>
      </c>
      <c r="R3655" t="str">
        <f t="shared" si="574"/>
        <v>plays</v>
      </c>
      <c r="S3655" t="str">
        <f t="shared" si="579"/>
        <v>7/6/2015</v>
      </c>
      <c r="T3655" t="str">
        <f t="shared" si="575"/>
        <v>2015</v>
      </c>
      <c r="U3655" t="str">
        <f t="shared" si="576"/>
        <v>July</v>
      </c>
      <c r="V3655" t="str">
        <f t="shared" si="570"/>
        <v>8/5/2015</v>
      </c>
      <c r="W3655" t="str">
        <f t="shared" si="577"/>
        <v>2015</v>
      </c>
      <c r="X3655" t="str">
        <f t="shared" si="578"/>
        <v>August</v>
      </c>
    </row>
    <row r="3656" spans="1:24" ht="43.2" x14ac:dyDescent="0.55000000000000004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571"/>
        <v>1.744</v>
      </c>
      <c r="P3656" s="9">
        <f t="shared" si="572"/>
        <v>68.84210526315789</v>
      </c>
      <c r="Q3656" t="str">
        <f t="shared" si="573"/>
        <v>theater</v>
      </c>
      <c r="R3656" t="str">
        <f t="shared" si="574"/>
        <v>plays</v>
      </c>
      <c r="S3656" t="str">
        <f t="shared" si="579"/>
        <v>3/11/2016</v>
      </c>
      <c r="T3656" t="str">
        <f t="shared" si="575"/>
        <v>2016</v>
      </c>
      <c r="U3656" t="str">
        <f t="shared" si="576"/>
        <v>March</v>
      </c>
      <c r="V3656" t="str">
        <f t="shared" si="570"/>
        <v>4/3/2016</v>
      </c>
      <c r="W3656" t="str">
        <f t="shared" si="577"/>
        <v>2016</v>
      </c>
      <c r="X3656" t="str">
        <f t="shared" si="578"/>
        <v>April</v>
      </c>
    </row>
    <row r="3657" spans="1:24" ht="43.2" x14ac:dyDescent="0.55000000000000004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571"/>
        <v>1.1626000000000001</v>
      </c>
      <c r="P3657" s="9">
        <f t="shared" si="572"/>
        <v>73.582278481012665</v>
      </c>
      <c r="Q3657" t="str">
        <f t="shared" si="573"/>
        <v>theater</v>
      </c>
      <c r="R3657" t="str">
        <f t="shared" si="574"/>
        <v>plays</v>
      </c>
      <c r="S3657" t="str">
        <f t="shared" si="579"/>
        <v>6/18/2015</v>
      </c>
      <c r="T3657" t="str">
        <f t="shared" si="575"/>
        <v>2015</v>
      </c>
      <c r="U3657" t="str">
        <f t="shared" si="576"/>
        <v>June</v>
      </c>
      <c r="V3657" t="str">
        <f t="shared" si="570"/>
        <v>7/18/2015</v>
      </c>
      <c r="W3657" t="str">
        <f t="shared" si="577"/>
        <v>2015</v>
      </c>
      <c r="X3657" t="str">
        <f t="shared" si="578"/>
        <v>July</v>
      </c>
    </row>
    <row r="3658" spans="1:24" ht="43.2" x14ac:dyDescent="0.55000000000000004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571"/>
        <v>1.0582</v>
      </c>
      <c r="P3658" s="9">
        <f t="shared" si="572"/>
        <v>115.02173913043478</v>
      </c>
      <c r="Q3658" t="str">
        <f t="shared" si="573"/>
        <v>theater</v>
      </c>
      <c r="R3658" t="str">
        <f t="shared" si="574"/>
        <v>plays</v>
      </c>
      <c r="S3658" t="str">
        <f t="shared" si="579"/>
        <v>1/2/2017</v>
      </c>
      <c r="T3658" t="str">
        <f t="shared" si="575"/>
        <v>2017</v>
      </c>
      <c r="U3658" t="str">
        <f t="shared" si="576"/>
        <v>January</v>
      </c>
      <c r="V3658" t="str">
        <f t="shared" si="570"/>
        <v>2/1/2017</v>
      </c>
      <c r="W3658" t="str">
        <f t="shared" si="577"/>
        <v>2017</v>
      </c>
      <c r="X3658" t="str">
        <f t="shared" si="578"/>
        <v>February</v>
      </c>
    </row>
    <row r="3659" spans="1:24" ht="43.2" x14ac:dyDescent="0.55000000000000004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571"/>
        <v>1.1074999999999999</v>
      </c>
      <c r="P3659" s="9">
        <f t="shared" si="572"/>
        <v>110.75</v>
      </c>
      <c r="Q3659" t="str">
        <f t="shared" si="573"/>
        <v>theater</v>
      </c>
      <c r="R3659" t="str">
        <f t="shared" si="574"/>
        <v>plays</v>
      </c>
      <c r="S3659" t="str">
        <f t="shared" si="579"/>
        <v>5/9/2016</v>
      </c>
      <c r="T3659" t="str">
        <f t="shared" si="575"/>
        <v>2016</v>
      </c>
      <c r="U3659" t="str">
        <f t="shared" si="576"/>
        <v>May</v>
      </c>
      <c r="V3659" t="str">
        <f t="shared" si="570"/>
        <v>6/1/2016</v>
      </c>
      <c r="W3659" t="str">
        <f t="shared" si="577"/>
        <v>2016</v>
      </c>
      <c r="X3659" t="str">
        <f t="shared" si="578"/>
        <v>June</v>
      </c>
    </row>
    <row r="3660" spans="1:24" ht="28.8" x14ac:dyDescent="0.55000000000000004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571"/>
        <v>1.0066666666666666</v>
      </c>
      <c r="P3660" s="9">
        <f t="shared" si="572"/>
        <v>75.5</v>
      </c>
      <c r="Q3660" t="str">
        <f t="shared" si="573"/>
        <v>theater</v>
      </c>
      <c r="R3660" t="str">
        <f t="shared" si="574"/>
        <v>plays</v>
      </c>
      <c r="S3660" t="str">
        <f t="shared" si="579"/>
        <v>5/16/2014</v>
      </c>
      <c r="T3660" t="str">
        <f t="shared" si="575"/>
        <v>2014</v>
      </c>
      <c r="U3660" t="str">
        <f t="shared" si="576"/>
        <v>May</v>
      </c>
      <c r="V3660" t="str">
        <f t="shared" si="570"/>
        <v>7/1/2014</v>
      </c>
      <c r="W3660" t="str">
        <f t="shared" si="577"/>
        <v>2014</v>
      </c>
      <c r="X3660" t="str">
        <f t="shared" si="578"/>
        <v>July</v>
      </c>
    </row>
    <row r="3661" spans="1:24" ht="43.2" x14ac:dyDescent="0.55000000000000004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571"/>
        <v>1.0203333333333333</v>
      </c>
      <c r="P3661" s="9">
        <f t="shared" si="572"/>
        <v>235.46153846153845</v>
      </c>
      <c r="Q3661" t="str">
        <f t="shared" si="573"/>
        <v>theater</v>
      </c>
      <c r="R3661" t="str">
        <f t="shared" si="574"/>
        <v>plays</v>
      </c>
      <c r="S3661" t="str">
        <f t="shared" si="579"/>
        <v>2/20/2015</v>
      </c>
      <c r="T3661" t="str">
        <f t="shared" si="575"/>
        <v>2015</v>
      </c>
      <c r="U3661" t="str">
        <f t="shared" si="576"/>
        <v>February</v>
      </c>
      <c r="V3661" t="str">
        <f t="shared" si="570"/>
        <v>3/19/2015</v>
      </c>
      <c r="W3661" t="str">
        <f t="shared" si="577"/>
        <v>2015</v>
      </c>
      <c r="X3661" t="str">
        <f t="shared" si="578"/>
        <v>March</v>
      </c>
    </row>
    <row r="3662" spans="1:24" ht="57.6" x14ac:dyDescent="0.55000000000000004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571"/>
        <v>1</v>
      </c>
      <c r="P3662" s="9">
        <f t="shared" si="572"/>
        <v>11.363636363636363</v>
      </c>
      <c r="Q3662" t="str">
        <f t="shared" si="573"/>
        <v>theater</v>
      </c>
      <c r="R3662" t="str">
        <f t="shared" si="574"/>
        <v>plays</v>
      </c>
      <c r="S3662" t="str">
        <f t="shared" si="579"/>
        <v>11/28/2014</v>
      </c>
      <c r="T3662" t="str">
        <f t="shared" si="575"/>
        <v>2014</v>
      </c>
      <c r="U3662" t="str">
        <f t="shared" si="576"/>
        <v>November</v>
      </c>
      <c r="V3662" t="str">
        <f t="shared" si="570"/>
        <v>12/23/2014</v>
      </c>
      <c r="W3662" t="str">
        <f t="shared" si="577"/>
        <v>2014</v>
      </c>
      <c r="X3662" t="str">
        <f t="shared" si="578"/>
        <v>December</v>
      </c>
    </row>
    <row r="3663" spans="1:24" ht="43.2" x14ac:dyDescent="0.55000000000000004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571"/>
        <v>1.1100000000000001</v>
      </c>
      <c r="P3663" s="9">
        <f t="shared" si="572"/>
        <v>92.5</v>
      </c>
      <c r="Q3663" t="str">
        <f t="shared" si="573"/>
        <v>theater</v>
      </c>
      <c r="R3663" t="str">
        <f t="shared" si="574"/>
        <v>plays</v>
      </c>
      <c r="S3663" t="str">
        <f t="shared" si="579"/>
        <v>3/18/2016</v>
      </c>
      <c r="T3663" t="str">
        <f t="shared" si="575"/>
        <v>2016</v>
      </c>
      <c r="U3663" t="str">
        <f t="shared" si="576"/>
        <v>March</v>
      </c>
      <c r="V3663" t="str">
        <f t="shared" si="570"/>
        <v>4/9/2016</v>
      </c>
      <c r="W3663" t="str">
        <f t="shared" si="577"/>
        <v>2016</v>
      </c>
      <c r="X3663" t="str">
        <f t="shared" si="578"/>
        <v>April</v>
      </c>
    </row>
    <row r="3664" spans="1:24" ht="43.2" x14ac:dyDescent="0.55000000000000004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571"/>
        <v>1.0142500000000001</v>
      </c>
      <c r="P3664" s="9">
        <f t="shared" si="572"/>
        <v>202.85</v>
      </c>
      <c r="Q3664" t="str">
        <f t="shared" si="573"/>
        <v>theater</v>
      </c>
      <c r="R3664" t="str">
        <f t="shared" si="574"/>
        <v>plays</v>
      </c>
      <c r="S3664" t="str">
        <f t="shared" si="579"/>
        <v>3/1/2015</v>
      </c>
      <c r="T3664" t="str">
        <f t="shared" si="575"/>
        <v>2015</v>
      </c>
      <c r="U3664" t="str">
        <f t="shared" si="576"/>
        <v>March</v>
      </c>
      <c r="V3664" t="str">
        <f t="shared" si="570"/>
        <v>3/30/2015</v>
      </c>
      <c r="W3664" t="str">
        <f t="shared" si="577"/>
        <v>2015</v>
      </c>
      <c r="X3664" t="str">
        <f t="shared" si="578"/>
        <v>March</v>
      </c>
    </row>
    <row r="3665" spans="1:24" ht="43.2" x14ac:dyDescent="0.55000000000000004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571"/>
        <v>1.04</v>
      </c>
      <c r="P3665" s="9">
        <f t="shared" si="572"/>
        <v>26</v>
      </c>
      <c r="Q3665" t="str">
        <f t="shared" si="573"/>
        <v>theater</v>
      </c>
      <c r="R3665" t="str">
        <f t="shared" si="574"/>
        <v>plays</v>
      </c>
      <c r="S3665" t="str">
        <f t="shared" si="579"/>
        <v>10/22/2016</v>
      </c>
      <c r="T3665" t="str">
        <f t="shared" si="575"/>
        <v>2016</v>
      </c>
      <c r="U3665" t="str">
        <f t="shared" si="576"/>
        <v>October</v>
      </c>
      <c r="V3665" t="str">
        <f t="shared" si="570"/>
        <v>12/21/2016</v>
      </c>
      <c r="W3665" t="str">
        <f t="shared" si="577"/>
        <v>2016</v>
      </c>
      <c r="X3665" t="str">
        <f t="shared" si="578"/>
        <v>December</v>
      </c>
    </row>
    <row r="3666" spans="1:24" ht="43.2" x14ac:dyDescent="0.55000000000000004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571"/>
        <v>1.09375</v>
      </c>
      <c r="P3666" s="9">
        <f t="shared" si="572"/>
        <v>46.05263157894737</v>
      </c>
      <c r="Q3666" t="str">
        <f t="shared" si="573"/>
        <v>theater</v>
      </c>
      <c r="R3666" t="str">
        <f t="shared" si="574"/>
        <v>plays</v>
      </c>
      <c r="S3666" t="str">
        <f t="shared" si="579"/>
        <v>6/2/2016</v>
      </c>
      <c r="T3666" t="str">
        <f t="shared" si="575"/>
        <v>2016</v>
      </c>
      <c r="U3666" t="str">
        <f t="shared" si="576"/>
        <v>June</v>
      </c>
      <c r="V3666" t="str">
        <f t="shared" si="570"/>
        <v>6/16/2016</v>
      </c>
      <c r="W3666" t="str">
        <f t="shared" si="577"/>
        <v>2016</v>
      </c>
      <c r="X3666" t="str">
        <f t="shared" si="578"/>
        <v>June</v>
      </c>
    </row>
    <row r="3667" spans="1:24" ht="43.2" x14ac:dyDescent="0.55000000000000004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571"/>
        <v>1.1516129032258065</v>
      </c>
      <c r="P3667" s="9">
        <f t="shared" si="572"/>
        <v>51</v>
      </c>
      <c r="Q3667" t="str">
        <f t="shared" si="573"/>
        <v>theater</v>
      </c>
      <c r="R3667" t="str">
        <f t="shared" si="574"/>
        <v>plays</v>
      </c>
      <c r="S3667" t="str">
        <f t="shared" si="579"/>
        <v>10/17/2015</v>
      </c>
      <c r="T3667" t="str">
        <f t="shared" si="575"/>
        <v>2015</v>
      </c>
      <c r="U3667" t="str">
        <f t="shared" si="576"/>
        <v>October</v>
      </c>
      <c r="V3667" t="str">
        <f t="shared" si="570"/>
        <v>10/28/2015</v>
      </c>
      <c r="W3667" t="str">
        <f t="shared" si="577"/>
        <v>2015</v>
      </c>
      <c r="X3667" t="str">
        <f t="shared" si="578"/>
        <v>October</v>
      </c>
    </row>
    <row r="3668" spans="1:24" x14ac:dyDescent="0.55000000000000004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571"/>
        <v>1</v>
      </c>
      <c r="P3668" s="9">
        <f t="shared" si="572"/>
        <v>31.578947368421051</v>
      </c>
      <c r="Q3668" t="str">
        <f t="shared" si="573"/>
        <v>theater</v>
      </c>
      <c r="R3668" t="str">
        <f t="shared" si="574"/>
        <v>plays</v>
      </c>
      <c r="S3668" t="str">
        <f t="shared" si="579"/>
        <v>7/2/2014</v>
      </c>
      <c r="T3668" t="str">
        <f t="shared" si="575"/>
        <v>2014</v>
      </c>
      <c r="U3668" t="str">
        <f t="shared" si="576"/>
        <v>July</v>
      </c>
      <c r="V3668" t="str">
        <f t="shared" si="570"/>
        <v>7/24/2014</v>
      </c>
      <c r="W3668" t="str">
        <f t="shared" si="577"/>
        <v>2014</v>
      </c>
      <c r="X3668" t="str">
        <f t="shared" si="578"/>
        <v>July</v>
      </c>
    </row>
    <row r="3669" spans="1:24" ht="43.2" x14ac:dyDescent="0.55000000000000004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571"/>
        <v>1.0317033333333334</v>
      </c>
      <c r="P3669" s="9">
        <f t="shared" si="572"/>
        <v>53.363965517241382</v>
      </c>
      <c r="Q3669" t="str">
        <f t="shared" si="573"/>
        <v>theater</v>
      </c>
      <c r="R3669" t="str">
        <f t="shared" si="574"/>
        <v>plays</v>
      </c>
      <c r="S3669" t="str">
        <f t="shared" si="579"/>
        <v>6/18/2015</v>
      </c>
      <c r="T3669" t="str">
        <f t="shared" si="575"/>
        <v>2015</v>
      </c>
      <c r="U3669" t="str">
        <f t="shared" si="576"/>
        <v>June</v>
      </c>
      <c r="V3669" t="str">
        <f t="shared" si="570"/>
        <v>7/18/2015</v>
      </c>
      <c r="W3669" t="str">
        <f t="shared" si="577"/>
        <v>2015</v>
      </c>
      <c r="X3669" t="str">
        <f t="shared" si="578"/>
        <v>July</v>
      </c>
    </row>
    <row r="3670" spans="1:24" ht="43.2" x14ac:dyDescent="0.55000000000000004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571"/>
        <v>1.0349999999999999</v>
      </c>
      <c r="P3670" s="9">
        <f t="shared" si="572"/>
        <v>36.964285714285715</v>
      </c>
      <c r="Q3670" t="str">
        <f t="shared" si="573"/>
        <v>theater</v>
      </c>
      <c r="R3670" t="str">
        <f t="shared" si="574"/>
        <v>plays</v>
      </c>
      <c r="S3670" t="str">
        <f t="shared" si="579"/>
        <v>6/30/2015</v>
      </c>
      <c r="T3670" t="str">
        <f t="shared" si="575"/>
        <v>2015</v>
      </c>
      <c r="U3670" t="str">
        <f t="shared" si="576"/>
        <v>June</v>
      </c>
      <c r="V3670" t="str">
        <f t="shared" si="570"/>
        <v>7/23/2015</v>
      </c>
      <c r="W3670" t="str">
        <f t="shared" si="577"/>
        <v>2015</v>
      </c>
      <c r="X3670" t="str">
        <f t="shared" si="578"/>
        <v>July</v>
      </c>
    </row>
    <row r="3671" spans="1:24" ht="43.2" x14ac:dyDescent="0.55000000000000004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571"/>
        <v>1.3819999999999999</v>
      </c>
      <c r="P3671" s="9">
        <f t="shared" si="572"/>
        <v>81.294117647058826</v>
      </c>
      <c r="Q3671" t="str">
        <f t="shared" si="573"/>
        <v>theater</v>
      </c>
      <c r="R3671" t="str">
        <f t="shared" si="574"/>
        <v>plays</v>
      </c>
      <c r="S3671" t="str">
        <f t="shared" si="579"/>
        <v>5/12/2015</v>
      </c>
      <c r="T3671" t="str">
        <f t="shared" si="575"/>
        <v>2015</v>
      </c>
      <c r="U3671" t="str">
        <f t="shared" si="576"/>
        <v>May</v>
      </c>
      <c r="V3671" t="str">
        <f t="shared" si="570"/>
        <v>6/11/2015</v>
      </c>
      <c r="W3671" t="str">
        <f t="shared" si="577"/>
        <v>2015</v>
      </c>
      <c r="X3671" t="str">
        <f t="shared" si="578"/>
        <v>June</v>
      </c>
    </row>
    <row r="3672" spans="1:24" ht="43.2" x14ac:dyDescent="0.55000000000000004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571"/>
        <v>1.0954545454545455</v>
      </c>
      <c r="P3672" s="9">
        <f t="shared" si="572"/>
        <v>20.083333333333332</v>
      </c>
      <c r="Q3672" t="str">
        <f t="shared" si="573"/>
        <v>theater</v>
      </c>
      <c r="R3672" t="str">
        <f t="shared" si="574"/>
        <v>plays</v>
      </c>
      <c r="S3672" t="str">
        <f t="shared" si="579"/>
        <v>5/18/2015</v>
      </c>
      <c r="T3672" t="str">
        <f t="shared" si="575"/>
        <v>2015</v>
      </c>
      <c r="U3672" t="str">
        <f t="shared" si="576"/>
        <v>May</v>
      </c>
      <c r="V3672" t="str">
        <f t="shared" si="570"/>
        <v>5/31/2015</v>
      </c>
      <c r="W3672" t="str">
        <f t="shared" si="577"/>
        <v>2015</v>
      </c>
      <c r="X3672" t="str">
        <f t="shared" si="578"/>
        <v>May</v>
      </c>
    </row>
    <row r="3673" spans="1:24" ht="43.2" x14ac:dyDescent="0.55000000000000004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571"/>
        <v>1.0085714285714287</v>
      </c>
      <c r="P3673" s="9">
        <f t="shared" si="572"/>
        <v>88.25</v>
      </c>
      <c r="Q3673" t="str">
        <f t="shared" si="573"/>
        <v>theater</v>
      </c>
      <c r="R3673" t="str">
        <f t="shared" si="574"/>
        <v>plays</v>
      </c>
      <c r="S3673" t="str">
        <f t="shared" si="579"/>
        <v>6/30/2014</v>
      </c>
      <c r="T3673" t="str">
        <f t="shared" si="575"/>
        <v>2014</v>
      </c>
      <c r="U3673" t="str">
        <f t="shared" si="576"/>
        <v>June</v>
      </c>
      <c r="V3673" t="str">
        <f t="shared" si="570"/>
        <v>7/20/2014</v>
      </c>
      <c r="W3673" t="str">
        <f t="shared" si="577"/>
        <v>2014</v>
      </c>
      <c r="X3673" t="str">
        <f t="shared" si="578"/>
        <v>July</v>
      </c>
    </row>
    <row r="3674" spans="1:24" ht="43.2" x14ac:dyDescent="0.55000000000000004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571"/>
        <v>1.0153333333333334</v>
      </c>
      <c r="P3674" s="9">
        <f t="shared" si="572"/>
        <v>53.438596491228068</v>
      </c>
      <c r="Q3674" t="str">
        <f t="shared" si="573"/>
        <v>theater</v>
      </c>
      <c r="R3674" t="str">
        <f t="shared" si="574"/>
        <v>plays</v>
      </c>
      <c r="S3674" t="str">
        <f t="shared" si="579"/>
        <v>8/27/2014</v>
      </c>
      <c r="T3674" t="str">
        <f t="shared" si="575"/>
        <v>2014</v>
      </c>
      <c r="U3674" t="str">
        <f t="shared" si="576"/>
        <v>August</v>
      </c>
      <c r="V3674" t="str">
        <f t="shared" si="570"/>
        <v>9/26/2014</v>
      </c>
      <c r="W3674" t="str">
        <f t="shared" si="577"/>
        <v>2014</v>
      </c>
      <c r="X3674" t="str">
        <f t="shared" si="578"/>
        <v>September</v>
      </c>
    </row>
    <row r="3675" spans="1:24" ht="43.2" x14ac:dyDescent="0.55000000000000004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571"/>
        <v>1.13625</v>
      </c>
      <c r="P3675" s="9">
        <f t="shared" si="572"/>
        <v>39.868421052631582</v>
      </c>
      <c r="Q3675" t="str">
        <f t="shared" si="573"/>
        <v>theater</v>
      </c>
      <c r="R3675" t="str">
        <f t="shared" si="574"/>
        <v>plays</v>
      </c>
      <c r="S3675" t="str">
        <f t="shared" si="579"/>
        <v>10/2/2014</v>
      </c>
      <c r="T3675" t="str">
        <f t="shared" si="575"/>
        <v>2014</v>
      </c>
      <c r="U3675" t="str">
        <f t="shared" si="576"/>
        <v>October</v>
      </c>
      <c r="V3675" t="str">
        <f t="shared" si="570"/>
        <v>11/5/2014</v>
      </c>
      <c r="W3675" t="str">
        <f t="shared" si="577"/>
        <v>2014</v>
      </c>
      <c r="X3675" t="str">
        <f t="shared" si="578"/>
        <v>November</v>
      </c>
    </row>
    <row r="3676" spans="1:24" ht="43.2" x14ac:dyDescent="0.55000000000000004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571"/>
        <v>1</v>
      </c>
      <c r="P3676" s="9">
        <f t="shared" si="572"/>
        <v>145.16129032258064</v>
      </c>
      <c r="Q3676" t="str">
        <f t="shared" si="573"/>
        <v>theater</v>
      </c>
      <c r="R3676" t="str">
        <f t="shared" si="574"/>
        <v>plays</v>
      </c>
      <c r="S3676" t="str">
        <f t="shared" si="579"/>
        <v>7/5/2016</v>
      </c>
      <c r="T3676" t="str">
        <f t="shared" si="575"/>
        <v>2016</v>
      </c>
      <c r="U3676" t="str">
        <f t="shared" si="576"/>
        <v>July</v>
      </c>
      <c r="V3676" t="str">
        <f t="shared" si="570"/>
        <v>9/3/2016</v>
      </c>
      <c r="W3676" t="str">
        <f t="shared" si="577"/>
        <v>2016</v>
      </c>
      <c r="X3676" t="str">
        <f t="shared" si="578"/>
        <v>September</v>
      </c>
    </row>
    <row r="3677" spans="1:24" ht="43.2" x14ac:dyDescent="0.55000000000000004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571"/>
        <v>1.4</v>
      </c>
      <c r="P3677" s="9">
        <f t="shared" si="572"/>
        <v>23.333333333333332</v>
      </c>
      <c r="Q3677" t="str">
        <f t="shared" si="573"/>
        <v>theater</v>
      </c>
      <c r="R3677" t="str">
        <f t="shared" si="574"/>
        <v>plays</v>
      </c>
      <c r="S3677" t="str">
        <f t="shared" si="579"/>
        <v>5/3/2016</v>
      </c>
      <c r="T3677" t="str">
        <f t="shared" si="575"/>
        <v>2016</v>
      </c>
      <c r="U3677" t="str">
        <f t="shared" si="576"/>
        <v>May</v>
      </c>
      <c r="V3677" t="str">
        <f t="shared" si="570"/>
        <v>5/15/2016</v>
      </c>
      <c r="W3677" t="str">
        <f t="shared" si="577"/>
        <v>2016</v>
      </c>
      <c r="X3677" t="str">
        <f t="shared" si="578"/>
        <v>May</v>
      </c>
    </row>
    <row r="3678" spans="1:24" ht="43.2" x14ac:dyDescent="0.55000000000000004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571"/>
        <v>1.2875000000000001</v>
      </c>
      <c r="P3678" s="9">
        <f t="shared" si="572"/>
        <v>64.375</v>
      </c>
      <c r="Q3678" t="str">
        <f t="shared" si="573"/>
        <v>theater</v>
      </c>
      <c r="R3678" t="str">
        <f t="shared" si="574"/>
        <v>plays</v>
      </c>
      <c r="S3678" t="str">
        <f t="shared" si="579"/>
        <v>8/25/2014</v>
      </c>
      <c r="T3678" t="str">
        <f t="shared" si="575"/>
        <v>2014</v>
      </c>
      <c r="U3678" t="str">
        <f t="shared" si="576"/>
        <v>August</v>
      </c>
      <c r="V3678" t="str">
        <f t="shared" si="570"/>
        <v>9/12/2014</v>
      </c>
      <c r="W3678" t="str">
        <f t="shared" si="577"/>
        <v>2014</v>
      </c>
      <c r="X3678" t="str">
        <f t="shared" si="578"/>
        <v>September</v>
      </c>
    </row>
    <row r="3679" spans="1:24" ht="43.2" x14ac:dyDescent="0.55000000000000004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571"/>
        <v>1.0290416666666666</v>
      </c>
      <c r="P3679" s="9">
        <f t="shared" si="572"/>
        <v>62.052763819095475</v>
      </c>
      <c r="Q3679" t="str">
        <f t="shared" si="573"/>
        <v>theater</v>
      </c>
      <c r="R3679" t="str">
        <f t="shared" si="574"/>
        <v>plays</v>
      </c>
      <c r="S3679" t="str">
        <f t="shared" si="579"/>
        <v>6/12/2014</v>
      </c>
      <c r="T3679" t="str">
        <f t="shared" si="575"/>
        <v>2014</v>
      </c>
      <c r="U3679" t="str">
        <f t="shared" si="576"/>
        <v>June</v>
      </c>
      <c r="V3679" t="str">
        <f t="shared" si="570"/>
        <v>7/2/2014</v>
      </c>
      <c r="W3679" t="str">
        <f t="shared" si="577"/>
        <v>2014</v>
      </c>
      <c r="X3679" t="str">
        <f t="shared" si="578"/>
        <v>July</v>
      </c>
    </row>
    <row r="3680" spans="1:24" ht="28.8" x14ac:dyDescent="0.55000000000000004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571"/>
        <v>1.0249999999999999</v>
      </c>
      <c r="P3680" s="9">
        <f t="shared" si="572"/>
        <v>66.129032258064512</v>
      </c>
      <c r="Q3680" t="str">
        <f t="shared" si="573"/>
        <v>theater</v>
      </c>
      <c r="R3680" t="str">
        <f t="shared" si="574"/>
        <v>plays</v>
      </c>
      <c r="S3680" t="str">
        <f t="shared" si="579"/>
        <v>4/26/2015</v>
      </c>
      <c r="T3680" t="str">
        <f t="shared" si="575"/>
        <v>2015</v>
      </c>
      <c r="U3680" t="str">
        <f t="shared" si="576"/>
        <v>April</v>
      </c>
      <c r="V3680" t="str">
        <f t="shared" si="570"/>
        <v>5/31/2015</v>
      </c>
      <c r="W3680" t="str">
        <f t="shared" si="577"/>
        <v>2015</v>
      </c>
      <c r="X3680" t="str">
        <f t="shared" si="578"/>
        <v>May</v>
      </c>
    </row>
    <row r="3681" spans="1:24" ht="43.2" x14ac:dyDescent="0.55000000000000004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571"/>
        <v>1.101</v>
      </c>
      <c r="P3681" s="9">
        <f t="shared" si="572"/>
        <v>73.400000000000006</v>
      </c>
      <c r="Q3681" t="str">
        <f t="shared" si="573"/>
        <v>theater</v>
      </c>
      <c r="R3681" t="str">
        <f t="shared" si="574"/>
        <v>plays</v>
      </c>
      <c r="S3681" t="str">
        <f t="shared" si="579"/>
        <v>5/27/2014</v>
      </c>
      <c r="T3681" t="str">
        <f t="shared" si="575"/>
        <v>2014</v>
      </c>
      <c r="U3681" t="str">
        <f t="shared" si="576"/>
        <v>May</v>
      </c>
      <c r="V3681" t="str">
        <f t="shared" si="570"/>
        <v>6/30/2014</v>
      </c>
      <c r="W3681" t="str">
        <f t="shared" si="577"/>
        <v>2014</v>
      </c>
      <c r="X3681" t="str">
        <f t="shared" si="578"/>
        <v>June</v>
      </c>
    </row>
    <row r="3682" spans="1:24" ht="43.2" x14ac:dyDescent="0.55000000000000004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571"/>
        <v>1.1276666666666666</v>
      </c>
      <c r="P3682" s="9">
        <f t="shared" si="572"/>
        <v>99.5</v>
      </c>
      <c r="Q3682" t="str">
        <f t="shared" si="573"/>
        <v>theater</v>
      </c>
      <c r="R3682" t="str">
        <f t="shared" si="574"/>
        <v>plays</v>
      </c>
      <c r="S3682" t="str">
        <f t="shared" si="579"/>
        <v>9/14/2016</v>
      </c>
      <c r="T3682" t="str">
        <f t="shared" si="575"/>
        <v>2016</v>
      </c>
      <c r="U3682" t="str">
        <f t="shared" si="576"/>
        <v>September</v>
      </c>
      <c r="V3682" t="str">
        <f t="shared" si="570"/>
        <v>10/5/2016</v>
      </c>
      <c r="W3682" t="str">
        <f t="shared" si="577"/>
        <v>2016</v>
      </c>
      <c r="X3682" t="str">
        <f t="shared" si="578"/>
        <v>October</v>
      </c>
    </row>
    <row r="3683" spans="1:24" ht="57.6" x14ac:dyDescent="0.55000000000000004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571"/>
        <v>1.119</v>
      </c>
      <c r="P3683" s="9">
        <f t="shared" si="572"/>
        <v>62.166666666666664</v>
      </c>
      <c r="Q3683" t="str">
        <f t="shared" si="573"/>
        <v>theater</v>
      </c>
      <c r="R3683" t="str">
        <f t="shared" si="574"/>
        <v>plays</v>
      </c>
      <c r="S3683" t="str">
        <f t="shared" si="579"/>
        <v>1/5/2016</v>
      </c>
      <c r="T3683" t="str">
        <f t="shared" si="575"/>
        <v>2016</v>
      </c>
      <c r="U3683" t="str">
        <f t="shared" si="576"/>
        <v>January</v>
      </c>
      <c r="V3683" t="str">
        <f t="shared" si="570"/>
        <v>1/15/2016</v>
      </c>
      <c r="W3683" t="str">
        <f t="shared" si="577"/>
        <v>2016</v>
      </c>
      <c r="X3683" t="str">
        <f t="shared" si="578"/>
        <v>January</v>
      </c>
    </row>
    <row r="3684" spans="1:24" ht="43.2" x14ac:dyDescent="0.55000000000000004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571"/>
        <v>1.3919999999999999</v>
      </c>
      <c r="P3684" s="9">
        <f t="shared" si="572"/>
        <v>62.328358208955223</v>
      </c>
      <c r="Q3684" t="str">
        <f t="shared" si="573"/>
        <v>theater</v>
      </c>
      <c r="R3684" t="str">
        <f t="shared" si="574"/>
        <v>plays</v>
      </c>
      <c r="S3684" t="str">
        <f t="shared" si="579"/>
        <v>5/13/2014</v>
      </c>
      <c r="T3684" t="str">
        <f t="shared" si="575"/>
        <v>2014</v>
      </c>
      <c r="U3684" t="str">
        <f t="shared" si="576"/>
        <v>May</v>
      </c>
      <c r="V3684" t="str">
        <f t="shared" si="570"/>
        <v>6/16/2014</v>
      </c>
      <c r="W3684" t="str">
        <f t="shared" si="577"/>
        <v>2014</v>
      </c>
      <c r="X3684" t="str">
        <f t="shared" si="578"/>
        <v>June</v>
      </c>
    </row>
    <row r="3685" spans="1:24" ht="43.2" x14ac:dyDescent="0.55000000000000004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571"/>
        <v>1.1085714285714285</v>
      </c>
      <c r="P3685" s="9">
        <f t="shared" si="572"/>
        <v>58.787878787878789</v>
      </c>
      <c r="Q3685" t="str">
        <f t="shared" si="573"/>
        <v>theater</v>
      </c>
      <c r="R3685" t="str">
        <f t="shared" si="574"/>
        <v>plays</v>
      </c>
      <c r="S3685" t="str">
        <f t="shared" si="579"/>
        <v>9/19/2016</v>
      </c>
      <c r="T3685" t="str">
        <f t="shared" si="575"/>
        <v>2016</v>
      </c>
      <c r="U3685" t="str">
        <f t="shared" si="576"/>
        <v>September</v>
      </c>
      <c r="V3685" t="str">
        <f t="shared" si="570"/>
        <v>10/19/2016</v>
      </c>
      <c r="W3685" t="str">
        <f t="shared" si="577"/>
        <v>2016</v>
      </c>
      <c r="X3685" t="str">
        <f t="shared" si="578"/>
        <v>October</v>
      </c>
    </row>
    <row r="3686" spans="1:24" ht="43.2" x14ac:dyDescent="0.55000000000000004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571"/>
        <v>1.3906666666666667</v>
      </c>
      <c r="P3686" s="9">
        <f t="shared" si="572"/>
        <v>45.347826086956523</v>
      </c>
      <c r="Q3686" t="str">
        <f t="shared" si="573"/>
        <v>theater</v>
      </c>
      <c r="R3686" t="str">
        <f t="shared" si="574"/>
        <v>plays</v>
      </c>
      <c r="S3686" t="str">
        <f t="shared" si="579"/>
        <v>8/2/2015</v>
      </c>
      <c r="T3686" t="str">
        <f t="shared" si="575"/>
        <v>2015</v>
      </c>
      <c r="U3686" t="str">
        <f t="shared" si="576"/>
        <v>August</v>
      </c>
      <c r="V3686" t="str">
        <f t="shared" si="570"/>
        <v>9/1/2015</v>
      </c>
      <c r="W3686" t="str">
        <f t="shared" si="577"/>
        <v>2015</v>
      </c>
      <c r="X3686" t="str">
        <f t="shared" si="578"/>
        <v>September</v>
      </c>
    </row>
    <row r="3687" spans="1:24" ht="43.2" x14ac:dyDescent="0.55000000000000004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571"/>
        <v>1.0569999999999999</v>
      </c>
      <c r="P3687" s="9">
        <f t="shared" si="572"/>
        <v>41.944444444444443</v>
      </c>
      <c r="Q3687" t="str">
        <f t="shared" si="573"/>
        <v>theater</v>
      </c>
      <c r="R3687" t="str">
        <f t="shared" si="574"/>
        <v>plays</v>
      </c>
      <c r="S3687" t="str">
        <f t="shared" si="579"/>
        <v>4/24/2014</v>
      </c>
      <c r="T3687" t="str">
        <f t="shared" si="575"/>
        <v>2014</v>
      </c>
      <c r="U3687" t="str">
        <f t="shared" si="576"/>
        <v>April</v>
      </c>
      <c r="V3687" t="str">
        <f t="shared" si="570"/>
        <v>5/19/2014</v>
      </c>
      <c r="W3687" t="str">
        <f t="shared" si="577"/>
        <v>2014</v>
      </c>
      <c r="X3687" t="str">
        <f t="shared" si="578"/>
        <v>May</v>
      </c>
    </row>
    <row r="3688" spans="1:24" ht="43.2" x14ac:dyDescent="0.55000000000000004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571"/>
        <v>1.0142857142857142</v>
      </c>
      <c r="P3688" s="9">
        <f t="shared" si="572"/>
        <v>59.166666666666664</v>
      </c>
      <c r="Q3688" t="str">
        <f t="shared" si="573"/>
        <v>theater</v>
      </c>
      <c r="R3688" t="str">
        <f t="shared" si="574"/>
        <v>plays</v>
      </c>
      <c r="S3688" t="str">
        <f t="shared" si="579"/>
        <v>8/14/2015</v>
      </c>
      <c r="T3688" t="str">
        <f t="shared" si="575"/>
        <v>2015</v>
      </c>
      <c r="U3688" t="str">
        <f t="shared" si="576"/>
        <v>August</v>
      </c>
      <c r="V3688" t="str">
        <f t="shared" si="570"/>
        <v>8/28/2015</v>
      </c>
      <c r="W3688" t="str">
        <f t="shared" si="577"/>
        <v>2015</v>
      </c>
      <c r="X3688" t="str">
        <f t="shared" si="578"/>
        <v>August</v>
      </c>
    </row>
    <row r="3689" spans="1:24" ht="43.2" x14ac:dyDescent="0.55000000000000004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571"/>
        <v>1.0024500000000001</v>
      </c>
      <c r="P3689" s="9">
        <f t="shared" si="572"/>
        <v>200.49</v>
      </c>
      <c r="Q3689" t="str">
        <f t="shared" si="573"/>
        <v>theater</v>
      </c>
      <c r="R3689" t="str">
        <f t="shared" si="574"/>
        <v>plays</v>
      </c>
      <c r="S3689" t="str">
        <f t="shared" si="579"/>
        <v>5/28/2014</v>
      </c>
      <c r="T3689" t="str">
        <f t="shared" si="575"/>
        <v>2014</v>
      </c>
      <c r="U3689" t="str">
        <f t="shared" si="576"/>
        <v>May</v>
      </c>
      <c r="V3689" t="str">
        <f t="shared" si="570"/>
        <v>6/27/2014</v>
      </c>
      <c r="W3689" t="str">
        <f t="shared" si="577"/>
        <v>2014</v>
      </c>
      <c r="X3689" t="str">
        <f t="shared" si="578"/>
        <v>June</v>
      </c>
    </row>
    <row r="3690" spans="1:24" ht="43.2" x14ac:dyDescent="0.55000000000000004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571"/>
        <v>1.0916666666666666</v>
      </c>
      <c r="P3690" s="9">
        <f t="shared" si="572"/>
        <v>83.974358974358978</v>
      </c>
      <c r="Q3690" t="str">
        <f t="shared" si="573"/>
        <v>theater</v>
      </c>
      <c r="R3690" t="str">
        <f t="shared" si="574"/>
        <v>plays</v>
      </c>
      <c r="S3690" t="str">
        <f t="shared" si="579"/>
        <v>7/9/2014</v>
      </c>
      <c r="T3690" t="str">
        <f t="shared" si="575"/>
        <v>2014</v>
      </c>
      <c r="U3690" t="str">
        <f t="shared" si="576"/>
        <v>July</v>
      </c>
      <c r="V3690" t="str">
        <f t="shared" si="570"/>
        <v>8/8/2014</v>
      </c>
      <c r="W3690" t="str">
        <f t="shared" si="577"/>
        <v>2014</v>
      </c>
      <c r="X3690" t="str">
        <f t="shared" si="578"/>
        <v>August</v>
      </c>
    </row>
    <row r="3691" spans="1:24" ht="43.2" x14ac:dyDescent="0.55000000000000004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571"/>
        <v>1.1833333333333333</v>
      </c>
      <c r="P3691" s="9">
        <f t="shared" si="572"/>
        <v>57.258064516129032</v>
      </c>
      <c r="Q3691" t="str">
        <f t="shared" si="573"/>
        <v>theater</v>
      </c>
      <c r="R3691" t="str">
        <f t="shared" si="574"/>
        <v>plays</v>
      </c>
      <c r="S3691" t="str">
        <f t="shared" si="579"/>
        <v>5/23/2015</v>
      </c>
      <c r="T3691" t="str">
        <f t="shared" si="575"/>
        <v>2015</v>
      </c>
      <c r="U3691" t="str">
        <f t="shared" si="576"/>
        <v>May</v>
      </c>
      <c r="V3691" t="str">
        <f t="shared" si="570"/>
        <v>6/21/2015</v>
      </c>
      <c r="W3691" t="str">
        <f t="shared" si="577"/>
        <v>2015</v>
      </c>
      <c r="X3691" t="str">
        <f t="shared" si="578"/>
        <v>June</v>
      </c>
    </row>
    <row r="3692" spans="1:24" ht="43.2" x14ac:dyDescent="0.55000000000000004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571"/>
        <v>1.2</v>
      </c>
      <c r="P3692" s="9">
        <f t="shared" si="572"/>
        <v>58.064516129032256</v>
      </c>
      <c r="Q3692" t="str">
        <f t="shared" si="573"/>
        <v>theater</v>
      </c>
      <c r="R3692" t="str">
        <f t="shared" si="574"/>
        <v>plays</v>
      </c>
      <c r="S3692" t="str">
        <f t="shared" si="579"/>
        <v>10/28/2014</v>
      </c>
      <c r="T3692" t="str">
        <f t="shared" si="575"/>
        <v>2014</v>
      </c>
      <c r="U3692" t="str">
        <f t="shared" si="576"/>
        <v>October</v>
      </c>
      <c r="V3692" t="str">
        <f t="shared" si="570"/>
        <v>11/27/2014</v>
      </c>
      <c r="W3692" t="str">
        <f t="shared" si="577"/>
        <v>2014</v>
      </c>
      <c r="X3692" t="str">
        <f t="shared" si="578"/>
        <v>November</v>
      </c>
    </row>
    <row r="3693" spans="1:24" ht="28.8" x14ac:dyDescent="0.55000000000000004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571"/>
        <v>1.2796000000000001</v>
      </c>
      <c r="P3693" s="9">
        <f t="shared" si="572"/>
        <v>186.80291970802921</v>
      </c>
      <c r="Q3693" t="str">
        <f t="shared" si="573"/>
        <v>theater</v>
      </c>
      <c r="R3693" t="str">
        <f t="shared" si="574"/>
        <v>plays</v>
      </c>
      <c r="S3693" t="str">
        <f t="shared" si="579"/>
        <v>1/16/2015</v>
      </c>
      <c r="T3693" t="str">
        <f t="shared" si="575"/>
        <v>2015</v>
      </c>
      <c r="U3693" t="str">
        <f t="shared" si="576"/>
        <v>January</v>
      </c>
      <c r="V3693" t="str">
        <f t="shared" si="570"/>
        <v>3/1/2015</v>
      </c>
      <c r="W3693" t="str">
        <f t="shared" si="577"/>
        <v>2015</v>
      </c>
      <c r="X3693" t="str">
        <f t="shared" si="578"/>
        <v>March</v>
      </c>
    </row>
    <row r="3694" spans="1:24" ht="28.8" x14ac:dyDescent="0.55000000000000004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571"/>
        <v>1.26</v>
      </c>
      <c r="P3694" s="9">
        <f t="shared" si="572"/>
        <v>74.117647058823536</v>
      </c>
      <c r="Q3694" t="str">
        <f t="shared" si="573"/>
        <v>theater</v>
      </c>
      <c r="R3694" t="str">
        <f t="shared" si="574"/>
        <v>plays</v>
      </c>
      <c r="S3694" t="str">
        <f t="shared" si="579"/>
        <v>9/9/2014</v>
      </c>
      <c r="T3694" t="str">
        <f t="shared" si="575"/>
        <v>2014</v>
      </c>
      <c r="U3694" t="str">
        <f t="shared" si="576"/>
        <v>September</v>
      </c>
      <c r="V3694" t="str">
        <f t="shared" si="570"/>
        <v>9/18/2014</v>
      </c>
      <c r="W3694" t="str">
        <f t="shared" si="577"/>
        <v>2014</v>
      </c>
      <c r="X3694" t="str">
        <f t="shared" si="578"/>
        <v>September</v>
      </c>
    </row>
    <row r="3695" spans="1:24" ht="43.2" x14ac:dyDescent="0.55000000000000004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571"/>
        <v>1.2912912912912913</v>
      </c>
      <c r="P3695" s="9">
        <f t="shared" si="572"/>
        <v>30.714285714285715</v>
      </c>
      <c r="Q3695" t="str">
        <f t="shared" si="573"/>
        <v>theater</v>
      </c>
      <c r="R3695" t="str">
        <f t="shared" si="574"/>
        <v>plays</v>
      </c>
      <c r="S3695" t="str">
        <f t="shared" si="579"/>
        <v>10/31/2015</v>
      </c>
      <c r="T3695" t="str">
        <f t="shared" si="575"/>
        <v>2015</v>
      </c>
      <c r="U3695" t="str">
        <f t="shared" si="576"/>
        <v>October</v>
      </c>
      <c r="V3695" t="str">
        <f t="shared" si="570"/>
        <v>11/30/2015</v>
      </c>
      <c r="W3695" t="str">
        <f t="shared" si="577"/>
        <v>2015</v>
      </c>
      <c r="X3695" t="str">
        <f t="shared" si="578"/>
        <v>November</v>
      </c>
    </row>
    <row r="3696" spans="1:24" ht="43.2" x14ac:dyDescent="0.55000000000000004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571"/>
        <v>1.0742857142857143</v>
      </c>
      <c r="P3696" s="9">
        <f t="shared" si="572"/>
        <v>62.666666666666664</v>
      </c>
      <c r="Q3696" t="str">
        <f t="shared" si="573"/>
        <v>theater</v>
      </c>
      <c r="R3696" t="str">
        <f t="shared" si="574"/>
        <v>plays</v>
      </c>
      <c r="S3696" t="str">
        <f t="shared" si="579"/>
        <v>4/29/2016</v>
      </c>
      <c r="T3696" t="str">
        <f t="shared" si="575"/>
        <v>2016</v>
      </c>
      <c r="U3696" t="str">
        <f t="shared" si="576"/>
        <v>April</v>
      </c>
      <c r="V3696" t="str">
        <f t="shared" si="570"/>
        <v>6/5/2016</v>
      </c>
      <c r="W3696" t="str">
        <f t="shared" si="577"/>
        <v>2016</v>
      </c>
      <c r="X3696" t="str">
        <f t="shared" si="578"/>
        <v>June</v>
      </c>
    </row>
    <row r="3697" spans="1:24" ht="57.6" x14ac:dyDescent="0.55000000000000004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571"/>
        <v>1.00125</v>
      </c>
      <c r="P3697" s="9">
        <f t="shared" si="572"/>
        <v>121.36363636363636</v>
      </c>
      <c r="Q3697" t="str">
        <f t="shared" si="573"/>
        <v>theater</v>
      </c>
      <c r="R3697" t="str">
        <f t="shared" si="574"/>
        <v>plays</v>
      </c>
      <c r="S3697" t="str">
        <f t="shared" si="579"/>
        <v>12/22/2014</v>
      </c>
      <c r="T3697" t="str">
        <f t="shared" si="575"/>
        <v>2014</v>
      </c>
      <c r="U3697" t="str">
        <f t="shared" si="576"/>
        <v>December</v>
      </c>
      <c r="V3697" t="str">
        <f t="shared" si="570"/>
        <v>1/11/2015</v>
      </c>
      <c r="W3697" t="str">
        <f t="shared" si="577"/>
        <v>2015</v>
      </c>
      <c r="X3697" t="str">
        <f t="shared" si="578"/>
        <v>January</v>
      </c>
    </row>
    <row r="3698" spans="1:24" ht="43.2" x14ac:dyDescent="0.55000000000000004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571"/>
        <v>1.55</v>
      </c>
      <c r="P3698" s="9">
        <f t="shared" si="572"/>
        <v>39.743589743589745</v>
      </c>
      <c r="Q3698" t="str">
        <f t="shared" si="573"/>
        <v>theater</v>
      </c>
      <c r="R3698" t="str">
        <f t="shared" si="574"/>
        <v>plays</v>
      </c>
      <c r="S3698" t="str">
        <f t="shared" si="579"/>
        <v>12/15/2014</v>
      </c>
      <c r="T3698" t="str">
        <f t="shared" si="575"/>
        <v>2014</v>
      </c>
      <c r="U3698" t="str">
        <f t="shared" si="576"/>
        <v>December</v>
      </c>
      <c r="V3698" t="str">
        <f t="shared" si="570"/>
        <v>2/13/2015</v>
      </c>
      <c r="W3698" t="str">
        <f t="shared" si="577"/>
        <v>2015</v>
      </c>
      <c r="X3698" t="str">
        <f t="shared" si="578"/>
        <v>February</v>
      </c>
    </row>
    <row r="3699" spans="1:24" ht="43.2" x14ac:dyDescent="0.55000000000000004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571"/>
        <v>1.08</v>
      </c>
      <c r="P3699" s="9">
        <f t="shared" si="572"/>
        <v>72</v>
      </c>
      <c r="Q3699" t="str">
        <f t="shared" si="573"/>
        <v>theater</v>
      </c>
      <c r="R3699" t="str">
        <f t="shared" si="574"/>
        <v>plays</v>
      </c>
      <c r="S3699" t="str">
        <f t="shared" si="579"/>
        <v>4/19/2016</v>
      </c>
      <c r="T3699" t="str">
        <f t="shared" si="575"/>
        <v>2016</v>
      </c>
      <c r="U3699" t="str">
        <f t="shared" si="576"/>
        <v>April</v>
      </c>
      <c r="V3699" t="str">
        <f t="shared" si="570"/>
        <v>5/10/2016</v>
      </c>
      <c r="W3699" t="str">
        <f t="shared" si="577"/>
        <v>2016</v>
      </c>
      <c r="X3699" t="str">
        <f t="shared" si="578"/>
        <v>May</v>
      </c>
    </row>
    <row r="3700" spans="1:24" ht="28.8" x14ac:dyDescent="0.55000000000000004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571"/>
        <v>1.1052</v>
      </c>
      <c r="P3700" s="9">
        <f t="shared" si="572"/>
        <v>40.632352941176471</v>
      </c>
      <c r="Q3700" t="str">
        <f t="shared" si="573"/>
        <v>theater</v>
      </c>
      <c r="R3700" t="str">
        <f t="shared" si="574"/>
        <v>plays</v>
      </c>
      <c r="S3700" t="str">
        <f t="shared" si="579"/>
        <v>2/1/2016</v>
      </c>
      <c r="T3700" t="str">
        <f t="shared" si="575"/>
        <v>2016</v>
      </c>
      <c r="U3700" t="str">
        <f t="shared" si="576"/>
        <v>February</v>
      </c>
      <c r="V3700" t="str">
        <f t="shared" si="570"/>
        <v>3/2/2016</v>
      </c>
      <c r="W3700" t="str">
        <f t="shared" si="577"/>
        <v>2016</v>
      </c>
      <c r="X3700" t="str">
        <f t="shared" si="578"/>
        <v>March</v>
      </c>
    </row>
    <row r="3701" spans="1:24" ht="43.2" x14ac:dyDescent="0.55000000000000004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571"/>
        <v>1.008</v>
      </c>
      <c r="P3701" s="9">
        <f t="shared" si="572"/>
        <v>63</v>
      </c>
      <c r="Q3701" t="str">
        <f t="shared" si="573"/>
        <v>theater</v>
      </c>
      <c r="R3701" t="str">
        <f t="shared" si="574"/>
        <v>plays</v>
      </c>
      <c r="S3701" t="str">
        <f t="shared" si="579"/>
        <v>9/15/2014</v>
      </c>
      <c r="T3701" t="str">
        <f t="shared" si="575"/>
        <v>2014</v>
      </c>
      <c r="U3701" t="str">
        <f t="shared" si="576"/>
        <v>September</v>
      </c>
      <c r="V3701" t="str">
        <f t="shared" si="570"/>
        <v>10/15/2014</v>
      </c>
      <c r="W3701" t="str">
        <f t="shared" si="577"/>
        <v>2014</v>
      </c>
      <c r="X3701" t="str">
        <f t="shared" si="578"/>
        <v>October</v>
      </c>
    </row>
    <row r="3702" spans="1:24" ht="28.8" x14ac:dyDescent="0.55000000000000004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571"/>
        <v>1.212</v>
      </c>
      <c r="P3702" s="9">
        <f t="shared" si="572"/>
        <v>33.666666666666664</v>
      </c>
      <c r="Q3702" t="str">
        <f t="shared" si="573"/>
        <v>theater</v>
      </c>
      <c r="R3702" t="str">
        <f t="shared" si="574"/>
        <v>plays</v>
      </c>
      <c r="S3702" t="str">
        <f t="shared" si="579"/>
        <v>8/31/2014</v>
      </c>
      <c r="T3702" t="str">
        <f t="shared" si="575"/>
        <v>2014</v>
      </c>
      <c r="U3702" t="str">
        <f t="shared" si="576"/>
        <v>August</v>
      </c>
      <c r="V3702" t="str">
        <f t="shared" si="570"/>
        <v>9/30/2014</v>
      </c>
      <c r="W3702" t="str">
        <f t="shared" si="577"/>
        <v>2014</v>
      </c>
      <c r="X3702" t="str">
        <f t="shared" si="578"/>
        <v>September</v>
      </c>
    </row>
    <row r="3703" spans="1:24" ht="43.2" x14ac:dyDescent="0.55000000000000004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571"/>
        <v>1.0033333333333334</v>
      </c>
      <c r="P3703" s="9">
        <f t="shared" si="572"/>
        <v>38.589743589743591</v>
      </c>
      <c r="Q3703" t="str">
        <f t="shared" si="573"/>
        <v>theater</v>
      </c>
      <c r="R3703" t="str">
        <f t="shared" si="574"/>
        <v>plays</v>
      </c>
      <c r="S3703" t="str">
        <f t="shared" si="579"/>
        <v>5/5/2015</v>
      </c>
      <c r="T3703" t="str">
        <f t="shared" si="575"/>
        <v>2015</v>
      </c>
      <c r="U3703" t="str">
        <f t="shared" si="576"/>
        <v>May</v>
      </c>
      <c r="V3703" t="str">
        <f t="shared" si="570"/>
        <v>6/4/2015</v>
      </c>
      <c r="W3703" t="str">
        <f t="shared" si="577"/>
        <v>2015</v>
      </c>
      <c r="X3703" t="str">
        <f t="shared" si="578"/>
        <v>June</v>
      </c>
    </row>
    <row r="3704" spans="1:24" ht="43.2" x14ac:dyDescent="0.55000000000000004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571"/>
        <v>1.0916666666666666</v>
      </c>
      <c r="P3704" s="9">
        <f t="shared" si="572"/>
        <v>155.95238095238096</v>
      </c>
      <c r="Q3704" t="str">
        <f t="shared" si="573"/>
        <v>theater</v>
      </c>
      <c r="R3704" t="str">
        <f t="shared" si="574"/>
        <v>plays</v>
      </c>
      <c r="S3704" t="str">
        <f t="shared" si="579"/>
        <v>6/3/2016</v>
      </c>
      <c r="T3704" t="str">
        <f t="shared" si="575"/>
        <v>2016</v>
      </c>
      <c r="U3704" t="str">
        <f t="shared" si="576"/>
        <v>June</v>
      </c>
      <c r="V3704" t="str">
        <f t="shared" si="570"/>
        <v>7/10/2016</v>
      </c>
      <c r="W3704" t="str">
        <f t="shared" si="577"/>
        <v>2016</v>
      </c>
      <c r="X3704" t="str">
        <f t="shared" si="578"/>
        <v>July</v>
      </c>
    </row>
    <row r="3705" spans="1:24" ht="43.2" x14ac:dyDescent="0.55000000000000004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571"/>
        <v>1.2342857142857142</v>
      </c>
      <c r="P3705" s="9">
        <f t="shared" si="572"/>
        <v>43.2</v>
      </c>
      <c r="Q3705" t="str">
        <f t="shared" si="573"/>
        <v>theater</v>
      </c>
      <c r="R3705" t="str">
        <f t="shared" si="574"/>
        <v>plays</v>
      </c>
      <c r="S3705" t="str">
        <f t="shared" si="579"/>
        <v>7/5/2016</v>
      </c>
      <c r="T3705" t="str">
        <f t="shared" si="575"/>
        <v>2016</v>
      </c>
      <c r="U3705" t="str">
        <f t="shared" si="576"/>
        <v>July</v>
      </c>
      <c r="V3705" t="str">
        <f t="shared" si="570"/>
        <v>8/13/2016</v>
      </c>
      <c r="W3705" t="str">
        <f t="shared" si="577"/>
        <v>2016</v>
      </c>
      <c r="X3705" t="str">
        <f t="shared" si="578"/>
        <v>August</v>
      </c>
    </row>
    <row r="3706" spans="1:24" ht="43.2" x14ac:dyDescent="0.55000000000000004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571"/>
        <v>1.3633666666666666</v>
      </c>
      <c r="P3706" s="9">
        <f t="shared" si="572"/>
        <v>15.148518518518518</v>
      </c>
      <c r="Q3706" t="str">
        <f t="shared" si="573"/>
        <v>theater</v>
      </c>
      <c r="R3706" t="str">
        <f t="shared" si="574"/>
        <v>plays</v>
      </c>
      <c r="S3706" t="str">
        <f t="shared" si="579"/>
        <v>4/1/2016</v>
      </c>
      <c r="T3706" t="str">
        <f t="shared" si="575"/>
        <v>2016</v>
      </c>
      <c r="U3706" t="str">
        <f t="shared" si="576"/>
        <v>April</v>
      </c>
      <c r="V3706" t="str">
        <f t="shared" si="570"/>
        <v>5/31/2016</v>
      </c>
      <c r="W3706" t="str">
        <f t="shared" si="577"/>
        <v>2016</v>
      </c>
      <c r="X3706" t="str">
        <f t="shared" si="578"/>
        <v>May</v>
      </c>
    </row>
    <row r="3707" spans="1:24" ht="43.2" x14ac:dyDescent="0.55000000000000004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571"/>
        <v>1.0346657233816767</v>
      </c>
      <c r="P3707" s="9">
        <f t="shared" si="572"/>
        <v>83.571428571428569</v>
      </c>
      <c r="Q3707" t="str">
        <f t="shared" si="573"/>
        <v>theater</v>
      </c>
      <c r="R3707" t="str">
        <f t="shared" si="574"/>
        <v>plays</v>
      </c>
      <c r="S3707" t="str">
        <f t="shared" si="579"/>
        <v>6/2/2014</v>
      </c>
      <c r="T3707" t="str">
        <f t="shared" si="575"/>
        <v>2014</v>
      </c>
      <c r="U3707" t="str">
        <f t="shared" si="576"/>
        <v>June</v>
      </c>
      <c r="V3707" t="str">
        <f t="shared" si="570"/>
        <v>6/23/2014</v>
      </c>
      <c r="W3707" t="str">
        <f t="shared" si="577"/>
        <v>2014</v>
      </c>
      <c r="X3707" t="str">
        <f t="shared" si="578"/>
        <v>June</v>
      </c>
    </row>
    <row r="3708" spans="1:24" ht="43.2" x14ac:dyDescent="0.55000000000000004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571"/>
        <v>1.2133333333333334</v>
      </c>
      <c r="P3708" s="9">
        <f t="shared" si="572"/>
        <v>140</v>
      </c>
      <c r="Q3708" t="str">
        <f t="shared" si="573"/>
        <v>theater</v>
      </c>
      <c r="R3708" t="str">
        <f t="shared" si="574"/>
        <v>plays</v>
      </c>
      <c r="S3708" t="str">
        <f t="shared" si="579"/>
        <v>8/28/2014</v>
      </c>
      <c r="T3708" t="str">
        <f t="shared" si="575"/>
        <v>2014</v>
      </c>
      <c r="U3708" t="str">
        <f t="shared" si="576"/>
        <v>August</v>
      </c>
      <c r="V3708" t="str">
        <f t="shared" si="570"/>
        <v>9/12/2014</v>
      </c>
      <c r="W3708" t="str">
        <f t="shared" si="577"/>
        <v>2014</v>
      </c>
      <c r="X3708" t="str">
        <f t="shared" si="578"/>
        <v>September</v>
      </c>
    </row>
    <row r="3709" spans="1:24" ht="43.2" x14ac:dyDescent="0.55000000000000004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571"/>
        <v>1.86</v>
      </c>
      <c r="P3709" s="9">
        <f t="shared" si="572"/>
        <v>80.869565217391298</v>
      </c>
      <c r="Q3709" t="str">
        <f t="shared" si="573"/>
        <v>theater</v>
      </c>
      <c r="R3709" t="str">
        <f t="shared" si="574"/>
        <v>plays</v>
      </c>
      <c r="S3709" t="str">
        <f t="shared" si="579"/>
        <v>6/30/2016</v>
      </c>
      <c r="T3709" t="str">
        <f t="shared" si="575"/>
        <v>2016</v>
      </c>
      <c r="U3709" t="str">
        <f t="shared" si="576"/>
        <v>June</v>
      </c>
      <c r="V3709" t="str">
        <f t="shared" si="570"/>
        <v>7/22/2016</v>
      </c>
      <c r="W3709" t="str">
        <f t="shared" si="577"/>
        <v>2016</v>
      </c>
      <c r="X3709" t="str">
        <f t="shared" si="578"/>
        <v>July</v>
      </c>
    </row>
    <row r="3710" spans="1:24" ht="43.2" x14ac:dyDescent="0.55000000000000004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571"/>
        <v>3</v>
      </c>
      <c r="P3710" s="9">
        <f t="shared" si="572"/>
        <v>53.846153846153847</v>
      </c>
      <c r="Q3710" t="str">
        <f t="shared" si="573"/>
        <v>theater</v>
      </c>
      <c r="R3710" t="str">
        <f t="shared" si="574"/>
        <v>plays</v>
      </c>
      <c r="S3710" t="str">
        <f t="shared" si="579"/>
        <v>6/19/2014</v>
      </c>
      <c r="T3710" t="str">
        <f t="shared" si="575"/>
        <v>2014</v>
      </c>
      <c r="U3710" t="str">
        <f t="shared" si="576"/>
        <v>June</v>
      </c>
      <c r="V3710" t="str">
        <f t="shared" si="570"/>
        <v>7/3/2014</v>
      </c>
      <c r="W3710" t="str">
        <f t="shared" si="577"/>
        <v>2014</v>
      </c>
      <c r="X3710" t="str">
        <f t="shared" si="578"/>
        <v>July</v>
      </c>
    </row>
    <row r="3711" spans="1:24" ht="43.2" x14ac:dyDescent="0.55000000000000004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571"/>
        <v>1.0825</v>
      </c>
      <c r="P3711" s="9">
        <f t="shared" si="572"/>
        <v>30.928571428571427</v>
      </c>
      <c r="Q3711" t="str">
        <f t="shared" si="573"/>
        <v>theater</v>
      </c>
      <c r="R3711" t="str">
        <f t="shared" si="574"/>
        <v>plays</v>
      </c>
      <c r="S3711" t="str">
        <f t="shared" si="579"/>
        <v>5/26/2014</v>
      </c>
      <c r="T3711" t="str">
        <f t="shared" si="575"/>
        <v>2014</v>
      </c>
      <c r="U3711" t="str">
        <f t="shared" si="576"/>
        <v>May</v>
      </c>
      <c r="V3711" t="str">
        <f t="shared" si="570"/>
        <v>6/25/2014</v>
      </c>
      <c r="W3711" t="str">
        <f t="shared" si="577"/>
        <v>2014</v>
      </c>
      <c r="X3711" t="str">
        <f t="shared" si="578"/>
        <v>June</v>
      </c>
    </row>
    <row r="3712" spans="1:24" ht="28.8" x14ac:dyDescent="0.55000000000000004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571"/>
        <v>1.4115384615384616</v>
      </c>
      <c r="P3712" s="9">
        <f t="shared" si="572"/>
        <v>67.962962962962962</v>
      </c>
      <c r="Q3712" t="str">
        <f t="shared" si="573"/>
        <v>theater</v>
      </c>
      <c r="R3712" t="str">
        <f t="shared" si="574"/>
        <v>plays</v>
      </c>
      <c r="S3712" t="str">
        <f t="shared" si="579"/>
        <v>3/9/2015</v>
      </c>
      <c r="T3712" t="str">
        <f t="shared" si="575"/>
        <v>2015</v>
      </c>
      <c r="U3712" t="str">
        <f t="shared" si="576"/>
        <v>March</v>
      </c>
      <c r="V3712" t="str">
        <f t="shared" si="570"/>
        <v>4/3/2015</v>
      </c>
      <c r="W3712" t="str">
        <f t="shared" si="577"/>
        <v>2015</v>
      </c>
      <c r="X3712" t="str">
        <f t="shared" si="578"/>
        <v>April</v>
      </c>
    </row>
    <row r="3713" spans="1:24" ht="28.8" x14ac:dyDescent="0.55000000000000004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571"/>
        <v>1.1399999999999999</v>
      </c>
      <c r="P3713" s="9">
        <f t="shared" si="572"/>
        <v>27.142857142857142</v>
      </c>
      <c r="Q3713" t="str">
        <f t="shared" si="573"/>
        <v>theater</v>
      </c>
      <c r="R3713" t="str">
        <f t="shared" si="574"/>
        <v>plays</v>
      </c>
      <c r="S3713" t="str">
        <f t="shared" si="579"/>
        <v>5/20/2014</v>
      </c>
      <c r="T3713" t="str">
        <f t="shared" si="575"/>
        <v>2014</v>
      </c>
      <c r="U3713" t="str">
        <f t="shared" si="576"/>
        <v>May</v>
      </c>
      <c r="V3713" t="str">
        <f t="shared" si="570"/>
        <v>6/15/2014</v>
      </c>
      <c r="W3713" t="str">
        <f t="shared" si="577"/>
        <v>2014</v>
      </c>
      <c r="X3713" t="str">
        <f t="shared" si="578"/>
        <v>June</v>
      </c>
    </row>
    <row r="3714" spans="1:24" ht="43.2" x14ac:dyDescent="0.55000000000000004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si="571"/>
        <v>1.5373333333333334</v>
      </c>
      <c r="P3714" s="9">
        <f t="shared" si="572"/>
        <v>110.86538461538461</v>
      </c>
      <c r="Q3714" t="str">
        <f t="shared" si="573"/>
        <v>theater</v>
      </c>
      <c r="R3714" t="str">
        <f t="shared" si="574"/>
        <v>plays</v>
      </c>
      <c r="S3714" t="str">
        <f t="shared" si="579"/>
        <v>5/9/2015</v>
      </c>
      <c r="T3714" t="str">
        <f t="shared" si="575"/>
        <v>2015</v>
      </c>
      <c r="U3714" t="str">
        <f t="shared" si="576"/>
        <v>May</v>
      </c>
      <c r="V3714" t="str">
        <f t="shared" ref="V3714:V3777" si="580">TEXT((I3714/86400)+25569+(-5/24),"m/d/yyyy")</f>
        <v>5/31/2015</v>
      </c>
      <c r="W3714" t="str">
        <f t="shared" si="577"/>
        <v>2015</v>
      </c>
      <c r="X3714" t="str">
        <f t="shared" si="578"/>
        <v>May</v>
      </c>
    </row>
    <row r="3715" spans="1:24" ht="43.2" x14ac:dyDescent="0.55000000000000004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ref="O3715:O3778" si="581">E3715/D3715</f>
        <v>1.0149999999999999</v>
      </c>
      <c r="P3715" s="9">
        <f t="shared" ref="P3715:P3778" si="582">IF(L3715&lt;&gt;0, E3715/L3715, 0)</f>
        <v>106.84210526315789</v>
      </c>
      <c r="Q3715" t="str">
        <f t="shared" ref="Q3715:Q3778" si="583">LEFT(N3715, SEARCH("/",N3715,1)-1)</f>
        <v>theater</v>
      </c>
      <c r="R3715" t="str">
        <f t="shared" ref="R3715:R3778" si="584">RIGHT(N3715,LEN(N3715)-FIND("/",N3715))</f>
        <v>plays</v>
      </c>
      <c r="S3715" t="str">
        <f t="shared" si="579"/>
        <v>5/15/2016</v>
      </c>
      <c r="T3715" t="str">
        <f t="shared" ref="T3715:T3778" si="585">TEXT((J3715/86400)+25569+(-5/24),"yyyy")</f>
        <v>2016</v>
      </c>
      <c r="U3715" t="str">
        <f t="shared" ref="U3715:U3778" si="586">TEXT((J3715/86400)+25569+(-5/24),"mmmm")</f>
        <v>May</v>
      </c>
      <c r="V3715" t="str">
        <f t="shared" si="580"/>
        <v>6/4/2016</v>
      </c>
      <c r="W3715" t="str">
        <f t="shared" ref="W3715:W3778" si="587">TEXT((I3715/86400)+25569+(-5/24),"yyyy")</f>
        <v>2016</v>
      </c>
      <c r="X3715" t="str">
        <f t="shared" ref="X3715:X3778" si="588">TEXT((I3715/86400)+25569+(-5/24),"mmmm")</f>
        <v>June</v>
      </c>
    </row>
    <row r="3716" spans="1:24" ht="43.2" x14ac:dyDescent="0.55000000000000004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si="581"/>
        <v>1.0235000000000001</v>
      </c>
      <c r="P3716" s="9">
        <f t="shared" si="582"/>
        <v>105.51546391752578</v>
      </c>
      <c r="Q3716" t="str">
        <f t="shared" si="583"/>
        <v>theater</v>
      </c>
      <c r="R3716" t="str">
        <f t="shared" si="584"/>
        <v>plays</v>
      </c>
      <c r="S3716" t="str">
        <f t="shared" ref="S3716:S3779" si="589">TEXT((J3716/86400)+25569+(-5/24),"m/d/yyyy")</f>
        <v>4/24/2015</v>
      </c>
      <c r="T3716" t="str">
        <f t="shared" si="585"/>
        <v>2015</v>
      </c>
      <c r="U3716" t="str">
        <f t="shared" si="586"/>
        <v>April</v>
      </c>
      <c r="V3716" t="str">
        <f t="shared" si="580"/>
        <v>5/25/2015</v>
      </c>
      <c r="W3716" t="str">
        <f t="shared" si="587"/>
        <v>2015</v>
      </c>
      <c r="X3716" t="str">
        <f t="shared" si="588"/>
        <v>May</v>
      </c>
    </row>
    <row r="3717" spans="1:24" ht="43.2" x14ac:dyDescent="0.55000000000000004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si="581"/>
        <v>1.0257142857142858</v>
      </c>
      <c r="P3717" s="9">
        <f t="shared" si="582"/>
        <v>132.96296296296296</v>
      </c>
      <c r="Q3717" t="str">
        <f t="shared" si="583"/>
        <v>theater</v>
      </c>
      <c r="R3717" t="str">
        <f t="shared" si="584"/>
        <v>plays</v>
      </c>
      <c r="S3717" t="str">
        <f t="shared" si="589"/>
        <v>2/1/2015</v>
      </c>
      <c r="T3717" t="str">
        <f t="shared" si="585"/>
        <v>2015</v>
      </c>
      <c r="U3717" t="str">
        <f t="shared" si="586"/>
        <v>February</v>
      </c>
      <c r="V3717" t="str">
        <f t="shared" si="580"/>
        <v>3/31/2015</v>
      </c>
      <c r="W3717" t="str">
        <f t="shared" si="587"/>
        <v>2015</v>
      </c>
      <c r="X3717" t="str">
        <f t="shared" si="588"/>
        <v>March</v>
      </c>
    </row>
    <row r="3718" spans="1:24" ht="43.2" x14ac:dyDescent="0.55000000000000004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581"/>
        <v>1.5575000000000001</v>
      </c>
      <c r="P3718" s="9">
        <f t="shared" si="582"/>
        <v>51.916666666666664</v>
      </c>
      <c r="Q3718" t="str">
        <f t="shared" si="583"/>
        <v>theater</v>
      </c>
      <c r="R3718" t="str">
        <f t="shared" si="584"/>
        <v>plays</v>
      </c>
      <c r="S3718" t="str">
        <f t="shared" si="589"/>
        <v>12/22/2015</v>
      </c>
      <c r="T3718" t="str">
        <f t="shared" si="585"/>
        <v>2015</v>
      </c>
      <c r="U3718" t="str">
        <f t="shared" si="586"/>
        <v>December</v>
      </c>
      <c r="V3718" t="str">
        <f t="shared" si="580"/>
        <v>1/21/2016</v>
      </c>
      <c r="W3718" t="str">
        <f t="shared" si="587"/>
        <v>2016</v>
      </c>
      <c r="X3718" t="str">
        <f t="shared" si="588"/>
        <v>January</v>
      </c>
    </row>
    <row r="3719" spans="1:24" ht="43.2" x14ac:dyDescent="0.55000000000000004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581"/>
        <v>1.0075000000000001</v>
      </c>
      <c r="P3719" s="9">
        <f t="shared" si="582"/>
        <v>310</v>
      </c>
      <c r="Q3719" t="str">
        <f t="shared" si="583"/>
        <v>theater</v>
      </c>
      <c r="R3719" t="str">
        <f t="shared" si="584"/>
        <v>plays</v>
      </c>
      <c r="S3719" t="str">
        <f t="shared" si="589"/>
        <v>4/8/2015</v>
      </c>
      <c r="T3719" t="str">
        <f t="shared" si="585"/>
        <v>2015</v>
      </c>
      <c r="U3719" t="str">
        <f t="shared" si="586"/>
        <v>April</v>
      </c>
      <c r="V3719" t="str">
        <f t="shared" si="580"/>
        <v>5/9/2015</v>
      </c>
      <c r="W3719" t="str">
        <f t="shared" si="587"/>
        <v>2015</v>
      </c>
      <c r="X3719" t="str">
        <f t="shared" si="588"/>
        <v>May</v>
      </c>
    </row>
    <row r="3720" spans="1:24" ht="43.2" x14ac:dyDescent="0.55000000000000004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581"/>
        <v>2.3940000000000001</v>
      </c>
      <c r="P3720" s="9">
        <f t="shared" si="582"/>
        <v>26.021739130434781</v>
      </c>
      <c r="Q3720" t="str">
        <f t="shared" si="583"/>
        <v>theater</v>
      </c>
      <c r="R3720" t="str">
        <f t="shared" si="584"/>
        <v>plays</v>
      </c>
      <c r="S3720" t="str">
        <f t="shared" si="589"/>
        <v>1/28/2015</v>
      </c>
      <c r="T3720" t="str">
        <f t="shared" si="585"/>
        <v>2015</v>
      </c>
      <c r="U3720" t="str">
        <f t="shared" si="586"/>
        <v>January</v>
      </c>
      <c r="V3720" t="str">
        <f t="shared" si="580"/>
        <v>2/27/2015</v>
      </c>
      <c r="W3720" t="str">
        <f t="shared" si="587"/>
        <v>2015</v>
      </c>
      <c r="X3720" t="str">
        <f t="shared" si="588"/>
        <v>February</v>
      </c>
    </row>
    <row r="3721" spans="1:24" ht="28.8" x14ac:dyDescent="0.55000000000000004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581"/>
        <v>2.1</v>
      </c>
      <c r="P3721" s="9">
        <f t="shared" si="582"/>
        <v>105</v>
      </c>
      <c r="Q3721" t="str">
        <f t="shared" si="583"/>
        <v>theater</v>
      </c>
      <c r="R3721" t="str">
        <f t="shared" si="584"/>
        <v>plays</v>
      </c>
      <c r="S3721" t="str">
        <f t="shared" si="589"/>
        <v>5/23/2015</v>
      </c>
      <c r="T3721" t="str">
        <f t="shared" si="585"/>
        <v>2015</v>
      </c>
      <c r="U3721" t="str">
        <f t="shared" si="586"/>
        <v>May</v>
      </c>
      <c r="V3721" t="str">
        <f t="shared" si="580"/>
        <v>6/22/2015</v>
      </c>
      <c r="W3721" t="str">
        <f t="shared" si="587"/>
        <v>2015</v>
      </c>
      <c r="X3721" t="str">
        <f t="shared" si="588"/>
        <v>June</v>
      </c>
    </row>
    <row r="3722" spans="1:24" ht="28.8" x14ac:dyDescent="0.55000000000000004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581"/>
        <v>1.0451515151515152</v>
      </c>
      <c r="P3722" s="9">
        <f t="shared" si="582"/>
        <v>86.224999999999994</v>
      </c>
      <c r="Q3722" t="str">
        <f t="shared" si="583"/>
        <v>theater</v>
      </c>
      <c r="R3722" t="str">
        <f t="shared" si="584"/>
        <v>plays</v>
      </c>
      <c r="S3722" t="str">
        <f t="shared" si="589"/>
        <v>6/10/2015</v>
      </c>
      <c r="T3722" t="str">
        <f t="shared" si="585"/>
        <v>2015</v>
      </c>
      <c r="U3722" t="str">
        <f t="shared" si="586"/>
        <v>June</v>
      </c>
      <c r="V3722" t="str">
        <f t="shared" si="580"/>
        <v>7/2/2015</v>
      </c>
      <c r="W3722" t="str">
        <f t="shared" si="587"/>
        <v>2015</v>
      </c>
      <c r="X3722" t="str">
        <f t="shared" si="588"/>
        <v>July</v>
      </c>
    </row>
    <row r="3723" spans="1:24" ht="43.2" x14ac:dyDescent="0.55000000000000004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581"/>
        <v>1.008</v>
      </c>
      <c r="P3723" s="9">
        <f t="shared" si="582"/>
        <v>114.54545454545455</v>
      </c>
      <c r="Q3723" t="str">
        <f t="shared" si="583"/>
        <v>theater</v>
      </c>
      <c r="R3723" t="str">
        <f t="shared" si="584"/>
        <v>plays</v>
      </c>
      <c r="S3723" t="str">
        <f t="shared" si="589"/>
        <v>10/15/2014</v>
      </c>
      <c r="T3723" t="str">
        <f t="shared" si="585"/>
        <v>2014</v>
      </c>
      <c r="U3723" t="str">
        <f t="shared" si="586"/>
        <v>October</v>
      </c>
      <c r="V3723" t="str">
        <f t="shared" si="580"/>
        <v>11/5/2014</v>
      </c>
      <c r="W3723" t="str">
        <f t="shared" si="587"/>
        <v>2014</v>
      </c>
      <c r="X3723" t="str">
        <f t="shared" si="588"/>
        <v>November</v>
      </c>
    </row>
    <row r="3724" spans="1:24" ht="57.6" x14ac:dyDescent="0.55000000000000004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581"/>
        <v>1.1120000000000001</v>
      </c>
      <c r="P3724" s="9">
        <f t="shared" si="582"/>
        <v>47.657142857142858</v>
      </c>
      <c r="Q3724" t="str">
        <f t="shared" si="583"/>
        <v>theater</v>
      </c>
      <c r="R3724" t="str">
        <f t="shared" si="584"/>
        <v>plays</v>
      </c>
      <c r="S3724" t="str">
        <f t="shared" si="589"/>
        <v>1/12/2016</v>
      </c>
      <c r="T3724" t="str">
        <f t="shared" si="585"/>
        <v>2016</v>
      </c>
      <c r="U3724" t="str">
        <f t="shared" si="586"/>
        <v>January</v>
      </c>
      <c r="V3724" t="str">
        <f t="shared" si="580"/>
        <v>2/11/2016</v>
      </c>
      <c r="W3724" t="str">
        <f t="shared" si="587"/>
        <v>2016</v>
      </c>
      <c r="X3724" t="str">
        <f t="shared" si="588"/>
        <v>February</v>
      </c>
    </row>
    <row r="3725" spans="1:24" ht="28.8" x14ac:dyDescent="0.55000000000000004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581"/>
        <v>1.0204444444444445</v>
      </c>
      <c r="P3725" s="9">
        <f t="shared" si="582"/>
        <v>72.888888888888886</v>
      </c>
      <c r="Q3725" t="str">
        <f t="shared" si="583"/>
        <v>theater</v>
      </c>
      <c r="R3725" t="str">
        <f t="shared" si="584"/>
        <v>plays</v>
      </c>
      <c r="S3725" t="str">
        <f t="shared" si="589"/>
        <v>10/31/2014</v>
      </c>
      <c r="T3725" t="str">
        <f t="shared" si="585"/>
        <v>2014</v>
      </c>
      <c r="U3725" t="str">
        <f t="shared" si="586"/>
        <v>October</v>
      </c>
      <c r="V3725" t="str">
        <f t="shared" si="580"/>
        <v>11/30/2014</v>
      </c>
      <c r="W3725" t="str">
        <f t="shared" si="587"/>
        <v>2014</v>
      </c>
      <c r="X3725" t="str">
        <f t="shared" si="588"/>
        <v>November</v>
      </c>
    </row>
    <row r="3726" spans="1:24" ht="43.2" x14ac:dyDescent="0.55000000000000004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581"/>
        <v>1.0254767441860466</v>
      </c>
      <c r="P3726" s="9">
        <f t="shared" si="582"/>
        <v>49.545505617977533</v>
      </c>
      <c r="Q3726" t="str">
        <f t="shared" si="583"/>
        <v>theater</v>
      </c>
      <c r="R3726" t="str">
        <f t="shared" si="584"/>
        <v>plays</v>
      </c>
      <c r="S3726" t="str">
        <f t="shared" si="589"/>
        <v>4/5/2016</v>
      </c>
      <c r="T3726" t="str">
        <f t="shared" si="585"/>
        <v>2016</v>
      </c>
      <c r="U3726" t="str">
        <f t="shared" si="586"/>
        <v>April</v>
      </c>
      <c r="V3726" t="str">
        <f t="shared" si="580"/>
        <v>5/4/2016</v>
      </c>
      <c r="W3726" t="str">
        <f t="shared" si="587"/>
        <v>2016</v>
      </c>
      <c r="X3726" t="str">
        <f t="shared" si="588"/>
        <v>May</v>
      </c>
    </row>
    <row r="3727" spans="1:24" ht="43.2" x14ac:dyDescent="0.55000000000000004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581"/>
        <v>1.27</v>
      </c>
      <c r="P3727" s="9">
        <f t="shared" si="582"/>
        <v>25.4</v>
      </c>
      <c r="Q3727" t="str">
        <f t="shared" si="583"/>
        <v>theater</v>
      </c>
      <c r="R3727" t="str">
        <f t="shared" si="584"/>
        <v>plays</v>
      </c>
      <c r="S3727" t="str">
        <f t="shared" si="589"/>
        <v>2/1/2016</v>
      </c>
      <c r="T3727" t="str">
        <f t="shared" si="585"/>
        <v>2016</v>
      </c>
      <c r="U3727" t="str">
        <f t="shared" si="586"/>
        <v>February</v>
      </c>
      <c r="V3727" t="str">
        <f t="shared" si="580"/>
        <v>2/18/2016</v>
      </c>
      <c r="W3727" t="str">
        <f t="shared" si="587"/>
        <v>2016</v>
      </c>
      <c r="X3727" t="str">
        <f t="shared" si="588"/>
        <v>February</v>
      </c>
    </row>
    <row r="3728" spans="1:24" ht="43.2" x14ac:dyDescent="0.55000000000000004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581"/>
        <v>3.3870588235294119</v>
      </c>
      <c r="P3728" s="9">
        <f t="shared" si="582"/>
        <v>62.586956521739133</v>
      </c>
      <c r="Q3728" t="str">
        <f t="shared" si="583"/>
        <v>theater</v>
      </c>
      <c r="R3728" t="str">
        <f t="shared" si="584"/>
        <v>plays</v>
      </c>
      <c r="S3728" t="str">
        <f t="shared" si="589"/>
        <v>4/1/2016</v>
      </c>
      <c r="T3728" t="str">
        <f t="shared" si="585"/>
        <v>2016</v>
      </c>
      <c r="U3728" t="str">
        <f t="shared" si="586"/>
        <v>April</v>
      </c>
      <c r="V3728" t="str">
        <f t="shared" si="580"/>
        <v>4/29/2016</v>
      </c>
      <c r="W3728" t="str">
        <f t="shared" si="587"/>
        <v>2016</v>
      </c>
      <c r="X3728" t="str">
        <f t="shared" si="588"/>
        <v>April</v>
      </c>
    </row>
    <row r="3729" spans="1:24" ht="43.2" x14ac:dyDescent="0.55000000000000004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581"/>
        <v>1.0075000000000001</v>
      </c>
      <c r="P3729" s="9">
        <f t="shared" si="582"/>
        <v>61.060606060606062</v>
      </c>
      <c r="Q3729" t="str">
        <f t="shared" si="583"/>
        <v>theater</v>
      </c>
      <c r="R3729" t="str">
        <f t="shared" si="584"/>
        <v>plays</v>
      </c>
      <c r="S3729" t="str">
        <f t="shared" si="589"/>
        <v>9/19/2016</v>
      </c>
      <c r="T3729" t="str">
        <f t="shared" si="585"/>
        <v>2016</v>
      </c>
      <c r="U3729" t="str">
        <f t="shared" si="586"/>
        <v>September</v>
      </c>
      <c r="V3729" t="str">
        <f t="shared" si="580"/>
        <v>10/19/2016</v>
      </c>
      <c r="W3729" t="str">
        <f t="shared" si="587"/>
        <v>2016</v>
      </c>
      <c r="X3729" t="str">
        <f t="shared" si="588"/>
        <v>October</v>
      </c>
    </row>
    <row r="3730" spans="1:24" ht="43.2" x14ac:dyDescent="0.55000000000000004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si="581"/>
        <v>9.3100000000000002E-2</v>
      </c>
      <c r="P3730" s="9">
        <f t="shared" si="582"/>
        <v>60.064516129032256</v>
      </c>
      <c r="Q3730" t="str">
        <f t="shared" si="583"/>
        <v>theater</v>
      </c>
      <c r="R3730" t="str">
        <f t="shared" si="584"/>
        <v>plays</v>
      </c>
      <c r="S3730" t="str">
        <f t="shared" si="589"/>
        <v>7/19/2015</v>
      </c>
      <c r="T3730" t="str">
        <f t="shared" si="585"/>
        <v>2015</v>
      </c>
      <c r="U3730" t="str">
        <f t="shared" si="586"/>
        <v>July</v>
      </c>
      <c r="V3730" t="str">
        <f t="shared" si="580"/>
        <v>8/18/2015</v>
      </c>
      <c r="W3730" t="str">
        <f t="shared" si="587"/>
        <v>2015</v>
      </c>
      <c r="X3730" t="str">
        <f t="shared" si="588"/>
        <v>August</v>
      </c>
    </row>
    <row r="3731" spans="1:24" ht="43.2" x14ac:dyDescent="0.55000000000000004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581"/>
        <v>7.2400000000000006E-2</v>
      </c>
      <c r="P3731" s="9">
        <f t="shared" si="582"/>
        <v>72.400000000000006</v>
      </c>
      <c r="Q3731" t="str">
        <f t="shared" si="583"/>
        <v>theater</v>
      </c>
      <c r="R3731" t="str">
        <f t="shared" si="584"/>
        <v>plays</v>
      </c>
      <c r="S3731" t="str">
        <f t="shared" si="589"/>
        <v>2/5/2015</v>
      </c>
      <c r="T3731" t="str">
        <f t="shared" si="585"/>
        <v>2015</v>
      </c>
      <c r="U3731" t="str">
        <f t="shared" si="586"/>
        <v>February</v>
      </c>
      <c r="V3731" t="str">
        <f t="shared" si="580"/>
        <v>3/22/2015</v>
      </c>
      <c r="W3731" t="str">
        <f t="shared" si="587"/>
        <v>2015</v>
      </c>
      <c r="X3731" t="str">
        <f t="shared" si="588"/>
        <v>March</v>
      </c>
    </row>
    <row r="3732" spans="1:24" ht="43.2" x14ac:dyDescent="0.55000000000000004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581"/>
        <v>0.1</v>
      </c>
      <c r="P3732" s="9">
        <f t="shared" si="582"/>
        <v>100</v>
      </c>
      <c r="Q3732" t="str">
        <f t="shared" si="583"/>
        <v>theater</v>
      </c>
      <c r="R3732" t="str">
        <f t="shared" si="584"/>
        <v>plays</v>
      </c>
      <c r="S3732" t="str">
        <f t="shared" si="589"/>
        <v>7/18/2015</v>
      </c>
      <c r="T3732" t="str">
        <f t="shared" si="585"/>
        <v>2015</v>
      </c>
      <c r="U3732" t="str">
        <f t="shared" si="586"/>
        <v>July</v>
      </c>
      <c r="V3732" t="str">
        <f t="shared" si="580"/>
        <v>8/17/2015</v>
      </c>
      <c r="W3732" t="str">
        <f t="shared" si="587"/>
        <v>2015</v>
      </c>
      <c r="X3732" t="str">
        <f t="shared" si="588"/>
        <v>August</v>
      </c>
    </row>
    <row r="3733" spans="1:24" ht="43.2" x14ac:dyDescent="0.55000000000000004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581"/>
        <v>0.11272727272727273</v>
      </c>
      <c r="P3733" s="9">
        <f t="shared" si="582"/>
        <v>51.666666666666664</v>
      </c>
      <c r="Q3733" t="str">
        <f t="shared" si="583"/>
        <v>theater</v>
      </c>
      <c r="R3733" t="str">
        <f t="shared" si="584"/>
        <v>plays</v>
      </c>
      <c r="S3733" t="str">
        <f t="shared" si="589"/>
        <v>12/10/2014</v>
      </c>
      <c r="T3733" t="str">
        <f t="shared" si="585"/>
        <v>2014</v>
      </c>
      <c r="U3733" t="str">
        <f t="shared" si="586"/>
        <v>December</v>
      </c>
      <c r="V3733" t="str">
        <f t="shared" si="580"/>
        <v>1/9/2015</v>
      </c>
      <c r="W3733" t="str">
        <f t="shared" si="587"/>
        <v>2015</v>
      </c>
      <c r="X3733" t="str">
        <f t="shared" si="588"/>
        <v>January</v>
      </c>
    </row>
    <row r="3734" spans="1:24" ht="43.2" x14ac:dyDescent="0.55000000000000004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581"/>
        <v>0.15411764705882353</v>
      </c>
      <c r="P3734" s="9">
        <f t="shared" si="582"/>
        <v>32.75</v>
      </c>
      <c r="Q3734" t="str">
        <f t="shared" si="583"/>
        <v>theater</v>
      </c>
      <c r="R3734" t="str">
        <f t="shared" si="584"/>
        <v>plays</v>
      </c>
      <c r="S3734" t="str">
        <f t="shared" si="589"/>
        <v>11/25/2014</v>
      </c>
      <c r="T3734" t="str">
        <f t="shared" si="585"/>
        <v>2014</v>
      </c>
      <c r="U3734" t="str">
        <f t="shared" si="586"/>
        <v>November</v>
      </c>
      <c r="V3734" t="str">
        <f t="shared" si="580"/>
        <v>1/24/2015</v>
      </c>
      <c r="W3734" t="str">
        <f t="shared" si="587"/>
        <v>2015</v>
      </c>
      <c r="X3734" t="str">
        <f t="shared" si="588"/>
        <v>January</v>
      </c>
    </row>
    <row r="3735" spans="1:24" ht="43.2" x14ac:dyDescent="0.55000000000000004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 t="shared" si="581"/>
        <v>0</v>
      </c>
      <c r="P3735" s="9">
        <f t="shared" si="582"/>
        <v>0</v>
      </c>
      <c r="Q3735" t="str">
        <f t="shared" si="583"/>
        <v>theater</v>
      </c>
      <c r="R3735" t="str">
        <f t="shared" si="584"/>
        <v>plays</v>
      </c>
      <c r="S3735" t="str">
        <f t="shared" si="589"/>
        <v>4/8/2015</v>
      </c>
      <c r="T3735" t="str">
        <f t="shared" si="585"/>
        <v>2015</v>
      </c>
      <c r="U3735" t="str">
        <f t="shared" si="586"/>
        <v>April</v>
      </c>
      <c r="V3735" t="str">
        <f t="shared" si="580"/>
        <v>4/18/2015</v>
      </c>
      <c r="W3735" t="str">
        <f t="shared" si="587"/>
        <v>2015</v>
      </c>
      <c r="X3735" t="str">
        <f t="shared" si="588"/>
        <v>April</v>
      </c>
    </row>
    <row r="3736" spans="1:24" ht="43.2" x14ac:dyDescent="0.55000000000000004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si="581"/>
        <v>0.28466666666666668</v>
      </c>
      <c r="P3736" s="9">
        <f t="shared" si="582"/>
        <v>61</v>
      </c>
      <c r="Q3736" t="str">
        <f t="shared" si="583"/>
        <v>theater</v>
      </c>
      <c r="R3736" t="str">
        <f t="shared" si="584"/>
        <v>plays</v>
      </c>
      <c r="S3736" t="str">
        <f t="shared" si="589"/>
        <v>3/26/2015</v>
      </c>
      <c r="T3736" t="str">
        <f t="shared" si="585"/>
        <v>2015</v>
      </c>
      <c r="U3736" t="str">
        <f t="shared" si="586"/>
        <v>March</v>
      </c>
      <c r="V3736" t="str">
        <f t="shared" si="580"/>
        <v>5/25/2015</v>
      </c>
      <c r="W3736" t="str">
        <f t="shared" si="587"/>
        <v>2015</v>
      </c>
      <c r="X3736" t="str">
        <f t="shared" si="588"/>
        <v>May</v>
      </c>
    </row>
    <row r="3737" spans="1:24" ht="28.8" x14ac:dyDescent="0.55000000000000004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581"/>
        <v>0.13333333333333333</v>
      </c>
      <c r="P3737" s="9">
        <f t="shared" si="582"/>
        <v>10</v>
      </c>
      <c r="Q3737" t="str">
        <f t="shared" si="583"/>
        <v>theater</v>
      </c>
      <c r="R3737" t="str">
        <f t="shared" si="584"/>
        <v>plays</v>
      </c>
      <c r="S3737" t="str">
        <f t="shared" si="589"/>
        <v>4/28/2015</v>
      </c>
      <c r="T3737" t="str">
        <f t="shared" si="585"/>
        <v>2015</v>
      </c>
      <c r="U3737" t="str">
        <f t="shared" si="586"/>
        <v>April</v>
      </c>
      <c r="V3737" t="str">
        <f t="shared" si="580"/>
        <v>5/28/2015</v>
      </c>
      <c r="W3737" t="str">
        <f t="shared" si="587"/>
        <v>2015</v>
      </c>
      <c r="X3737" t="str">
        <f t="shared" si="588"/>
        <v>May</v>
      </c>
    </row>
    <row r="3738" spans="1:24" ht="43.2" x14ac:dyDescent="0.55000000000000004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581"/>
        <v>6.6666666666666671E-3</v>
      </c>
      <c r="P3738" s="9">
        <f t="shared" si="582"/>
        <v>10</v>
      </c>
      <c r="Q3738" t="str">
        <f t="shared" si="583"/>
        <v>theater</v>
      </c>
      <c r="R3738" t="str">
        <f t="shared" si="584"/>
        <v>plays</v>
      </c>
      <c r="S3738" t="str">
        <f t="shared" si="589"/>
        <v>2/13/2015</v>
      </c>
      <c r="T3738" t="str">
        <f t="shared" si="585"/>
        <v>2015</v>
      </c>
      <c r="U3738" t="str">
        <f t="shared" si="586"/>
        <v>February</v>
      </c>
      <c r="V3738" t="str">
        <f t="shared" si="580"/>
        <v>3/23/2015</v>
      </c>
      <c r="W3738" t="str">
        <f t="shared" si="587"/>
        <v>2015</v>
      </c>
      <c r="X3738" t="str">
        <f t="shared" si="588"/>
        <v>March</v>
      </c>
    </row>
    <row r="3739" spans="1:24" ht="28.8" x14ac:dyDescent="0.55000000000000004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581"/>
        <v>0.21428571428571427</v>
      </c>
      <c r="P3739" s="9">
        <f t="shared" si="582"/>
        <v>37.5</v>
      </c>
      <c r="Q3739" t="str">
        <f t="shared" si="583"/>
        <v>theater</v>
      </c>
      <c r="R3739" t="str">
        <f t="shared" si="584"/>
        <v>plays</v>
      </c>
      <c r="S3739" t="str">
        <f t="shared" si="589"/>
        <v>10/20/2015</v>
      </c>
      <c r="T3739" t="str">
        <f t="shared" si="585"/>
        <v>2015</v>
      </c>
      <c r="U3739" t="str">
        <f t="shared" si="586"/>
        <v>October</v>
      </c>
      <c r="V3739" t="str">
        <f t="shared" si="580"/>
        <v>11/12/2015</v>
      </c>
      <c r="W3739" t="str">
        <f t="shared" si="587"/>
        <v>2015</v>
      </c>
      <c r="X3739" t="str">
        <f t="shared" si="588"/>
        <v>November</v>
      </c>
    </row>
    <row r="3740" spans="1:24" ht="28.8" x14ac:dyDescent="0.55000000000000004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581"/>
        <v>0.18</v>
      </c>
      <c r="P3740" s="9">
        <f t="shared" si="582"/>
        <v>45</v>
      </c>
      <c r="Q3740" t="str">
        <f t="shared" si="583"/>
        <v>theater</v>
      </c>
      <c r="R3740" t="str">
        <f t="shared" si="584"/>
        <v>plays</v>
      </c>
      <c r="S3740" t="str">
        <f t="shared" si="589"/>
        <v>6/23/2014</v>
      </c>
      <c r="T3740" t="str">
        <f t="shared" si="585"/>
        <v>2014</v>
      </c>
      <c r="U3740" t="str">
        <f t="shared" si="586"/>
        <v>June</v>
      </c>
      <c r="V3740" t="str">
        <f t="shared" si="580"/>
        <v>7/15/2014</v>
      </c>
      <c r="W3740" t="str">
        <f t="shared" si="587"/>
        <v>2014</v>
      </c>
      <c r="X3740" t="str">
        <f t="shared" si="588"/>
        <v>July</v>
      </c>
    </row>
    <row r="3741" spans="1:24" ht="43.2" x14ac:dyDescent="0.55000000000000004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581"/>
        <v>0.20125000000000001</v>
      </c>
      <c r="P3741" s="9">
        <f t="shared" si="582"/>
        <v>100.625</v>
      </c>
      <c r="Q3741" t="str">
        <f t="shared" si="583"/>
        <v>theater</v>
      </c>
      <c r="R3741" t="str">
        <f t="shared" si="584"/>
        <v>plays</v>
      </c>
      <c r="S3741" t="str">
        <f t="shared" si="589"/>
        <v>6/27/2016</v>
      </c>
      <c r="T3741" t="str">
        <f t="shared" si="585"/>
        <v>2016</v>
      </c>
      <c r="U3741" t="str">
        <f t="shared" si="586"/>
        <v>June</v>
      </c>
      <c r="V3741" t="str">
        <f t="shared" si="580"/>
        <v>7/17/2016</v>
      </c>
      <c r="W3741" t="str">
        <f t="shared" si="587"/>
        <v>2016</v>
      </c>
      <c r="X3741" t="str">
        <f t="shared" si="588"/>
        <v>July</v>
      </c>
    </row>
    <row r="3742" spans="1:24" ht="43.2" x14ac:dyDescent="0.55000000000000004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si="581"/>
        <v>0.17899999999999999</v>
      </c>
      <c r="P3742" s="9">
        <f t="shared" si="582"/>
        <v>25.571428571428573</v>
      </c>
      <c r="Q3742" t="str">
        <f t="shared" si="583"/>
        <v>theater</v>
      </c>
      <c r="R3742" t="str">
        <f t="shared" si="584"/>
        <v>plays</v>
      </c>
      <c r="S3742" t="str">
        <f t="shared" si="589"/>
        <v>7/12/2014</v>
      </c>
      <c r="T3742" t="str">
        <f t="shared" si="585"/>
        <v>2014</v>
      </c>
      <c r="U3742" t="str">
        <f t="shared" si="586"/>
        <v>July</v>
      </c>
      <c r="V3742" t="str">
        <f t="shared" si="580"/>
        <v>8/11/2014</v>
      </c>
      <c r="W3742" t="str">
        <f t="shared" si="587"/>
        <v>2014</v>
      </c>
      <c r="X3742" t="str">
        <f t="shared" si="588"/>
        <v>August</v>
      </c>
    </row>
    <row r="3743" spans="1:24" ht="43.2" x14ac:dyDescent="0.55000000000000004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 t="shared" si="581"/>
        <v>0</v>
      </c>
      <c r="P3743" s="9">
        <f t="shared" si="582"/>
        <v>0</v>
      </c>
      <c r="Q3743" t="str">
        <f t="shared" si="583"/>
        <v>theater</v>
      </c>
      <c r="R3743" t="str">
        <f t="shared" si="584"/>
        <v>plays</v>
      </c>
      <c r="S3743" t="str">
        <f t="shared" si="589"/>
        <v>11/17/2015</v>
      </c>
      <c r="T3743" t="str">
        <f t="shared" si="585"/>
        <v>2015</v>
      </c>
      <c r="U3743" t="str">
        <f t="shared" si="586"/>
        <v>November</v>
      </c>
      <c r="V3743" t="str">
        <f t="shared" si="580"/>
        <v>12/17/2015</v>
      </c>
      <c r="W3743" t="str">
        <f t="shared" si="587"/>
        <v>2015</v>
      </c>
      <c r="X3743" t="str">
        <f t="shared" si="588"/>
        <v>December</v>
      </c>
    </row>
    <row r="3744" spans="1:24" ht="43.2" x14ac:dyDescent="0.55000000000000004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 t="shared" si="581"/>
        <v>0.02</v>
      </c>
      <c r="P3744" s="9">
        <f t="shared" si="582"/>
        <v>25</v>
      </c>
      <c r="Q3744" t="str">
        <f t="shared" si="583"/>
        <v>theater</v>
      </c>
      <c r="R3744" t="str">
        <f t="shared" si="584"/>
        <v>plays</v>
      </c>
      <c r="S3744" t="str">
        <f t="shared" si="589"/>
        <v>8/7/2014</v>
      </c>
      <c r="T3744" t="str">
        <f t="shared" si="585"/>
        <v>2014</v>
      </c>
      <c r="U3744" t="str">
        <f t="shared" si="586"/>
        <v>August</v>
      </c>
      <c r="V3744" t="str">
        <f t="shared" si="580"/>
        <v>9/6/2014</v>
      </c>
      <c r="W3744" t="str">
        <f t="shared" si="587"/>
        <v>2014</v>
      </c>
      <c r="X3744" t="str">
        <f t="shared" si="588"/>
        <v>September</v>
      </c>
    </row>
    <row r="3745" spans="1:24" ht="28.8" x14ac:dyDescent="0.55000000000000004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581"/>
        <v>0</v>
      </c>
      <c r="P3745" s="9">
        <f t="shared" si="582"/>
        <v>0</v>
      </c>
      <c r="Q3745" t="str">
        <f t="shared" si="583"/>
        <v>theater</v>
      </c>
      <c r="R3745" t="str">
        <f t="shared" si="584"/>
        <v>plays</v>
      </c>
      <c r="S3745" t="str">
        <f t="shared" si="589"/>
        <v>6/3/2014</v>
      </c>
      <c r="T3745" t="str">
        <f t="shared" si="585"/>
        <v>2014</v>
      </c>
      <c r="U3745" t="str">
        <f t="shared" si="586"/>
        <v>June</v>
      </c>
      <c r="V3745" t="str">
        <f t="shared" si="580"/>
        <v>7/3/2014</v>
      </c>
      <c r="W3745" t="str">
        <f t="shared" si="587"/>
        <v>2014</v>
      </c>
      <c r="X3745" t="str">
        <f t="shared" si="588"/>
        <v>July</v>
      </c>
    </row>
    <row r="3746" spans="1:24" ht="43.2" x14ac:dyDescent="0.55000000000000004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581"/>
        <v>0</v>
      </c>
      <c r="P3746" s="9">
        <f t="shared" si="582"/>
        <v>0</v>
      </c>
      <c r="Q3746" t="str">
        <f t="shared" si="583"/>
        <v>theater</v>
      </c>
      <c r="R3746" t="str">
        <f t="shared" si="584"/>
        <v>plays</v>
      </c>
      <c r="S3746" t="str">
        <f t="shared" si="589"/>
        <v>6/3/2014</v>
      </c>
      <c r="T3746" t="str">
        <f t="shared" si="585"/>
        <v>2014</v>
      </c>
      <c r="U3746" t="str">
        <f t="shared" si="586"/>
        <v>June</v>
      </c>
      <c r="V3746" t="str">
        <f t="shared" si="580"/>
        <v>7/4/2014</v>
      </c>
      <c r="W3746" t="str">
        <f t="shared" si="587"/>
        <v>2014</v>
      </c>
      <c r="X3746" t="str">
        <f t="shared" si="588"/>
        <v>July</v>
      </c>
    </row>
    <row r="3747" spans="1:24" ht="43.2" x14ac:dyDescent="0.55000000000000004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581"/>
        <v>0.1</v>
      </c>
      <c r="P3747" s="9">
        <f t="shared" si="582"/>
        <v>10</v>
      </c>
      <c r="Q3747" t="str">
        <f t="shared" si="583"/>
        <v>theater</v>
      </c>
      <c r="R3747" t="str">
        <f t="shared" si="584"/>
        <v>plays</v>
      </c>
      <c r="S3747" t="str">
        <f t="shared" si="589"/>
        <v>7/11/2014</v>
      </c>
      <c r="T3747" t="str">
        <f t="shared" si="585"/>
        <v>2014</v>
      </c>
      <c r="U3747" t="str">
        <f t="shared" si="586"/>
        <v>July</v>
      </c>
      <c r="V3747" t="str">
        <f t="shared" si="580"/>
        <v>8/10/2014</v>
      </c>
      <c r="W3747" t="str">
        <f t="shared" si="587"/>
        <v>2014</v>
      </c>
      <c r="X3747" t="str">
        <f t="shared" si="588"/>
        <v>August</v>
      </c>
    </row>
    <row r="3748" spans="1:24" x14ac:dyDescent="0.55000000000000004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581"/>
        <v>2.3764705882352941E-2</v>
      </c>
      <c r="P3748" s="9">
        <f t="shared" si="582"/>
        <v>202</v>
      </c>
      <c r="Q3748" t="str">
        <f t="shared" si="583"/>
        <v>theater</v>
      </c>
      <c r="R3748" t="str">
        <f t="shared" si="584"/>
        <v>plays</v>
      </c>
      <c r="S3748" t="str">
        <f t="shared" si="589"/>
        <v>9/8/2016</v>
      </c>
      <c r="T3748" t="str">
        <f t="shared" si="585"/>
        <v>2016</v>
      </c>
      <c r="U3748" t="str">
        <f t="shared" si="586"/>
        <v>September</v>
      </c>
      <c r="V3748" t="str">
        <f t="shared" si="580"/>
        <v>10/8/2016</v>
      </c>
      <c r="W3748" t="str">
        <f t="shared" si="587"/>
        <v>2016</v>
      </c>
      <c r="X3748" t="str">
        <f t="shared" si="588"/>
        <v>October</v>
      </c>
    </row>
    <row r="3749" spans="1:24" ht="28.8" x14ac:dyDescent="0.55000000000000004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581"/>
        <v>0.01</v>
      </c>
      <c r="P3749" s="9">
        <f t="shared" si="582"/>
        <v>25</v>
      </c>
      <c r="Q3749" t="str">
        <f t="shared" si="583"/>
        <v>theater</v>
      </c>
      <c r="R3749" t="str">
        <f t="shared" si="584"/>
        <v>plays</v>
      </c>
      <c r="S3749" t="str">
        <f t="shared" si="589"/>
        <v>6/9/2015</v>
      </c>
      <c r="T3749" t="str">
        <f t="shared" si="585"/>
        <v>2015</v>
      </c>
      <c r="U3749" t="str">
        <f t="shared" si="586"/>
        <v>June</v>
      </c>
      <c r="V3749" t="str">
        <f t="shared" si="580"/>
        <v>7/5/2015</v>
      </c>
      <c r="W3749" t="str">
        <f t="shared" si="587"/>
        <v>2015</v>
      </c>
      <c r="X3749" t="str">
        <f t="shared" si="588"/>
        <v>July</v>
      </c>
    </row>
    <row r="3750" spans="1:24" ht="43.2" x14ac:dyDescent="0.55000000000000004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581"/>
        <v>1.0351999999999999</v>
      </c>
      <c r="P3750" s="9">
        <f t="shared" si="582"/>
        <v>99.538461538461533</v>
      </c>
      <c r="Q3750" t="str">
        <f t="shared" si="583"/>
        <v>theater</v>
      </c>
      <c r="R3750" t="str">
        <f t="shared" si="584"/>
        <v>musical</v>
      </c>
      <c r="S3750" t="str">
        <f t="shared" si="589"/>
        <v>1/26/2016</v>
      </c>
      <c r="T3750" t="str">
        <f t="shared" si="585"/>
        <v>2016</v>
      </c>
      <c r="U3750" t="str">
        <f t="shared" si="586"/>
        <v>January</v>
      </c>
      <c r="V3750" t="str">
        <f t="shared" si="580"/>
        <v>2/16/2016</v>
      </c>
      <c r="W3750" t="str">
        <f t="shared" si="587"/>
        <v>2016</v>
      </c>
      <c r="X3750" t="str">
        <f t="shared" si="588"/>
        <v>February</v>
      </c>
    </row>
    <row r="3751" spans="1:24" ht="43.2" x14ac:dyDescent="0.55000000000000004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581"/>
        <v>1.05</v>
      </c>
      <c r="P3751" s="9">
        <f t="shared" si="582"/>
        <v>75</v>
      </c>
      <c r="Q3751" t="str">
        <f t="shared" si="583"/>
        <v>theater</v>
      </c>
      <c r="R3751" t="str">
        <f t="shared" si="584"/>
        <v>musical</v>
      </c>
      <c r="S3751" t="str">
        <f t="shared" si="589"/>
        <v>3/28/2016</v>
      </c>
      <c r="T3751" t="str">
        <f t="shared" si="585"/>
        <v>2016</v>
      </c>
      <c r="U3751" t="str">
        <f t="shared" si="586"/>
        <v>March</v>
      </c>
      <c r="V3751" t="str">
        <f t="shared" si="580"/>
        <v>4/28/2016</v>
      </c>
      <c r="W3751" t="str">
        <f t="shared" si="587"/>
        <v>2016</v>
      </c>
      <c r="X3751" t="str">
        <f t="shared" si="588"/>
        <v>April</v>
      </c>
    </row>
    <row r="3752" spans="1:24" ht="86.4" x14ac:dyDescent="0.55000000000000004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581"/>
        <v>1.0044999999999999</v>
      </c>
      <c r="P3752" s="9">
        <f t="shared" si="582"/>
        <v>215.25</v>
      </c>
      <c r="Q3752" t="str">
        <f t="shared" si="583"/>
        <v>theater</v>
      </c>
      <c r="R3752" t="str">
        <f t="shared" si="584"/>
        <v>musical</v>
      </c>
      <c r="S3752" t="str">
        <f t="shared" si="589"/>
        <v>1/12/2015</v>
      </c>
      <c r="T3752" t="str">
        <f t="shared" si="585"/>
        <v>2015</v>
      </c>
      <c r="U3752" t="str">
        <f t="shared" si="586"/>
        <v>January</v>
      </c>
      <c r="V3752" t="str">
        <f t="shared" si="580"/>
        <v>2/10/2015</v>
      </c>
      <c r="W3752" t="str">
        <f t="shared" si="587"/>
        <v>2015</v>
      </c>
      <c r="X3752" t="str">
        <f t="shared" si="588"/>
        <v>February</v>
      </c>
    </row>
    <row r="3753" spans="1:24" ht="43.2" x14ac:dyDescent="0.55000000000000004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581"/>
        <v>1.3260000000000001</v>
      </c>
      <c r="P3753" s="9">
        <f t="shared" si="582"/>
        <v>120.54545454545455</v>
      </c>
      <c r="Q3753" t="str">
        <f t="shared" si="583"/>
        <v>theater</v>
      </c>
      <c r="R3753" t="str">
        <f t="shared" si="584"/>
        <v>musical</v>
      </c>
      <c r="S3753" t="str">
        <f t="shared" si="589"/>
        <v>2/2/2016</v>
      </c>
      <c r="T3753" t="str">
        <f t="shared" si="585"/>
        <v>2016</v>
      </c>
      <c r="U3753" t="str">
        <f t="shared" si="586"/>
        <v>February</v>
      </c>
      <c r="V3753" t="str">
        <f t="shared" si="580"/>
        <v>4/2/2016</v>
      </c>
      <c r="W3753" t="str">
        <f t="shared" si="587"/>
        <v>2016</v>
      </c>
      <c r="X3753" t="str">
        <f t="shared" si="588"/>
        <v>April</v>
      </c>
    </row>
    <row r="3754" spans="1:24" ht="57.6" x14ac:dyDescent="0.55000000000000004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581"/>
        <v>1.1299999999999999</v>
      </c>
      <c r="P3754" s="9">
        <f t="shared" si="582"/>
        <v>37.666666666666664</v>
      </c>
      <c r="Q3754" t="str">
        <f t="shared" si="583"/>
        <v>theater</v>
      </c>
      <c r="R3754" t="str">
        <f t="shared" si="584"/>
        <v>musical</v>
      </c>
      <c r="S3754" t="str">
        <f t="shared" si="589"/>
        <v>9/6/2016</v>
      </c>
      <c r="T3754" t="str">
        <f t="shared" si="585"/>
        <v>2016</v>
      </c>
      <c r="U3754" t="str">
        <f t="shared" si="586"/>
        <v>September</v>
      </c>
      <c r="V3754" t="str">
        <f t="shared" si="580"/>
        <v>10/16/2016</v>
      </c>
      <c r="W3754" t="str">
        <f t="shared" si="587"/>
        <v>2016</v>
      </c>
      <c r="X3754" t="str">
        <f t="shared" si="588"/>
        <v>October</v>
      </c>
    </row>
    <row r="3755" spans="1:24" ht="43.2" x14ac:dyDescent="0.55000000000000004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581"/>
        <v>1.0334000000000001</v>
      </c>
      <c r="P3755" s="9">
        <f t="shared" si="582"/>
        <v>172.23333333333332</v>
      </c>
      <c r="Q3755" t="str">
        <f t="shared" si="583"/>
        <v>theater</v>
      </c>
      <c r="R3755" t="str">
        <f t="shared" si="584"/>
        <v>musical</v>
      </c>
      <c r="S3755" t="str">
        <f t="shared" si="589"/>
        <v>5/4/2015</v>
      </c>
      <c r="T3755" t="str">
        <f t="shared" si="585"/>
        <v>2015</v>
      </c>
      <c r="U3755" t="str">
        <f t="shared" si="586"/>
        <v>May</v>
      </c>
      <c r="V3755" t="str">
        <f t="shared" si="580"/>
        <v>6/2/2015</v>
      </c>
      <c r="W3755" t="str">
        <f t="shared" si="587"/>
        <v>2015</v>
      </c>
      <c r="X3755" t="str">
        <f t="shared" si="588"/>
        <v>June</v>
      </c>
    </row>
    <row r="3756" spans="1:24" ht="43.2" x14ac:dyDescent="0.55000000000000004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581"/>
        <v>1.2</v>
      </c>
      <c r="P3756" s="9">
        <f t="shared" si="582"/>
        <v>111.11111111111111</v>
      </c>
      <c r="Q3756" t="str">
        <f t="shared" si="583"/>
        <v>theater</v>
      </c>
      <c r="R3756" t="str">
        <f t="shared" si="584"/>
        <v>musical</v>
      </c>
      <c r="S3756" t="str">
        <f t="shared" si="589"/>
        <v>6/18/2014</v>
      </c>
      <c r="T3756" t="str">
        <f t="shared" si="585"/>
        <v>2014</v>
      </c>
      <c r="U3756" t="str">
        <f t="shared" si="586"/>
        <v>June</v>
      </c>
      <c r="V3756" t="str">
        <f t="shared" si="580"/>
        <v>7/25/2014</v>
      </c>
      <c r="W3756" t="str">
        <f t="shared" si="587"/>
        <v>2014</v>
      </c>
      <c r="X3756" t="str">
        <f t="shared" si="588"/>
        <v>July</v>
      </c>
    </row>
    <row r="3757" spans="1:24" ht="43.2" x14ac:dyDescent="0.55000000000000004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581"/>
        <v>1.2963636363636364</v>
      </c>
      <c r="P3757" s="9">
        <f t="shared" si="582"/>
        <v>25.464285714285715</v>
      </c>
      <c r="Q3757" t="str">
        <f t="shared" si="583"/>
        <v>theater</v>
      </c>
      <c r="R3757" t="str">
        <f t="shared" si="584"/>
        <v>musical</v>
      </c>
      <c r="S3757" t="str">
        <f t="shared" si="589"/>
        <v>3/16/2016</v>
      </c>
      <c r="T3757" t="str">
        <f t="shared" si="585"/>
        <v>2016</v>
      </c>
      <c r="U3757" t="str">
        <f t="shared" si="586"/>
        <v>March</v>
      </c>
      <c r="V3757" t="str">
        <f t="shared" si="580"/>
        <v>4/15/2016</v>
      </c>
      <c r="W3757" t="str">
        <f t="shared" si="587"/>
        <v>2016</v>
      </c>
      <c r="X3757" t="str">
        <f t="shared" si="588"/>
        <v>April</v>
      </c>
    </row>
    <row r="3758" spans="1:24" ht="43.2" x14ac:dyDescent="0.55000000000000004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581"/>
        <v>1.0111111111111111</v>
      </c>
      <c r="P3758" s="9">
        <f t="shared" si="582"/>
        <v>267.64705882352939</v>
      </c>
      <c r="Q3758" t="str">
        <f t="shared" si="583"/>
        <v>theater</v>
      </c>
      <c r="R3758" t="str">
        <f t="shared" si="584"/>
        <v>musical</v>
      </c>
      <c r="S3758" t="str">
        <f t="shared" si="589"/>
        <v>5/12/2014</v>
      </c>
      <c r="T3758" t="str">
        <f t="shared" si="585"/>
        <v>2014</v>
      </c>
      <c r="U3758" t="str">
        <f t="shared" si="586"/>
        <v>May</v>
      </c>
      <c r="V3758" t="str">
        <f t="shared" si="580"/>
        <v>6/11/2014</v>
      </c>
      <c r="W3758" t="str">
        <f t="shared" si="587"/>
        <v>2014</v>
      </c>
      <c r="X3758" t="str">
        <f t="shared" si="588"/>
        <v>June</v>
      </c>
    </row>
    <row r="3759" spans="1:24" ht="43.2" x14ac:dyDescent="0.55000000000000004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581"/>
        <v>1.0851428571428572</v>
      </c>
      <c r="P3759" s="9">
        <f t="shared" si="582"/>
        <v>75.959999999999994</v>
      </c>
      <c r="Q3759" t="str">
        <f t="shared" si="583"/>
        <v>theater</v>
      </c>
      <c r="R3759" t="str">
        <f t="shared" si="584"/>
        <v>musical</v>
      </c>
      <c r="S3759" t="str">
        <f t="shared" si="589"/>
        <v>11/11/2014</v>
      </c>
      <c r="T3759" t="str">
        <f t="shared" si="585"/>
        <v>2014</v>
      </c>
      <c r="U3759" t="str">
        <f t="shared" si="586"/>
        <v>November</v>
      </c>
      <c r="V3759" t="str">
        <f t="shared" si="580"/>
        <v>12/1/2014</v>
      </c>
      <c r="W3759" t="str">
        <f t="shared" si="587"/>
        <v>2014</v>
      </c>
      <c r="X3759" t="str">
        <f t="shared" si="588"/>
        <v>December</v>
      </c>
    </row>
    <row r="3760" spans="1:24" ht="28.8" x14ac:dyDescent="0.55000000000000004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581"/>
        <v>1.0233333333333334</v>
      </c>
      <c r="P3760" s="9">
        <f t="shared" si="582"/>
        <v>59.03846153846154</v>
      </c>
      <c r="Q3760" t="str">
        <f t="shared" si="583"/>
        <v>theater</v>
      </c>
      <c r="R3760" t="str">
        <f t="shared" si="584"/>
        <v>musical</v>
      </c>
      <c r="S3760" t="str">
        <f t="shared" si="589"/>
        <v>4/18/2014</v>
      </c>
      <c r="T3760" t="str">
        <f t="shared" si="585"/>
        <v>2014</v>
      </c>
      <c r="U3760" t="str">
        <f t="shared" si="586"/>
        <v>April</v>
      </c>
      <c r="V3760" t="str">
        <f t="shared" si="580"/>
        <v>5/19/2014</v>
      </c>
      <c r="W3760" t="str">
        <f t="shared" si="587"/>
        <v>2014</v>
      </c>
      <c r="X3760" t="str">
        <f t="shared" si="588"/>
        <v>May</v>
      </c>
    </row>
    <row r="3761" spans="1:24" ht="28.8" x14ac:dyDescent="0.55000000000000004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581"/>
        <v>1.1024425000000002</v>
      </c>
      <c r="P3761" s="9">
        <f t="shared" si="582"/>
        <v>50.111022727272733</v>
      </c>
      <c r="Q3761" t="str">
        <f t="shared" si="583"/>
        <v>theater</v>
      </c>
      <c r="R3761" t="str">
        <f t="shared" si="584"/>
        <v>musical</v>
      </c>
      <c r="S3761" t="str">
        <f t="shared" si="589"/>
        <v>6/26/2015</v>
      </c>
      <c r="T3761" t="str">
        <f t="shared" si="585"/>
        <v>2015</v>
      </c>
      <c r="U3761" t="str">
        <f t="shared" si="586"/>
        <v>June</v>
      </c>
      <c r="V3761" t="str">
        <f t="shared" si="580"/>
        <v>8/25/2015</v>
      </c>
      <c r="W3761" t="str">
        <f t="shared" si="587"/>
        <v>2015</v>
      </c>
      <c r="X3761" t="str">
        <f t="shared" si="588"/>
        <v>August</v>
      </c>
    </row>
    <row r="3762" spans="1:24" ht="43.2" x14ac:dyDescent="0.55000000000000004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581"/>
        <v>1.010154</v>
      </c>
      <c r="P3762" s="9">
        <f t="shared" si="582"/>
        <v>55.502967032967035</v>
      </c>
      <c r="Q3762" t="str">
        <f t="shared" si="583"/>
        <v>theater</v>
      </c>
      <c r="R3762" t="str">
        <f t="shared" si="584"/>
        <v>musical</v>
      </c>
      <c r="S3762" t="str">
        <f t="shared" si="589"/>
        <v>4/10/2014</v>
      </c>
      <c r="T3762" t="str">
        <f t="shared" si="585"/>
        <v>2014</v>
      </c>
      <c r="U3762" t="str">
        <f t="shared" si="586"/>
        <v>April</v>
      </c>
      <c r="V3762" t="str">
        <f t="shared" si="580"/>
        <v>5/5/2014</v>
      </c>
      <c r="W3762" t="str">
        <f t="shared" si="587"/>
        <v>2014</v>
      </c>
      <c r="X3762" t="str">
        <f t="shared" si="588"/>
        <v>May</v>
      </c>
    </row>
    <row r="3763" spans="1:24" ht="43.2" x14ac:dyDescent="0.55000000000000004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581"/>
        <v>1</v>
      </c>
      <c r="P3763" s="9">
        <f t="shared" si="582"/>
        <v>166.66666666666666</v>
      </c>
      <c r="Q3763" t="str">
        <f t="shared" si="583"/>
        <v>theater</v>
      </c>
      <c r="R3763" t="str">
        <f t="shared" si="584"/>
        <v>musical</v>
      </c>
      <c r="S3763" t="str">
        <f t="shared" si="589"/>
        <v>6/18/2015</v>
      </c>
      <c r="T3763" t="str">
        <f t="shared" si="585"/>
        <v>2015</v>
      </c>
      <c r="U3763" t="str">
        <f t="shared" si="586"/>
        <v>June</v>
      </c>
      <c r="V3763" t="str">
        <f t="shared" si="580"/>
        <v>8/10/2015</v>
      </c>
      <c r="W3763" t="str">
        <f t="shared" si="587"/>
        <v>2015</v>
      </c>
      <c r="X3763" t="str">
        <f t="shared" si="588"/>
        <v>August</v>
      </c>
    </row>
    <row r="3764" spans="1:24" ht="43.2" x14ac:dyDescent="0.55000000000000004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581"/>
        <v>1.0624</v>
      </c>
      <c r="P3764" s="9">
        <f t="shared" si="582"/>
        <v>47.428571428571431</v>
      </c>
      <c r="Q3764" t="str">
        <f t="shared" si="583"/>
        <v>theater</v>
      </c>
      <c r="R3764" t="str">
        <f t="shared" si="584"/>
        <v>musical</v>
      </c>
      <c r="S3764" t="str">
        <f t="shared" si="589"/>
        <v>7/8/2015</v>
      </c>
      <c r="T3764" t="str">
        <f t="shared" si="585"/>
        <v>2015</v>
      </c>
      <c r="U3764" t="str">
        <f t="shared" si="586"/>
        <v>July</v>
      </c>
      <c r="V3764" t="str">
        <f t="shared" si="580"/>
        <v>8/2/2015</v>
      </c>
      <c r="W3764" t="str">
        <f t="shared" si="587"/>
        <v>2015</v>
      </c>
      <c r="X3764" t="str">
        <f t="shared" si="588"/>
        <v>August</v>
      </c>
    </row>
    <row r="3765" spans="1:24" ht="28.8" x14ac:dyDescent="0.55000000000000004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581"/>
        <v>1</v>
      </c>
      <c r="P3765" s="9">
        <f t="shared" si="582"/>
        <v>64.935064935064929</v>
      </c>
      <c r="Q3765" t="str">
        <f t="shared" si="583"/>
        <v>theater</v>
      </c>
      <c r="R3765" t="str">
        <f t="shared" si="584"/>
        <v>musical</v>
      </c>
      <c r="S3765" t="str">
        <f t="shared" si="589"/>
        <v>3/2/2015</v>
      </c>
      <c r="T3765" t="str">
        <f t="shared" si="585"/>
        <v>2015</v>
      </c>
      <c r="U3765" t="str">
        <f t="shared" si="586"/>
        <v>March</v>
      </c>
      <c r="V3765" t="str">
        <f t="shared" si="580"/>
        <v>4/1/2015</v>
      </c>
      <c r="W3765" t="str">
        <f t="shared" si="587"/>
        <v>2015</v>
      </c>
      <c r="X3765" t="str">
        <f t="shared" si="588"/>
        <v>April</v>
      </c>
    </row>
    <row r="3766" spans="1:24" ht="43.2" x14ac:dyDescent="0.55000000000000004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581"/>
        <v>1</v>
      </c>
      <c r="P3766" s="9">
        <f t="shared" si="582"/>
        <v>55.555555555555557</v>
      </c>
      <c r="Q3766" t="str">
        <f t="shared" si="583"/>
        <v>theater</v>
      </c>
      <c r="R3766" t="str">
        <f t="shared" si="584"/>
        <v>musical</v>
      </c>
      <c r="S3766" t="str">
        <f t="shared" si="589"/>
        <v>5/9/2016</v>
      </c>
      <c r="T3766" t="str">
        <f t="shared" si="585"/>
        <v>2016</v>
      </c>
      <c r="U3766" t="str">
        <f t="shared" si="586"/>
        <v>May</v>
      </c>
      <c r="V3766" t="str">
        <f t="shared" si="580"/>
        <v>5/28/2016</v>
      </c>
      <c r="W3766" t="str">
        <f t="shared" si="587"/>
        <v>2016</v>
      </c>
      <c r="X3766" t="str">
        <f t="shared" si="588"/>
        <v>May</v>
      </c>
    </row>
    <row r="3767" spans="1:24" ht="43.2" x14ac:dyDescent="0.55000000000000004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581"/>
        <v>1.1345714285714286</v>
      </c>
      <c r="P3767" s="9">
        <f t="shared" si="582"/>
        <v>74.224299065420567</v>
      </c>
      <c r="Q3767" t="str">
        <f t="shared" si="583"/>
        <v>theater</v>
      </c>
      <c r="R3767" t="str">
        <f t="shared" si="584"/>
        <v>musical</v>
      </c>
      <c r="S3767" t="str">
        <f t="shared" si="589"/>
        <v>6/30/2014</v>
      </c>
      <c r="T3767" t="str">
        <f t="shared" si="585"/>
        <v>2014</v>
      </c>
      <c r="U3767" t="str">
        <f t="shared" si="586"/>
        <v>June</v>
      </c>
      <c r="V3767" t="str">
        <f t="shared" si="580"/>
        <v>7/30/2014</v>
      </c>
      <c r="W3767" t="str">
        <f t="shared" si="587"/>
        <v>2014</v>
      </c>
      <c r="X3767" t="str">
        <f t="shared" si="588"/>
        <v>July</v>
      </c>
    </row>
    <row r="3768" spans="1:24" ht="28.8" x14ac:dyDescent="0.55000000000000004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581"/>
        <v>1.0265010000000001</v>
      </c>
      <c r="P3768" s="9">
        <f t="shared" si="582"/>
        <v>106.9271875</v>
      </c>
      <c r="Q3768" t="str">
        <f t="shared" si="583"/>
        <v>theater</v>
      </c>
      <c r="R3768" t="str">
        <f t="shared" si="584"/>
        <v>musical</v>
      </c>
      <c r="S3768" t="str">
        <f t="shared" si="589"/>
        <v>5/28/2014</v>
      </c>
      <c r="T3768" t="str">
        <f t="shared" si="585"/>
        <v>2014</v>
      </c>
      <c r="U3768" t="str">
        <f t="shared" si="586"/>
        <v>May</v>
      </c>
      <c r="V3768" t="str">
        <f t="shared" si="580"/>
        <v>7/2/2014</v>
      </c>
      <c r="W3768" t="str">
        <f t="shared" si="587"/>
        <v>2014</v>
      </c>
      <c r="X3768" t="str">
        <f t="shared" si="588"/>
        <v>July</v>
      </c>
    </row>
    <row r="3769" spans="1:24" ht="43.2" x14ac:dyDescent="0.55000000000000004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581"/>
        <v>1.1675</v>
      </c>
      <c r="P3769" s="9">
        <f t="shared" si="582"/>
        <v>41.696428571428569</v>
      </c>
      <c r="Q3769" t="str">
        <f t="shared" si="583"/>
        <v>theater</v>
      </c>
      <c r="R3769" t="str">
        <f t="shared" si="584"/>
        <v>musical</v>
      </c>
      <c r="S3769" t="str">
        <f t="shared" si="589"/>
        <v>2/14/2015</v>
      </c>
      <c r="T3769" t="str">
        <f t="shared" si="585"/>
        <v>2015</v>
      </c>
      <c r="U3769" t="str">
        <f t="shared" si="586"/>
        <v>February</v>
      </c>
      <c r="V3769" t="str">
        <f t="shared" si="580"/>
        <v>2/28/2015</v>
      </c>
      <c r="W3769" t="str">
        <f t="shared" si="587"/>
        <v>2015</v>
      </c>
      <c r="X3769" t="str">
        <f t="shared" si="588"/>
        <v>February</v>
      </c>
    </row>
    <row r="3770" spans="1:24" ht="43.2" x14ac:dyDescent="0.55000000000000004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581"/>
        <v>1.0765274999999999</v>
      </c>
      <c r="P3770" s="9">
        <f t="shared" si="582"/>
        <v>74.243275862068955</v>
      </c>
      <c r="Q3770" t="str">
        <f t="shared" si="583"/>
        <v>theater</v>
      </c>
      <c r="R3770" t="str">
        <f t="shared" si="584"/>
        <v>musical</v>
      </c>
      <c r="S3770" t="str">
        <f t="shared" si="589"/>
        <v>5/13/2014</v>
      </c>
      <c r="T3770" t="str">
        <f t="shared" si="585"/>
        <v>2014</v>
      </c>
      <c r="U3770" t="str">
        <f t="shared" si="586"/>
        <v>May</v>
      </c>
      <c r="V3770" t="str">
        <f t="shared" si="580"/>
        <v>6/12/2014</v>
      </c>
      <c r="W3770" t="str">
        <f t="shared" si="587"/>
        <v>2014</v>
      </c>
      <c r="X3770" t="str">
        <f t="shared" si="588"/>
        <v>June</v>
      </c>
    </row>
    <row r="3771" spans="1:24" ht="43.2" x14ac:dyDescent="0.55000000000000004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581"/>
        <v>1</v>
      </c>
      <c r="P3771" s="9">
        <f t="shared" si="582"/>
        <v>73.333333333333329</v>
      </c>
      <c r="Q3771" t="str">
        <f t="shared" si="583"/>
        <v>theater</v>
      </c>
      <c r="R3771" t="str">
        <f t="shared" si="584"/>
        <v>musical</v>
      </c>
      <c r="S3771" t="str">
        <f t="shared" si="589"/>
        <v>3/16/2016</v>
      </c>
      <c r="T3771" t="str">
        <f t="shared" si="585"/>
        <v>2016</v>
      </c>
      <c r="U3771" t="str">
        <f t="shared" si="586"/>
        <v>March</v>
      </c>
      <c r="V3771" t="str">
        <f t="shared" si="580"/>
        <v>4/15/2016</v>
      </c>
      <c r="W3771" t="str">
        <f t="shared" si="587"/>
        <v>2016</v>
      </c>
      <c r="X3771" t="str">
        <f t="shared" si="588"/>
        <v>April</v>
      </c>
    </row>
    <row r="3772" spans="1:24" ht="43.2" x14ac:dyDescent="0.55000000000000004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581"/>
        <v>1</v>
      </c>
      <c r="P3772" s="9">
        <f t="shared" si="582"/>
        <v>100</v>
      </c>
      <c r="Q3772" t="str">
        <f t="shared" si="583"/>
        <v>theater</v>
      </c>
      <c r="R3772" t="str">
        <f t="shared" si="584"/>
        <v>musical</v>
      </c>
      <c r="S3772" t="str">
        <f t="shared" si="589"/>
        <v>5/14/2015</v>
      </c>
      <c r="T3772" t="str">
        <f t="shared" si="585"/>
        <v>2015</v>
      </c>
      <c r="U3772" t="str">
        <f t="shared" si="586"/>
        <v>May</v>
      </c>
      <c r="V3772" t="str">
        <f t="shared" si="580"/>
        <v>6/13/2015</v>
      </c>
      <c r="W3772" t="str">
        <f t="shared" si="587"/>
        <v>2015</v>
      </c>
      <c r="X3772" t="str">
        <f t="shared" si="588"/>
        <v>June</v>
      </c>
    </row>
    <row r="3773" spans="1:24" ht="28.8" x14ac:dyDescent="0.55000000000000004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581"/>
        <v>1.46</v>
      </c>
      <c r="P3773" s="9">
        <f t="shared" si="582"/>
        <v>38.421052631578945</v>
      </c>
      <c r="Q3773" t="str">
        <f t="shared" si="583"/>
        <v>theater</v>
      </c>
      <c r="R3773" t="str">
        <f t="shared" si="584"/>
        <v>musical</v>
      </c>
      <c r="S3773" t="str">
        <f t="shared" si="589"/>
        <v>5/3/2016</v>
      </c>
      <c r="T3773" t="str">
        <f t="shared" si="585"/>
        <v>2016</v>
      </c>
      <c r="U3773" t="str">
        <f t="shared" si="586"/>
        <v>May</v>
      </c>
      <c r="V3773" t="str">
        <f t="shared" si="580"/>
        <v>5/17/2016</v>
      </c>
      <c r="W3773" t="str">
        <f t="shared" si="587"/>
        <v>2016</v>
      </c>
      <c r="X3773" t="str">
        <f t="shared" si="588"/>
        <v>May</v>
      </c>
    </row>
    <row r="3774" spans="1:24" ht="43.2" x14ac:dyDescent="0.55000000000000004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581"/>
        <v>1.1020000000000001</v>
      </c>
      <c r="P3774" s="9">
        <f t="shared" si="582"/>
        <v>166.96969696969697</v>
      </c>
      <c r="Q3774" t="str">
        <f t="shared" si="583"/>
        <v>theater</v>
      </c>
      <c r="R3774" t="str">
        <f t="shared" si="584"/>
        <v>musical</v>
      </c>
      <c r="S3774" t="str">
        <f t="shared" si="589"/>
        <v>11/8/2016</v>
      </c>
      <c r="T3774" t="str">
        <f t="shared" si="585"/>
        <v>2016</v>
      </c>
      <c r="U3774" t="str">
        <f t="shared" si="586"/>
        <v>November</v>
      </c>
      <c r="V3774" t="str">
        <f t="shared" si="580"/>
        <v>11/29/2016</v>
      </c>
      <c r="W3774" t="str">
        <f t="shared" si="587"/>
        <v>2016</v>
      </c>
      <c r="X3774" t="str">
        <f t="shared" si="588"/>
        <v>November</v>
      </c>
    </row>
    <row r="3775" spans="1:24" ht="28.8" x14ac:dyDescent="0.55000000000000004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581"/>
        <v>1.0820000000000001</v>
      </c>
      <c r="P3775" s="9">
        <f t="shared" si="582"/>
        <v>94.912280701754383</v>
      </c>
      <c r="Q3775" t="str">
        <f t="shared" si="583"/>
        <v>theater</v>
      </c>
      <c r="R3775" t="str">
        <f t="shared" si="584"/>
        <v>musical</v>
      </c>
      <c r="S3775" t="str">
        <f t="shared" si="589"/>
        <v>10/12/2016</v>
      </c>
      <c r="T3775" t="str">
        <f t="shared" si="585"/>
        <v>2016</v>
      </c>
      <c r="U3775" t="str">
        <f t="shared" si="586"/>
        <v>October</v>
      </c>
      <c r="V3775" t="str">
        <f t="shared" si="580"/>
        <v>11/14/2016</v>
      </c>
      <c r="W3775" t="str">
        <f t="shared" si="587"/>
        <v>2016</v>
      </c>
      <c r="X3775" t="str">
        <f t="shared" si="588"/>
        <v>November</v>
      </c>
    </row>
    <row r="3776" spans="1:24" ht="43.2" x14ac:dyDescent="0.55000000000000004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581"/>
        <v>1</v>
      </c>
      <c r="P3776" s="9">
        <f t="shared" si="582"/>
        <v>100</v>
      </c>
      <c r="Q3776" t="str">
        <f t="shared" si="583"/>
        <v>theater</v>
      </c>
      <c r="R3776" t="str">
        <f t="shared" si="584"/>
        <v>musical</v>
      </c>
      <c r="S3776" t="str">
        <f t="shared" si="589"/>
        <v>3/24/2015</v>
      </c>
      <c r="T3776" t="str">
        <f t="shared" si="585"/>
        <v>2015</v>
      </c>
      <c r="U3776" t="str">
        <f t="shared" si="586"/>
        <v>March</v>
      </c>
      <c r="V3776" t="str">
        <f t="shared" si="580"/>
        <v>4/9/2015</v>
      </c>
      <c r="W3776" t="str">
        <f t="shared" si="587"/>
        <v>2015</v>
      </c>
      <c r="X3776" t="str">
        <f t="shared" si="588"/>
        <v>April</v>
      </c>
    </row>
    <row r="3777" spans="1:24" ht="43.2" x14ac:dyDescent="0.55000000000000004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581"/>
        <v>1.0024999999999999</v>
      </c>
      <c r="P3777" s="9">
        <f t="shared" si="582"/>
        <v>143.21428571428572</v>
      </c>
      <c r="Q3777" t="str">
        <f t="shared" si="583"/>
        <v>theater</v>
      </c>
      <c r="R3777" t="str">
        <f t="shared" si="584"/>
        <v>musical</v>
      </c>
      <c r="S3777" t="str">
        <f t="shared" si="589"/>
        <v>3/12/2015</v>
      </c>
      <c r="T3777" t="str">
        <f t="shared" si="585"/>
        <v>2015</v>
      </c>
      <c r="U3777" t="str">
        <f t="shared" si="586"/>
        <v>March</v>
      </c>
      <c r="V3777" t="str">
        <f t="shared" si="580"/>
        <v>4/8/2015</v>
      </c>
      <c r="W3777" t="str">
        <f t="shared" si="587"/>
        <v>2015</v>
      </c>
      <c r="X3777" t="str">
        <f t="shared" si="588"/>
        <v>April</v>
      </c>
    </row>
    <row r="3778" spans="1:24" ht="57.6" x14ac:dyDescent="0.55000000000000004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si="581"/>
        <v>1.0671250000000001</v>
      </c>
      <c r="P3778" s="9">
        <f t="shared" si="582"/>
        <v>90.819148936170208</v>
      </c>
      <c r="Q3778" t="str">
        <f t="shared" si="583"/>
        <v>theater</v>
      </c>
      <c r="R3778" t="str">
        <f t="shared" si="584"/>
        <v>musical</v>
      </c>
      <c r="S3778" t="str">
        <f t="shared" si="589"/>
        <v>6/24/2014</v>
      </c>
      <c r="T3778" t="str">
        <f t="shared" si="585"/>
        <v>2014</v>
      </c>
      <c r="U3778" t="str">
        <f t="shared" si="586"/>
        <v>June</v>
      </c>
      <c r="V3778" t="str">
        <f t="shared" ref="V3778:V3841" si="590">TEXT((I3778/86400)+25569+(-5/24),"m/d/yyyy")</f>
        <v>7/31/2014</v>
      </c>
      <c r="W3778" t="str">
        <f t="shared" si="587"/>
        <v>2014</v>
      </c>
      <c r="X3778" t="str">
        <f t="shared" si="588"/>
        <v>July</v>
      </c>
    </row>
    <row r="3779" spans="1:24" ht="43.2" x14ac:dyDescent="0.55000000000000004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ref="O3779:O3842" si="591">E3779/D3779</f>
        <v>1.4319999999999999</v>
      </c>
      <c r="P3779" s="9">
        <f t="shared" ref="P3779:P3842" si="592">IF(L3779&lt;&gt;0, E3779/L3779, 0)</f>
        <v>48.542372881355931</v>
      </c>
      <c r="Q3779" t="str">
        <f t="shared" ref="Q3779:Q3842" si="593">LEFT(N3779, SEARCH("/",N3779,1)-1)</f>
        <v>theater</v>
      </c>
      <c r="R3779" t="str">
        <f t="shared" ref="R3779:R3842" si="594">RIGHT(N3779,LEN(N3779)-FIND("/",N3779))</f>
        <v>musical</v>
      </c>
      <c r="S3779" t="str">
        <f t="shared" si="589"/>
        <v>9/4/2014</v>
      </c>
      <c r="T3779" t="str">
        <f t="shared" ref="T3779:T3842" si="595">TEXT((J3779/86400)+25569+(-5/24),"yyyy")</f>
        <v>2014</v>
      </c>
      <c r="U3779" t="str">
        <f t="shared" ref="U3779:U3842" si="596">TEXT((J3779/86400)+25569+(-5/24),"mmmm")</f>
        <v>September</v>
      </c>
      <c r="V3779" t="str">
        <f t="shared" si="590"/>
        <v>9/26/2014</v>
      </c>
      <c r="W3779" t="str">
        <f t="shared" ref="W3779:W3842" si="597">TEXT((I3779/86400)+25569+(-5/24),"yyyy")</f>
        <v>2014</v>
      </c>
      <c r="X3779" t="str">
        <f t="shared" ref="X3779:X3842" si="598">TEXT((I3779/86400)+25569+(-5/24),"mmmm")</f>
        <v>September</v>
      </c>
    </row>
    <row r="3780" spans="1:24" ht="28.8" x14ac:dyDescent="0.55000000000000004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si="591"/>
        <v>1.0504166666666668</v>
      </c>
      <c r="P3780" s="9">
        <f t="shared" si="592"/>
        <v>70.027777777777771</v>
      </c>
      <c r="Q3780" t="str">
        <f t="shared" si="593"/>
        <v>theater</v>
      </c>
      <c r="R3780" t="str">
        <f t="shared" si="594"/>
        <v>musical</v>
      </c>
      <c r="S3780" t="str">
        <f t="shared" ref="S3780:S3843" si="599">TEXT((J3780/86400)+25569+(-5/24),"m/d/yyyy")</f>
        <v>12/16/2014</v>
      </c>
      <c r="T3780" t="str">
        <f t="shared" si="595"/>
        <v>2014</v>
      </c>
      <c r="U3780" t="str">
        <f t="shared" si="596"/>
        <v>December</v>
      </c>
      <c r="V3780" t="str">
        <f t="shared" si="590"/>
        <v>2/14/2015</v>
      </c>
      <c r="W3780" t="str">
        <f t="shared" si="597"/>
        <v>2015</v>
      </c>
      <c r="X3780" t="str">
        <f t="shared" si="598"/>
        <v>February</v>
      </c>
    </row>
    <row r="3781" spans="1:24" ht="28.8" x14ac:dyDescent="0.55000000000000004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si="591"/>
        <v>1.0398000000000001</v>
      </c>
      <c r="P3781" s="9">
        <f t="shared" si="592"/>
        <v>135.62608695652173</v>
      </c>
      <c r="Q3781" t="str">
        <f t="shared" si="593"/>
        <v>theater</v>
      </c>
      <c r="R3781" t="str">
        <f t="shared" si="594"/>
        <v>musical</v>
      </c>
      <c r="S3781" t="str">
        <f t="shared" si="599"/>
        <v>2/25/2016</v>
      </c>
      <c r="T3781" t="str">
        <f t="shared" si="595"/>
        <v>2016</v>
      </c>
      <c r="U3781" t="str">
        <f t="shared" si="596"/>
        <v>February</v>
      </c>
      <c r="V3781" t="str">
        <f t="shared" si="590"/>
        <v>3/26/2016</v>
      </c>
      <c r="W3781" t="str">
        <f t="shared" si="597"/>
        <v>2016</v>
      </c>
      <c r="X3781" t="str">
        <f t="shared" si="598"/>
        <v>March</v>
      </c>
    </row>
    <row r="3782" spans="1:24" ht="43.2" x14ac:dyDescent="0.55000000000000004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591"/>
        <v>1.2</v>
      </c>
      <c r="P3782" s="9">
        <f t="shared" si="592"/>
        <v>100</v>
      </c>
      <c r="Q3782" t="str">
        <f t="shared" si="593"/>
        <v>theater</v>
      </c>
      <c r="R3782" t="str">
        <f t="shared" si="594"/>
        <v>musical</v>
      </c>
      <c r="S3782" t="str">
        <f t="shared" si="599"/>
        <v>6/11/2015</v>
      </c>
      <c r="T3782" t="str">
        <f t="shared" si="595"/>
        <v>2015</v>
      </c>
      <c r="U3782" t="str">
        <f t="shared" si="596"/>
        <v>June</v>
      </c>
      <c r="V3782" t="str">
        <f t="shared" si="590"/>
        <v>7/13/2015</v>
      </c>
      <c r="W3782" t="str">
        <f t="shared" si="597"/>
        <v>2015</v>
      </c>
      <c r="X3782" t="str">
        <f t="shared" si="598"/>
        <v>July</v>
      </c>
    </row>
    <row r="3783" spans="1:24" ht="43.2" x14ac:dyDescent="0.55000000000000004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591"/>
        <v>1.0966666666666667</v>
      </c>
      <c r="P3783" s="9">
        <f t="shared" si="592"/>
        <v>94.90384615384616</v>
      </c>
      <c r="Q3783" t="str">
        <f t="shared" si="593"/>
        <v>theater</v>
      </c>
      <c r="R3783" t="str">
        <f t="shared" si="594"/>
        <v>musical</v>
      </c>
      <c r="S3783" t="str">
        <f t="shared" si="599"/>
        <v>8/14/2014</v>
      </c>
      <c r="T3783" t="str">
        <f t="shared" si="595"/>
        <v>2014</v>
      </c>
      <c r="U3783" t="str">
        <f t="shared" si="596"/>
        <v>August</v>
      </c>
      <c r="V3783" t="str">
        <f t="shared" si="590"/>
        <v>9/8/2014</v>
      </c>
      <c r="W3783" t="str">
        <f t="shared" si="597"/>
        <v>2014</v>
      </c>
      <c r="X3783" t="str">
        <f t="shared" si="598"/>
        <v>September</v>
      </c>
    </row>
    <row r="3784" spans="1:24" ht="43.2" x14ac:dyDescent="0.55000000000000004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591"/>
        <v>1.0175000000000001</v>
      </c>
      <c r="P3784" s="9">
        <f t="shared" si="592"/>
        <v>75.370370370370367</v>
      </c>
      <c r="Q3784" t="str">
        <f t="shared" si="593"/>
        <v>theater</v>
      </c>
      <c r="R3784" t="str">
        <f t="shared" si="594"/>
        <v>musical</v>
      </c>
      <c r="S3784" t="str">
        <f t="shared" si="599"/>
        <v>6/25/2016</v>
      </c>
      <c r="T3784" t="str">
        <f t="shared" si="595"/>
        <v>2016</v>
      </c>
      <c r="U3784" t="str">
        <f t="shared" si="596"/>
        <v>June</v>
      </c>
      <c r="V3784" t="str">
        <f t="shared" si="590"/>
        <v>7/24/2016</v>
      </c>
      <c r="W3784" t="str">
        <f t="shared" si="597"/>
        <v>2016</v>
      </c>
      <c r="X3784" t="str">
        <f t="shared" si="598"/>
        <v>July</v>
      </c>
    </row>
    <row r="3785" spans="1:24" ht="43.2" x14ac:dyDescent="0.55000000000000004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591"/>
        <v>1.2891666666666666</v>
      </c>
      <c r="P3785" s="9">
        <f t="shared" si="592"/>
        <v>64.458333333333329</v>
      </c>
      <c r="Q3785" t="str">
        <f t="shared" si="593"/>
        <v>theater</v>
      </c>
      <c r="R3785" t="str">
        <f t="shared" si="594"/>
        <v>musical</v>
      </c>
      <c r="S3785" t="str">
        <f t="shared" si="599"/>
        <v>2/19/2016</v>
      </c>
      <c r="T3785" t="str">
        <f t="shared" si="595"/>
        <v>2016</v>
      </c>
      <c r="U3785" t="str">
        <f t="shared" si="596"/>
        <v>February</v>
      </c>
      <c r="V3785" t="str">
        <f t="shared" si="590"/>
        <v>3/15/2016</v>
      </c>
      <c r="W3785" t="str">
        <f t="shared" si="597"/>
        <v>2016</v>
      </c>
      <c r="X3785" t="str">
        <f t="shared" si="598"/>
        <v>March</v>
      </c>
    </row>
    <row r="3786" spans="1:24" ht="43.2" x14ac:dyDescent="0.55000000000000004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591"/>
        <v>1.1499999999999999</v>
      </c>
      <c r="P3786" s="9">
        <f t="shared" si="592"/>
        <v>115</v>
      </c>
      <c r="Q3786" t="str">
        <f t="shared" si="593"/>
        <v>theater</v>
      </c>
      <c r="R3786" t="str">
        <f t="shared" si="594"/>
        <v>musical</v>
      </c>
      <c r="S3786" t="str">
        <f t="shared" si="599"/>
        <v>6/10/2016</v>
      </c>
      <c r="T3786" t="str">
        <f t="shared" si="595"/>
        <v>2016</v>
      </c>
      <c r="U3786" t="str">
        <f t="shared" si="596"/>
        <v>June</v>
      </c>
      <c r="V3786" t="str">
        <f t="shared" si="590"/>
        <v>7/10/2016</v>
      </c>
      <c r="W3786" t="str">
        <f t="shared" si="597"/>
        <v>2016</v>
      </c>
      <c r="X3786" t="str">
        <f t="shared" si="598"/>
        <v>July</v>
      </c>
    </row>
    <row r="3787" spans="1:24" ht="43.2" x14ac:dyDescent="0.55000000000000004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591"/>
        <v>1.5075000000000001</v>
      </c>
      <c r="P3787" s="9">
        <f t="shared" si="592"/>
        <v>100.5</v>
      </c>
      <c r="Q3787" t="str">
        <f t="shared" si="593"/>
        <v>theater</v>
      </c>
      <c r="R3787" t="str">
        <f t="shared" si="594"/>
        <v>musical</v>
      </c>
      <c r="S3787" t="str">
        <f t="shared" si="599"/>
        <v>6/27/2016</v>
      </c>
      <c r="T3787" t="str">
        <f t="shared" si="595"/>
        <v>2016</v>
      </c>
      <c r="U3787" t="str">
        <f t="shared" si="596"/>
        <v>June</v>
      </c>
      <c r="V3787" t="str">
        <f t="shared" si="590"/>
        <v>8/2/2016</v>
      </c>
      <c r="W3787" t="str">
        <f t="shared" si="597"/>
        <v>2016</v>
      </c>
      <c r="X3787" t="str">
        <f t="shared" si="598"/>
        <v>August</v>
      </c>
    </row>
    <row r="3788" spans="1:24" ht="43.2" x14ac:dyDescent="0.55000000000000004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591"/>
        <v>1.1096666666666666</v>
      </c>
      <c r="P3788" s="9">
        <f t="shared" si="592"/>
        <v>93.774647887323937</v>
      </c>
      <c r="Q3788" t="str">
        <f t="shared" si="593"/>
        <v>theater</v>
      </c>
      <c r="R3788" t="str">
        <f t="shared" si="594"/>
        <v>musical</v>
      </c>
      <c r="S3788" t="str">
        <f t="shared" si="599"/>
        <v>4/26/2016</v>
      </c>
      <c r="T3788" t="str">
        <f t="shared" si="595"/>
        <v>2016</v>
      </c>
      <c r="U3788" t="str">
        <f t="shared" si="596"/>
        <v>April</v>
      </c>
      <c r="V3788" t="str">
        <f t="shared" si="590"/>
        <v>5/26/2016</v>
      </c>
      <c r="W3788" t="str">
        <f t="shared" si="597"/>
        <v>2016</v>
      </c>
      <c r="X3788" t="str">
        <f t="shared" si="598"/>
        <v>May</v>
      </c>
    </row>
    <row r="3789" spans="1:24" ht="43.2" x14ac:dyDescent="0.55000000000000004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591"/>
        <v>1.0028571428571429</v>
      </c>
      <c r="P3789" s="9">
        <f t="shared" si="592"/>
        <v>35.1</v>
      </c>
      <c r="Q3789" t="str">
        <f t="shared" si="593"/>
        <v>theater</v>
      </c>
      <c r="R3789" t="str">
        <f t="shared" si="594"/>
        <v>musical</v>
      </c>
      <c r="S3789" t="str">
        <f t="shared" si="599"/>
        <v>6/12/2015</v>
      </c>
      <c r="T3789" t="str">
        <f t="shared" si="595"/>
        <v>2015</v>
      </c>
      <c r="U3789" t="str">
        <f t="shared" si="596"/>
        <v>June</v>
      </c>
      <c r="V3789" t="str">
        <f t="shared" si="590"/>
        <v>7/10/2015</v>
      </c>
      <c r="W3789" t="str">
        <f t="shared" si="597"/>
        <v>2015</v>
      </c>
      <c r="X3789" t="str">
        <f t="shared" si="598"/>
        <v>July</v>
      </c>
    </row>
    <row r="3790" spans="1:24" ht="72" x14ac:dyDescent="0.55000000000000004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si="591"/>
        <v>6.6666666666666671E-3</v>
      </c>
      <c r="P3790" s="9">
        <f t="shared" si="592"/>
        <v>500</v>
      </c>
      <c r="Q3790" t="str">
        <f t="shared" si="593"/>
        <v>theater</v>
      </c>
      <c r="R3790" t="str">
        <f t="shared" si="594"/>
        <v>musical</v>
      </c>
      <c r="S3790" t="str">
        <f t="shared" si="599"/>
        <v>11/25/2015</v>
      </c>
      <c r="T3790" t="str">
        <f t="shared" si="595"/>
        <v>2015</v>
      </c>
      <c r="U3790" t="str">
        <f t="shared" si="596"/>
        <v>November</v>
      </c>
      <c r="V3790" t="str">
        <f t="shared" si="590"/>
        <v>12/23/2015</v>
      </c>
      <c r="W3790" t="str">
        <f t="shared" si="597"/>
        <v>2015</v>
      </c>
      <c r="X3790" t="str">
        <f t="shared" si="598"/>
        <v>December</v>
      </c>
    </row>
    <row r="3791" spans="1:24" ht="43.2" x14ac:dyDescent="0.55000000000000004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591"/>
        <v>3.267605633802817E-2</v>
      </c>
      <c r="P3791" s="9">
        <f t="shared" si="592"/>
        <v>29</v>
      </c>
      <c r="Q3791" t="str">
        <f t="shared" si="593"/>
        <v>theater</v>
      </c>
      <c r="R3791" t="str">
        <f t="shared" si="594"/>
        <v>musical</v>
      </c>
      <c r="S3791" t="str">
        <f t="shared" si="599"/>
        <v>5/14/2015</v>
      </c>
      <c r="T3791" t="str">
        <f t="shared" si="595"/>
        <v>2015</v>
      </c>
      <c r="U3791" t="str">
        <f t="shared" si="596"/>
        <v>May</v>
      </c>
      <c r="V3791" t="str">
        <f t="shared" si="590"/>
        <v>6/15/2015</v>
      </c>
      <c r="W3791" t="str">
        <f t="shared" si="597"/>
        <v>2015</v>
      </c>
      <c r="X3791" t="str">
        <f t="shared" si="598"/>
        <v>June</v>
      </c>
    </row>
    <row r="3792" spans="1:24" ht="43.2" x14ac:dyDescent="0.55000000000000004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 t="shared" si="591"/>
        <v>0</v>
      </c>
      <c r="P3792" s="9">
        <f t="shared" si="592"/>
        <v>0</v>
      </c>
      <c r="Q3792" t="str">
        <f t="shared" si="593"/>
        <v>theater</v>
      </c>
      <c r="R3792" t="str">
        <f t="shared" si="594"/>
        <v>musical</v>
      </c>
      <c r="S3792" t="str">
        <f t="shared" si="599"/>
        <v>10/23/2016</v>
      </c>
      <c r="T3792" t="str">
        <f t="shared" si="595"/>
        <v>2016</v>
      </c>
      <c r="U3792" t="str">
        <f t="shared" si="596"/>
        <v>October</v>
      </c>
      <c r="V3792" t="str">
        <f t="shared" si="590"/>
        <v>11/22/2016</v>
      </c>
      <c r="W3792" t="str">
        <f t="shared" si="597"/>
        <v>2016</v>
      </c>
      <c r="X3792" t="str">
        <f t="shared" si="598"/>
        <v>November</v>
      </c>
    </row>
    <row r="3793" spans="1:24" ht="28.8" x14ac:dyDescent="0.55000000000000004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 t="shared" si="591"/>
        <v>0</v>
      </c>
      <c r="P3793" s="9">
        <f t="shared" si="592"/>
        <v>0</v>
      </c>
      <c r="Q3793" t="str">
        <f t="shared" si="593"/>
        <v>theater</v>
      </c>
      <c r="R3793" t="str">
        <f t="shared" si="594"/>
        <v>musical</v>
      </c>
      <c r="S3793" t="str">
        <f t="shared" si="599"/>
        <v>5/7/2014</v>
      </c>
      <c r="T3793" t="str">
        <f t="shared" si="595"/>
        <v>2014</v>
      </c>
      <c r="U3793" t="str">
        <f t="shared" si="596"/>
        <v>May</v>
      </c>
      <c r="V3793" t="str">
        <f t="shared" si="590"/>
        <v>7/6/2014</v>
      </c>
      <c r="W3793" t="str">
        <f t="shared" si="597"/>
        <v>2014</v>
      </c>
      <c r="X3793" t="str">
        <f t="shared" si="598"/>
        <v>July</v>
      </c>
    </row>
    <row r="3794" spans="1:24" ht="28.8" x14ac:dyDescent="0.55000000000000004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si="591"/>
        <v>2.8E-3</v>
      </c>
      <c r="P3794" s="9">
        <f t="shared" si="592"/>
        <v>17.5</v>
      </c>
      <c r="Q3794" t="str">
        <f t="shared" si="593"/>
        <v>theater</v>
      </c>
      <c r="R3794" t="str">
        <f t="shared" si="594"/>
        <v>musical</v>
      </c>
      <c r="S3794" t="str">
        <f t="shared" si="599"/>
        <v>6/15/2015</v>
      </c>
      <c r="T3794" t="str">
        <f t="shared" si="595"/>
        <v>2015</v>
      </c>
      <c r="U3794" t="str">
        <f t="shared" si="596"/>
        <v>June</v>
      </c>
      <c r="V3794" t="str">
        <f t="shared" si="590"/>
        <v>7/15/2015</v>
      </c>
      <c r="W3794" t="str">
        <f t="shared" si="597"/>
        <v>2015</v>
      </c>
      <c r="X3794" t="str">
        <f t="shared" si="598"/>
        <v>July</v>
      </c>
    </row>
    <row r="3795" spans="1:24" ht="43.2" x14ac:dyDescent="0.55000000000000004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591"/>
        <v>0.59657142857142853</v>
      </c>
      <c r="P3795" s="9">
        <f t="shared" si="592"/>
        <v>174</v>
      </c>
      <c r="Q3795" t="str">
        <f t="shared" si="593"/>
        <v>theater</v>
      </c>
      <c r="R3795" t="str">
        <f t="shared" si="594"/>
        <v>musical</v>
      </c>
      <c r="S3795" t="str">
        <f t="shared" si="599"/>
        <v>11/25/2014</v>
      </c>
      <c r="T3795" t="str">
        <f t="shared" si="595"/>
        <v>2014</v>
      </c>
      <c r="U3795" t="str">
        <f t="shared" si="596"/>
        <v>November</v>
      </c>
      <c r="V3795" t="str">
        <f t="shared" si="590"/>
        <v>12/16/2014</v>
      </c>
      <c r="W3795" t="str">
        <f t="shared" si="597"/>
        <v>2014</v>
      </c>
      <c r="X3795" t="str">
        <f t="shared" si="598"/>
        <v>December</v>
      </c>
    </row>
    <row r="3796" spans="1:24" ht="43.2" x14ac:dyDescent="0.55000000000000004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si="591"/>
        <v>0.01</v>
      </c>
      <c r="P3796" s="9">
        <f t="shared" si="592"/>
        <v>50</v>
      </c>
      <c r="Q3796" t="str">
        <f t="shared" si="593"/>
        <v>theater</v>
      </c>
      <c r="R3796" t="str">
        <f t="shared" si="594"/>
        <v>musical</v>
      </c>
      <c r="S3796" t="str">
        <f t="shared" si="599"/>
        <v>5/8/2015</v>
      </c>
      <c r="T3796" t="str">
        <f t="shared" si="595"/>
        <v>2015</v>
      </c>
      <c r="U3796" t="str">
        <f t="shared" si="596"/>
        <v>May</v>
      </c>
      <c r="V3796" t="str">
        <f t="shared" si="590"/>
        <v>6/7/2015</v>
      </c>
      <c r="W3796" t="str">
        <f t="shared" si="597"/>
        <v>2015</v>
      </c>
      <c r="X3796" t="str">
        <f t="shared" si="598"/>
        <v>June</v>
      </c>
    </row>
    <row r="3797" spans="1:24" ht="43.2" x14ac:dyDescent="0.55000000000000004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591"/>
        <v>1.6666666666666666E-2</v>
      </c>
      <c r="P3797" s="9">
        <f t="shared" si="592"/>
        <v>5</v>
      </c>
      <c r="Q3797" t="str">
        <f t="shared" si="593"/>
        <v>theater</v>
      </c>
      <c r="R3797" t="str">
        <f t="shared" si="594"/>
        <v>musical</v>
      </c>
      <c r="S3797" t="str">
        <f t="shared" si="599"/>
        <v>7/16/2015</v>
      </c>
      <c r="T3797" t="str">
        <f t="shared" si="595"/>
        <v>2015</v>
      </c>
      <c r="U3797" t="str">
        <f t="shared" si="596"/>
        <v>July</v>
      </c>
      <c r="V3797" t="str">
        <f t="shared" si="590"/>
        <v>8/28/2015</v>
      </c>
      <c r="W3797" t="str">
        <f t="shared" si="597"/>
        <v>2015</v>
      </c>
      <c r="X3797" t="str">
        <f t="shared" si="598"/>
        <v>August</v>
      </c>
    </row>
    <row r="3798" spans="1:24" ht="43.2" x14ac:dyDescent="0.55000000000000004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591"/>
        <v>4.4444444444444447E-5</v>
      </c>
      <c r="P3798" s="9">
        <f t="shared" si="592"/>
        <v>1</v>
      </c>
      <c r="Q3798" t="str">
        <f t="shared" si="593"/>
        <v>theater</v>
      </c>
      <c r="R3798" t="str">
        <f t="shared" si="594"/>
        <v>musical</v>
      </c>
      <c r="S3798" t="str">
        <f t="shared" si="599"/>
        <v>11/14/2016</v>
      </c>
      <c r="T3798" t="str">
        <f t="shared" si="595"/>
        <v>2016</v>
      </c>
      <c r="U3798" t="str">
        <f t="shared" si="596"/>
        <v>November</v>
      </c>
      <c r="V3798" t="str">
        <f t="shared" si="590"/>
        <v>1/13/2017</v>
      </c>
      <c r="W3798" t="str">
        <f t="shared" si="597"/>
        <v>2017</v>
      </c>
      <c r="X3798" t="str">
        <f t="shared" si="598"/>
        <v>January</v>
      </c>
    </row>
    <row r="3799" spans="1:24" ht="43.2" x14ac:dyDescent="0.55000000000000004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591"/>
        <v>0.89666666666666661</v>
      </c>
      <c r="P3799" s="9">
        <f t="shared" si="592"/>
        <v>145.40540540540542</v>
      </c>
      <c r="Q3799" t="str">
        <f t="shared" si="593"/>
        <v>theater</v>
      </c>
      <c r="R3799" t="str">
        <f t="shared" si="594"/>
        <v>musical</v>
      </c>
      <c r="S3799" t="str">
        <f t="shared" si="599"/>
        <v>3/21/2015</v>
      </c>
      <c r="T3799" t="str">
        <f t="shared" si="595"/>
        <v>2015</v>
      </c>
      <c r="U3799" t="str">
        <f t="shared" si="596"/>
        <v>March</v>
      </c>
      <c r="V3799" t="str">
        <f t="shared" si="590"/>
        <v>4/20/2015</v>
      </c>
      <c r="W3799" t="str">
        <f t="shared" si="597"/>
        <v>2015</v>
      </c>
      <c r="X3799" t="str">
        <f t="shared" si="598"/>
        <v>April</v>
      </c>
    </row>
    <row r="3800" spans="1:24" ht="43.2" x14ac:dyDescent="0.55000000000000004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591"/>
        <v>1.4642857142857143E-2</v>
      </c>
      <c r="P3800" s="9">
        <f t="shared" si="592"/>
        <v>205</v>
      </c>
      <c r="Q3800" t="str">
        <f t="shared" si="593"/>
        <v>theater</v>
      </c>
      <c r="R3800" t="str">
        <f t="shared" si="594"/>
        <v>musical</v>
      </c>
      <c r="S3800" t="str">
        <f t="shared" si="599"/>
        <v>7/11/2014</v>
      </c>
      <c r="T3800" t="str">
        <f t="shared" si="595"/>
        <v>2014</v>
      </c>
      <c r="U3800" t="str">
        <f t="shared" si="596"/>
        <v>July</v>
      </c>
      <c r="V3800" t="str">
        <f t="shared" si="590"/>
        <v>8/10/2014</v>
      </c>
      <c r="W3800" t="str">
        <f t="shared" si="597"/>
        <v>2014</v>
      </c>
      <c r="X3800" t="str">
        <f t="shared" si="598"/>
        <v>August</v>
      </c>
    </row>
    <row r="3801" spans="1:24" ht="28.8" x14ac:dyDescent="0.55000000000000004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591"/>
        <v>4.02E-2</v>
      </c>
      <c r="P3801" s="9">
        <f t="shared" si="592"/>
        <v>100.5</v>
      </c>
      <c r="Q3801" t="str">
        <f t="shared" si="593"/>
        <v>theater</v>
      </c>
      <c r="R3801" t="str">
        <f t="shared" si="594"/>
        <v>musical</v>
      </c>
      <c r="S3801" t="str">
        <f t="shared" si="599"/>
        <v>2/10/2016</v>
      </c>
      <c r="T3801" t="str">
        <f t="shared" si="595"/>
        <v>2016</v>
      </c>
      <c r="U3801" t="str">
        <f t="shared" si="596"/>
        <v>February</v>
      </c>
      <c r="V3801" t="str">
        <f t="shared" si="590"/>
        <v>3/11/2016</v>
      </c>
      <c r="W3801" t="str">
        <f t="shared" si="597"/>
        <v>2016</v>
      </c>
      <c r="X3801" t="str">
        <f t="shared" si="598"/>
        <v>March</v>
      </c>
    </row>
    <row r="3802" spans="1:24" ht="43.2" x14ac:dyDescent="0.55000000000000004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591"/>
        <v>4.0045454545454544E-2</v>
      </c>
      <c r="P3802" s="9">
        <f t="shared" si="592"/>
        <v>55.0625</v>
      </c>
      <c r="Q3802" t="str">
        <f t="shared" si="593"/>
        <v>theater</v>
      </c>
      <c r="R3802" t="str">
        <f t="shared" si="594"/>
        <v>musical</v>
      </c>
      <c r="S3802" t="str">
        <f t="shared" si="599"/>
        <v>12/9/2014</v>
      </c>
      <c r="T3802" t="str">
        <f t="shared" si="595"/>
        <v>2014</v>
      </c>
      <c r="U3802" t="str">
        <f t="shared" si="596"/>
        <v>December</v>
      </c>
      <c r="V3802" t="str">
        <f t="shared" si="590"/>
        <v>1/10/2015</v>
      </c>
      <c r="W3802" t="str">
        <f t="shared" si="597"/>
        <v>2015</v>
      </c>
      <c r="X3802" t="str">
        <f t="shared" si="598"/>
        <v>January</v>
      </c>
    </row>
    <row r="3803" spans="1:24" ht="43.2" x14ac:dyDescent="0.55000000000000004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591"/>
        <v>8.5199999999999998E-2</v>
      </c>
      <c r="P3803" s="9">
        <f t="shared" si="592"/>
        <v>47.333333333333336</v>
      </c>
      <c r="Q3803" t="str">
        <f t="shared" si="593"/>
        <v>theater</v>
      </c>
      <c r="R3803" t="str">
        <f t="shared" si="594"/>
        <v>musical</v>
      </c>
      <c r="S3803" t="str">
        <f t="shared" si="599"/>
        <v>12/2/2014</v>
      </c>
      <c r="T3803" t="str">
        <f t="shared" si="595"/>
        <v>2014</v>
      </c>
      <c r="U3803" t="str">
        <f t="shared" si="596"/>
        <v>December</v>
      </c>
      <c r="V3803" t="str">
        <f t="shared" si="590"/>
        <v>1/2/2015</v>
      </c>
      <c r="W3803" t="str">
        <f t="shared" si="597"/>
        <v>2015</v>
      </c>
      <c r="X3803" t="str">
        <f t="shared" si="598"/>
        <v>January</v>
      </c>
    </row>
    <row r="3804" spans="1:24" ht="43.2" x14ac:dyDescent="0.55000000000000004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 t="shared" si="591"/>
        <v>0</v>
      </c>
      <c r="P3804" s="9">
        <f t="shared" si="592"/>
        <v>0</v>
      </c>
      <c r="Q3804" t="str">
        <f t="shared" si="593"/>
        <v>theater</v>
      </c>
      <c r="R3804" t="str">
        <f t="shared" si="594"/>
        <v>musical</v>
      </c>
      <c r="S3804" t="str">
        <f t="shared" si="599"/>
        <v>9/21/2015</v>
      </c>
      <c r="T3804" t="str">
        <f t="shared" si="595"/>
        <v>2015</v>
      </c>
      <c r="U3804" t="str">
        <f t="shared" si="596"/>
        <v>September</v>
      </c>
      <c r="V3804" t="str">
        <f t="shared" si="590"/>
        <v>10/21/2015</v>
      </c>
      <c r="W3804" t="str">
        <f t="shared" si="597"/>
        <v>2015</v>
      </c>
      <c r="X3804" t="str">
        <f t="shared" si="598"/>
        <v>October</v>
      </c>
    </row>
    <row r="3805" spans="1:24" ht="28.8" x14ac:dyDescent="0.55000000000000004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 t="shared" si="591"/>
        <v>0.19650000000000001</v>
      </c>
      <c r="P3805" s="9">
        <f t="shared" si="592"/>
        <v>58.95</v>
      </c>
      <c r="Q3805" t="str">
        <f t="shared" si="593"/>
        <v>theater</v>
      </c>
      <c r="R3805" t="str">
        <f t="shared" si="594"/>
        <v>musical</v>
      </c>
      <c r="S3805" t="str">
        <f t="shared" si="599"/>
        <v>2/3/2016</v>
      </c>
      <c r="T3805" t="str">
        <f t="shared" si="595"/>
        <v>2016</v>
      </c>
      <c r="U3805" t="str">
        <f t="shared" si="596"/>
        <v>February</v>
      </c>
      <c r="V3805" t="str">
        <f t="shared" si="590"/>
        <v>3/4/2016</v>
      </c>
      <c r="W3805" t="str">
        <f t="shared" si="597"/>
        <v>2016</v>
      </c>
      <c r="X3805" t="str">
        <f t="shared" si="598"/>
        <v>March</v>
      </c>
    </row>
    <row r="3806" spans="1:24" ht="43.2" x14ac:dyDescent="0.55000000000000004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 t="shared" si="591"/>
        <v>0</v>
      </c>
      <c r="P3806" s="9">
        <f t="shared" si="592"/>
        <v>0</v>
      </c>
      <c r="Q3806" t="str">
        <f t="shared" si="593"/>
        <v>theater</v>
      </c>
      <c r="R3806" t="str">
        <f t="shared" si="594"/>
        <v>musical</v>
      </c>
      <c r="S3806" t="str">
        <f t="shared" si="599"/>
        <v>6/5/2016</v>
      </c>
      <c r="T3806" t="str">
        <f t="shared" si="595"/>
        <v>2016</v>
      </c>
      <c r="U3806" t="str">
        <f t="shared" si="596"/>
        <v>June</v>
      </c>
      <c r="V3806" t="str">
        <f t="shared" si="590"/>
        <v>7/31/2016</v>
      </c>
      <c r="W3806" t="str">
        <f t="shared" si="597"/>
        <v>2016</v>
      </c>
      <c r="X3806" t="str">
        <f t="shared" si="598"/>
        <v>July</v>
      </c>
    </row>
    <row r="3807" spans="1:24" ht="43.2" x14ac:dyDescent="0.55000000000000004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si="591"/>
        <v>2.0000000000000002E-5</v>
      </c>
      <c r="P3807" s="9">
        <f t="shared" si="592"/>
        <v>1.5</v>
      </c>
      <c r="Q3807" t="str">
        <f t="shared" si="593"/>
        <v>theater</v>
      </c>
      <c r="R3807" t="str">
        <f t="shared" si="594"/>
        <v>musical</v>
      </c>
      <c r="S3807" t="str">
        <f t="shared" si="599"/>
        <v>7/29/2014</v>
      </c>
      <c r="T3807" t="str">
        <f t="shared" si="595"/>
        <v>2014</v>
      </c>
      <c r="U3807" t="str">
        <f t="shared" si="596"/>
        <v>July</v>
      </c>
      <c r="V3807" t="str">
        <f t="shared" si="590"/>
        <v>9/27/2014</v>
      </c>
      <c r="W3807" t="str">
        <f t="shared" si="597"/>
        <v>2014</v>
      </c>
      <c r="X3807" t="str">
        <f t="shared" si="598"/>
        <v>September</v>
      </c>
    </row>
    <row r="3808" spans="1:24" ht="43.2" x14ac:dyDescent="0.55000000000000004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591"/>
        <v>6.6666666666666664E-4</v>
      </c>
      <c r="P3808" s="9">
        <f t="shared" si="592"/>
        <v>5</v>
      </c>
      <c r="Q3808" t="str">
        <f t="shared" si="593"/>
        <v>theater</v>
      </c>
      <c r="R3808" t="str">
        <f t="shared" si="594"/>
        <v>musical</v>
      </c>
      <c r="S3808" t="str">
        <f t="shared" si="599"/>
        <v>6/9/2014</v>
      </c>
      <c r="T3808" t="str">
        <f t="shared" si="595"/>
        <v>2014</v>
      </c>
      <c r="U3808" t="str">
        <f t="shared" si="596"/>
        <v>June</v>
      </c>
      <c r="V3808" t="str">
        <f t="shared" si="590"/>
        <v>6/29/2014</v>
      </c>
      <c r="W3808" t="str">
        <f t="shared" si="597"/>
        <v>2014</v>
      </c>
      <c r="X3808" t="str">
        <f t="shared" si="598"/>
        <v>June</v>
      </c>
    </row>
    <row r="3809" spans="1:24" ht="43.2" x14ac:dyDescent="0.55000000000000004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591"/>
        <v>0.30333333333333334</v>
      </c>
      <c r="P3809" s="9">
        <f t="shared" si="592"/>
        <v>50.555555555555557</v>
      </c>
      <c r="Q3809" t="str">
        <f t="shared" si="593"/>
        <v>theater</v>
      </c>
      <c r="R3809" t="str">
        <f t="shared" si="594"/>
        <v>musical</v>
      </c>
      <c r="S3809" t="str">
        <f t="shared" si="599"/>
        <v>3/27/2015</v>
      </c>
      <c r="T3809" t="str">
        <f t="shared" si="595"/>
        <v>2015</v>
      </c>
      <c r="U3809" t="str">
        <f t="shared" si="596"/>
        <v>March</v>
      </c>
      <c r="V3809" t="str">
        <f t="shared" si="590"/>
        <v>4/3/2015</v>
      </c>
      <c r="W3809" t="str">
        <f t="shared" si="597"/>
        <v>2015</v>
      </c>
      <c r="X3809" t="str">
        <f t="shared" si="598"/>
        <v>April</v>
      </c>
    </row>
    <row r="3810" spans="1:24" ht="43.2" x14ac:dyDescent="0.55000000000000004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591"/>
        <v>1</v>
      </c>
      <c r="P3810" s="9">
        <f t="shared" si="592"/>
        <v>41.666666666666664</v>
      </c>
      <c r="Q3810" t="str">
        <f t="shared" si="593"/>
        <v>theater</v>
      </c>
      <c r="R3810" t="str">
        <f t="shared" si="594"/>
        <v>plays</v>
      </c>
      <c r="S3810" t="str">
        <f t="shared" si="599"/>
        <v>2/24/2015</v>
      </c>
      <c r="T3810" t="str">
        <f t="shared" si="595"/>
        <v>2015</v>
      </c>
      <c r="U3810" t="str">
        <f t="shared" si="596"/>
        <v>February</v>
      </c>
      <c r="V3810" t="str">
        <f t="shared" si="590"/>
        <v>4/25/2015</v>
      </c>
      <c r="W3810" t="str">
        <f t="shared" si="597"/>
        <v>2015</v>
      </c>
      <c r="X3810" t="str">
        <f t="shared" si="598"/>
        <v>April</v>
      </c>
    </row>
    <row r="3811" spans="1:24" ht="43.2" x14ac:dyDescent="0.55000000000000004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591"/>
        <v>1.0125</v>
      </c>
      <c r="P3811" s="9">
        <f t="shared" si="592"/>
        <v>53.289473684210527</v>
      </c>
      <c r="Q3811" t="str">
        <f t="shared" si="593"/>
        <v>theater</v>
      </c>
      <c r="R3811" t="str">
        <f t="shared" si="594"/>
        <v>plays</v>
      </c>
      <c r="S3811" t="str">
        <f t="shared" si="599"/>
        <v>6/10/2014</v>
      </c>
      <c r="T3811" t="str">
        <f t="shared" si="595"/>
        <v>2014</v>
      </c>
      <c r="U3811" t="str">
        <f t="shared" si="596"/>
        <v>June</v>
      </c>
      <c r="V3811" t="str">
        <f t="shared" si="590"/>
        <v>7/30/2014</v>
      </c>
      <c r="W3811" t="str">
        <f t="shared" si="597"/>
        <v>2014</v>
      </c>
      <c r="X3811" t="str">
        <f t="shared" si="598"/>
        <v>July</v>
      </c>
    </row>
    <row r="3812" spans="1:24" ht="43.2" x14ac:dyDescent="0.55000000000000004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591"/>
        <v>1.2173333333333334</v>
      </c>
      <c r="P3812" s="9">
        <f t="shared" si="592"/>
        <v>70.230769230769226</v>
      </c>
      <c r="Q3812" t="str">
        <f t="shared" si="593"/>
        <v>theater</v>
      </c>
      <c r="R3812" t="str">
        <f t="shared" si="594"/>
        <v>plays</v>
      </c>
      <c r="S3812" t="str">
        <f t="shared" si="599"/>
        <v>2/19/2015</v>
      </c>
      <c r="T3812" t="str">
        <f t="shared" si="595"/>
        <v>2015</v>
      </c>
      <c r="U3812" t="str">
        <f t="shared" si="596"/>
        <v>February</v>
      </c>
      <c r="V3812" t="str">
        <f t="shared" si="590"/>
        <v>3/21/2015</v>
      </c>
      <c r="W3812" t="str">
        <f t="shared" si="597"/>
        <v>2015</v>
      </c>
      <c r="X3812" t="str">
        <f t="shared" si="598"/>
        <v>March</v>
      </c>
    </row>
    <row r="3813" spans="1:24" ht="43.2" x14ac:dyDescent="0.55000000000000004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591"/>
        <v>3.3</v>
      </c>
      <c r="P3813" s="9">
        <f t="shared" si="592"/>
        <v>43.421052631578945</v>
      </c>
      <c r="Q3813" t="str">
        <f t="shared" si="593"/>
        <v>theater</v>
      </c>
      <c r="R3813" t="str">
        <f t="shared" si="594"/>
        <v>plays</v>
      </c>
      <c r="S3813" t="str">
        <f t="shared" si="599"/>
        <v>4/27/2016</v>
      </c>
      <c r="T3813" t="str">
        <f t="shared" si="595"/>
        <v>2016</v>
      </c>
      <c r="U3813" t="str">
        <f t="shared" si="596"/>
        <v>April</v>
      </c>
      <c r="V3813" t="str">
        <f t="shared" si="590"/>
        <v>5/31/2016</v>
      </c>
      <c r="W3813" t="str">
        <f t="shared" si="597"/>
        <v>2016</v>
      </c>
      <c r="X3813" t="str">
        <f t="shared" si="598"/>
        <v>May</v>
      </c>
    </row>
    <row r="3814" spans="1:24" ht="43.2" x14ac:dyDescent="0.55000000000000004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591"/>
        <v>1.0954999999999999</v>
      </c>
      <c r="P3814" s="9">
        <f t="shared" si="592"/>
        <v>199.18181818181819</v>
      </c>
      <c r="Q3814" t="str">
        <f t="shared" si="593"/>
        <v>theater</v>
      </c>
      <c r="R3814" t="str">
        <f t="shared" si="594"/>
        <v>plays</v>
      </c>
      <c r="S3814" t="str">
        <f t="shared" si="599"/>
        <v>4/15/2015</v>
      </c>
      <c r="T3814" t="str">
        <f t="shared" si="595"/>
        <v>2015</v>
      </c>
      <c r="U3814" t="str">
        <f t="shared" si="596"/>
        <v>April</v>
      </c>
      <c r="V3814" t="str">
        <f t="shared" si="590"/>
        <v>5/31/2015</v>
      </c>
      <c r="W3814" t="str">
        <f t="shared" si="597"/>
        <v>2015</v>
      </c>
      <c r="X3814" t="str">
        <f t="shared" si="598"/>
        <v>May</v>
      </c>
    </row>
    <row r="3815" spans="1:24" ht="43.2" x14ac:dyDescent="0.55000000000000004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591"/>
        <v>1.0095190476190474</v>
      </c>
      <c r="P3815" s="9">
        <f t="shared" si="592"/>
        <v>78.518148148148143</v>
      </c>
      <c r="Q3815" t="str">
        <f t="shared" si="593"/>
        <v>theater</v>
      </c>
      <c r="R3815" t="str">
        <f t="shared" si="594"/>
        <v>plays</v>
      </c>
      <c r="S3815" t="str">
        <f t="shared" si="599"/>
        <v>5/7/2016</v>
      </c>
      <c r="T3815" t="str">
        <f t="shared" si="595"/>
        <v>2016</v>
      </c>
      <c r="U3815" t="str">
        <f t="shared" si="596"/>
        <v>May</v>
      </c>
      <c r="V3815" t="str">
        <f t="shared" si="590"/>
        <v>6/14/2016</v>
      </c>
      <c r="W3815" t="str">
        <f t="shared" si="597"/>
        <v>2016</v>
      </c>
      <c r="X3815" t="str">
        <f t="shared" si="598"/>
        <v>June</v>
      </c>
    </row>
    <row r="3816" spans="1:24" ht="43.2" x14ac:dyDescent="0.55000000000000004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591"/>
        <v>1.4013333333333333</v>
      </c>
      <c r="P3816" s="9">
        <f t="shared" si="592"/>
        <v>61.823529411764703</v>
      </c>
      <c r="Q3816" t="str">
        <f t="shared" si="593"/>
        <v>theater</v>
      </c>
      <c r="R3816" t="str">
        <f t="shared" si="594"/>
        <v>plays</v>
      </c>
      <c r="S3816" t="str">
        <f t="shared" si="599"/>
        <v>2/23/2015</v>
      </c>
      <c r="T3816" t="str">
        <f t="shared" si="595"/>
        <v>2015</v>
      </c>
      <c r="U3816" t="str">
        <f t="shared" si="596"/>
        <v>February</v>
      </c>
      <c r="V3816" t="str">
        <f t="shared" si="590"/>
        <v>3/31/2015</v>
      </c>
      <c r="W3816" t="str">
        <f t="shared" si="597"/>
        <v>2015</v>
      </c>
      <c r="X3816" t="str">
        <f t="shared" si="598"/>
        <v>March</v>
      </c>
    </row>
    <row r="3817" spans="1:24" ht="28.8" x14ac:dyDescent="0.55000000000000004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591"/>
        <v>1.0000100000000001</v>
      </c>
      <c r="P3817" s="9">
        <f t="shared" si="592"/>
        <v>50.000500000000002</v>
      </c>
      <c r="Q3817" t="str">
        <f t="shared" si="593"/>
        <v>theater</v>
      </c>
      <c r="R3817" t="str">
        <f t="shared" si="594"/>
        <v>plays</v>
      </c>
      <c r="S3817" t="str">
        <f t="shared" si="599"/>
        <v>7/22/2015</v>
      </c>
      <c r="T3817" t="str">
        <f t="shared" si="595"/>
        <v>2015</v>
      </c>
      <c r="U3817" t="str">
        <f t="shared" si="596"/>
        <v>July</v>
      </c>
      <c r="V3817" t="str">
        <f t="shared" si="590"/>
        <v>8/20/2015</v>
      </c>
      <c r="W3817" t="str">
        <f t="shared" si="597"/>
        <v>2015</v>
      </c>
      <c r="X3817" t="str">
        <f t="shared" si="598"/>
        <v>August</v>
      </c>
    </row>
    <row r="3818" spans="1:24" ht="57.6" x14ac:dyDescent="0.55000000000000004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591"/>
        <v>1.19238</v>
      </c>
      <c r="P3818" s="9">
        <f t="shared" si="592"/>
        <v>48.339729729729726</v>
      </c>
      <c r="Q3818" t="str">
        <f t="shared" si="593"/>
        <v>theater</v>
      </c>
      <c r="R3818" t="str">
        <f t="shared" si="594"/>
        <v>plays</v>
      </c>
      <c r="S3818" t="str">
        <f t="shared" si="599"/>
        <v>6/17/2014</v>
      </c>
      <c r="T3818" t="str">
        <f t="shared" si="595"/>
        <v>2014</v>
      </c>
      <c r="U3818" t="str">
        <f t="shared" si="596"/>
        <v>June</v>
      </c>
      <c r="V3818" t="str">
        <f t="shared" si="590"/>
        <v>7/17/2014</v>
      </c>
      <c r="W3818" t="str">
        <f t="shared" si="597"/>
        <v>2014</v>
      </c>
      <c r="X3818" t="str">
        <f t="shared" si="598"/>
        <v>July</v>
      </c>
    </row>
    <row r="3819" spans="1:24" ht="43.2" x14ac:dyDescent="0.55000000000000004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591"/>
        <v>1.0725</v>
      </c>
      <c r="P3819" s="9">
        <f t="shared" si="592"/>
        <v>107.25</v>
      </c>
      <c r="Q3819" t="str">
        <f t="shared" si="593"/>
        <v>theater</v>
      </c>
      <c r="R3819" t="str">
        <f t="shared" si="594"/>
        <v>plays</v>
      </c>
      <c r="S3819" t="str">
        <f t="shared" si="599"/>
        <v>10/7/2015</v>
      </c>
      <c r="T3819" t="str">
        <f t="shared" si="595"/>
        <v>2015</v>
      </c>
      <c r="U3819" t="str">
        <f t="shared" si="596"/>
        <v>October</v>
      </c>
      <c r="V3819" t="str">
        <f t="shared" si="590"/>
        <v>10/23/2015</v>
      </c>
      <c r="W3819" t="str">
        <f t="shared" si="597"/>
        <v>2015</v>
      </c>
      <c r="X3819" t="str">
        <f t="shared" si="598"/>
        <v>October</v>
      </c>
    </row>
    <row r="3820" spans="1:24" ht="43.2" x14ac:dyDescent="0.55000000000000004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591"/>
        <v>2.2799999999999998</v>
      </c>
      <c r="P3820" s="9">
        <f t="shared" si="592"/>
        <v>57</v>
      </c>
      <c r="Q3820" t="str">
        <f t="shared" si="593"/>
        <v>theater</v>
      </c>
      <c r="R3820" t="str">
        <f t="shared" si="594"/>
        <v>plays</v>
      </c>
      <c r="S3820" t="str">
        <f t="shared" si="599"/>
        <v>2/10/2015</v>
      </c>
      <c r="T3820" t="str">
        <f t="shared" si="595"/>
        <v>2015</v>
      </c>
      <c r="U3820" t="str">
        <f t="shared" si="596"/>
        <v>February</v>
      </c>
      <c r="V3820" t="str">
        <f t="shared" si="590"/>
        <v>3/12/2015</v>
      </c>
      <c r="W3820" t="str">
        <f t="shared" si="597"/>
        <v>2015</v>
      </c>
      <c r="X3820" t="str">
        <f t="shared" si="598"/>
        <v>March</v>
      </c>
    </row>
    <row r="3821" spans="1:24" ht="43.2" x14ac:dyDescent="0.55000000000000004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591"/>
        <v>1.0640000000000001</v>
      </c>
      <c r="P3821" s="9">
        <f t="shared" si="592"/>
        <v>40.92307692307692</v>
      </c>
      <c r="Q3821" t="str">
        <f t="shared" si="593"/>
        <v>theater</v>
      </c>
      <c r="R3821" t="str">
        <f t="shared" si="594"/>
        <v>plays</v>
      </c>
      <c r="S3821" t="str">
        <f t="shared" si="599"/>
        <v>6/29/2015</v>
      </c>
      <c r="T3821" t="str">
        <f t="shared" si="595"/>
        <v>2015</v>
      </c>
      <c r="U3821" t="str">
        <f t="shared" si="596"/>
        <v>June</v>
      </c>
      <c r="V3821" t="str">
        <f t="shared" si="590"/>
        <v>7/17/2015</v>
      </c>
      <c r="W3821" t="str">
        <f t="shared" si="597"/>
        <v>2015</v>
      </c>
      <c r="X3821" t="str">
        <f t="shared" si="598"/>
        <v>July</v>
      </c>
    </row>
    <row r="3822" spans="1:24" ht="43.2" x14ac:dyDescent="0.55000000000000004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591"/>
        <v>1.4333333333333333</v>
      </c>
      <c r="P3822" s="9">
        <f t="shared" si="592"/>
        <v>21.5</v>
      </c>
      <c r="Q3822" t="str">
        <f t="shared" si="593"/>
        <v>theater</v>
      </c>
      <c r="R3822" t="str">
        <f t="shared" si="594"/>
        <v>plays</v>
      </c>
      <c r="S3822" t="str">
        <f t="shared" si="599"/>
        <v>6/5/2015</v>
      </c>
      <c r="T3822" t="str">
        <f t="shared" si="595"/>
        <v>2015</v>
      </c>
      <c r="U3822" t="str">
        <f t="shared" si="596"/>
        <v>June</v>
      </c>
      <c r="V3822" t="str">
        <f t="shared" si="590"/>
        <v>7/5/2015</v>
      </c>
      <c r="W3822" t="str">
        <f t="shared" si="597"/>
        <v>2015</v>
      </c>
      <c r="X3822" t="str">
        <f t="shared" si="598"/>
        <v>July</v>
      </c>
    </row>
    <row r="3823" spans="1:24" ht="43.2" x14ac:dyDescent="0.55000000000000004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591"/>
        <v>1.0454285714285714</v>
      </c>
      <c r="P3823" s="9">
        <f t="shared" si="592"/>
        <v>79.543478260869563</v>
      </c>
      <c r="Q3823" t="str">
        <f t="shared" si="593"/>
        <v>theater</v>
      </c>
      <c r="R3823" t="str">
        <f t="shared" si="594"/>
        <v>plays</v>
      </c>
      <c r="S3823" t="str">
        <f t="shared" si="599"/>
        <v>12/2/2015</v>
      </c>
      <c r="T3823" t="str">
        <f t="shared" si="595"/>
        <v>2015</v>
      </c>
      <c r="U3823" t="str">
        <f t="shared" si="596"/>
        <v>December</v>
      </c>
      <c r="V3823" t="str">
        <f t="shared" si="590"/>
        <v>1/3/2016</v>
      </c>
      <c r="W3823" t="str">
        <f t="shared" si="597"/>
        <v>2016</v>
      </c>
      <c r="X3823" t="str">
        <f t="shared" si="598"/>
        <v>January</v>
      </c>
    </row>
    <row r="3824" spans="1:24" ht="57.6" x14ac:dyDescent="0.55000000000000004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591"/>
        <v>1.1002000000000001</v>
      </c>
      <c r="P3824" s="9">
        <f t="shared" si="592"/>
        <v>72.381578947368425</v>
      </c>
      <c r="Q3824" t="str">
        <f t="shared" si="593"/>
        <v>theater</v>
      </c>
      <c r="R3824" t="str">
        <f t="shared" si="594"/>
        <v>plays</v>
      </c>
      <c r="S3824" t="str">
        <f t="shared" si="599"/>
        <v>11/21/2015</v>
      </c>
      <c r="T3824" t="str">
        <f t="shared" si="595"/>
        <v>2015</v>
      </c>
      <c r="U3824" t="str">
        <f t="shared" si="596"/>
        <v>November</v>
      </c>
      <c r="V3824" t="str">
        <f t="shared" si="590"/>
        <v>1/19/2016</v>
      </c>
      <c r="W3824" t="str">
        <f t="shared" si="597"/>
        <v>2016</v>
      </c>
      <c r="X3824" t="str">
        <f t="shared" si="598"/>
        <v>January</v>
      </c>
    </row>
    <row r="3825" spans="1:24" ht="43.2" x14ac:dyDescent="0.55000000000000004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591"/>
        <v>1.06</v>
      </c>
      <c r="P3825" s="9">
        <f t="shared" si="592"/>
        <v>64.634146341463421</v>
      </c>
      <c r="Q3825" t="str">
        <f t="shared" si="593"/>
        <v>theater</v>
      </c>
      <c r="R3825" t="str">
        <f t="shared" si="594"/>
        <v>plays</v>
      </c>
      <c r="S3825" t="str">
        <f t="shared" si="599"/>
        <v>6/15/2015</v>
      </c>
      <c r="T3825" t="str">
        <f t="shared" si="595"/>
        <v>2015</v>
      </c>
      <c r="U3825" t="str">
        <f t="shared" si="596"/>
        <v>June</v>
      </c>
      <c r="V3825" t="str">
        <f t="shared" si="590"/>
        <v>7/19/2015</v>
      </c>
      <c r="W3825" t="str">
        <f t="shared" si="597"/>
        <v>2015</v>
      </c>
      <c r="X3825" t="str">
        <f t="shared" si="598"/>
        <v>July</v>
      </c>
    </row>
    <row r="3826" spans="1:24" ht="43.2" x14ac:dyDescent="0.55000000000000004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591"/>
        <v>1.08</v>
      </c>
      <c r="P3826" s="9">
        <f t="shared" si="592"/>
        <v>38.571428571428569</v>
      </c>
      <c r="Q3826" t="str">
        <f t="shared" si="593"/>
        <v>theater</v>
      </c>
      <c r="R3826" t="str">
        <f t="shared" si="594"/>
        <v>plays</v>
      </c>
      <c r="S3826" t="str">
        <f t="shared" si="599"/>
        <v>7/20/2016</v>
      </c>
      <c r="T3826" t="str">
        <f t="shared" si="595"/>
        <v>2016</v>
      </c>
      <c r="U3826" t="str">
        <f t="shared" si="596"/>
        <v>July</v>
      </c>
      <c r="V3826" t="str">
        <f t="shared" si="590"/>
        <v>8/1/2016</v>
      </c>
      <c r="W3826" t="str">
        <f t="shared" si="597"/>
        <v>2016</v>
      </c>
      <c r="X3826" t="str">
        <f t="shared" si="598"/>
        <v>August</v>
      </c>
    </row>
    <row r="3827" spans="1:24" ht="43.2" x14ac:dyDescent="0.55000000000000004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591"/>
        <v>1.0542</v>
      </c>
      <c r="P3827" s="9">
        <f t="shared" si="592"/>
        <v>107.57142857142857</v>
      </c>
      <c r="Q3827" t="str">
        <f t="shared" si="593"/>
        <v>theater</v>
      </c>
      <c r="R3827" t="str">
        <f t="shared" si="594"/>
        <v>plays</v>
      </c>
      <c r="S3827" t="str">
        <f t="shared" si="599"/>
        <v>5/26/2015</v>
      </c>
      <c r="T3827" t="str">
        <f t="shared" si="595"/>
        <v>2015</v>
      </c>
      <c r="U3827" t="str">
        <f t="shared" si="596"/>
        <v>May</v>
      </c>
      <c r="V3827" t="str">
        <f t="shared" si="590"/>
        <v>6/16/2015</v>
      </c>
      <c r="W3827" t="str">
        <f t="shared" si="597"/>
        <v>2015</v>
      </c>
      <c r="X3827" t="str">
        <f t="shared" si="598"/>
        <v>June</v>
      </c>
    </row>
    <row r="3828" spans="1:24" ht="28.8" x14ac:dyDescent="0.55000000000000004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591"/>
        <v>1.1916666666666667</v>
      </c>
      <c r="P3828" s="9">
        <f t="shared" si="592"/>
        <v>27.5</v>
      </c>
      <c r="Q3828" t="str">
        <f t="shared" si="593"/>
        <v>theater</v>
      </c>
      <c r="R3828" t="str">
        <f t="shared" si="594"/>
        <v>plays</v>
      </c>
      <c r="S3828" t="str">
        <f t="shared" si="599"/>
        <v>4/7/2015</v>
      </c>
      <c r="T3828" t="str">
        <f t="shared" si="595"/>
        <v>2015</v>
      </c>
      <c r="U3828" t="str">
        <f t="shared" si="596"/>
        <v>April</v>
      </c>
      <c r="V3828" t="str">
        <f t="shared" si="590"/>
        <v>5/7/2015</v>
      </c>
      <c r="W3828" t="str">
        <f t="shared" si="597"/>
        <v>2015</v>
      </c>
      <c r="X3828" t="str">
        <f t="shared" si="598"/>
        <v>May</v>
      </c>
    </row>
    <row r="3829" spans="1:24" ht="57.6" x14ac:dyDescent="0.55000000000000004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591"/>
        <v>1.5266666666666666</v>
      </c>
      <c r="P3829" s="9">
        <f t="shared" si="592"/>
        <v>70.461538461538467</v>
      </c>
      <c r="Q3829" t="str">
        <f t="shared" si="593"/>
        <v>theater</v>
      </c>
      <c r="R3829" t="str">
        <f t="shared" si="594"/>
        <v>plays</v>
      </c>
      <c r="S3829" t="str">
        <f t="shared" si="599"/>
        <v>1/30/2015</v>
      </c>
      <c r="T3829" t="str">
        <f t="shared" si="595"/>
        <v>2015</v>
      </c>
      <c r="U3829" t="str">
        <f t="shared" si="596"/>
        <v>January</v>
      </c>
      <c r="V3829" t="str">
        <f t="shared" si="590"/>
        <v>3/26/2015</v>
      </c>
      <c r="W3829" t="str">
        <f t="shared" si="597"/>
        <v>2015</v>
      </c>
      <c r="X3829" t="str">
        <f t="shared" si="598"/>
        <v>March</v>
      </c>
    </row>
    <row r="3830" spans="1:24" ht="43.2" x14ac:dyDescent="0.55000000000000004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591"/>
        <v>1</v>
      </c>
      <c r="P3830" s="9">
        <f t="shared" si="592"/>
        <v>178.57142857142858</v>
      </c>
      <c r="Q3830" t="str">
        <f t="shared" si="593"/>
        <v>theater</v>
      </c>
      <c r="R3830" t="str">
        <f t="shared" si="594"/>
        <v>plays</v>
      </c>
      <c r="S3830" t="str">
        <f t="shared" si="599"/>
        <v>11/1/2014</v>
      </c>
      <c r="T3830" t="str">
        <f t="shared" si="595"/>
        <v>2014</v>
      </c>
      <c r="U3830" t="str">
        <f t="shared" si="596"/>
        <v>November</v>
      </c>
      <c r="V3830" t="str">
        <f t="shared" si="590"/>
        <v>12/31/2014</v>
      </c>
      <c r="W3830" t="str">
        <f t="shared" si="597"/>
        <v>2014</v>
      </c>
      <c r="X3830" t="str">
        <f t="shared" si="598"/>
        <v>December</v>
      </c>
    </row>
    <row r="3831" spans="1:24" ht="43.2" x14ac:dyDescent="0.55000000000000004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591"/>
        <v>1.002</v>
      </c>
      <c r="P3831" s="9">
        <f t="shared" si="592"/>
        <v>62.625</v>
      </c>
      <c r="Q3831" t="str">
        <f t="shared" si="593"/>
        <v>theater</v>
      </c>
      <c r="R3831" t="str">
        <f t="shared" si="594"/>
        <v>plays</v>
      </c>
      <c r="S3831" t="str">
        <f t="shared" si="599"/>
        <v>8/11/2016</v>
      </c>
      <c r="T3831" t="str">
        <f t="shared" si="595"/>
        <v>2016</v>
      </c>
      <c r="U3831" t="str">
        <f t="shared" si="596"/>
        <v>August</v>
      </c>
      <c r="V3831" t="str">
        <f t="shared" si="590"/>
        <v>8/31/2016</v>
      </c>
      <c r="W3831" t="str">
        <f t="shared" si="597"/>
        <v>2016</v>
      </c>
      <c r="X3831" t="str">
        <f t="shared" si="598"/>
        <v>August</v>
      </c>
    </row>
    <row r="3832" spans="1:24" ht="43.2" x14ac:dyDescent="0.55000000000000004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591"/>
        <v>2.25</v>
      </c>
      <c r="P3832" s="9">
        <f t="shared" si="592"/>
        <v>75</v>
      </c>
      <c r="Q3832" t="str">
        <f t="shared" si="593"/>
        <v>theater</v>
      </c>
      <c r="R3832" t="str">
        <f t="shared" si="594"/>
        <v>plays</v>
      </c>
      <c r="S3832" t="str">
        <f t="shared" si="599"/>
        <v>5/13/2016</v>
      </c>
      <c r="T3832" t="str">
        <f t="shared" si="595"/>
        <v>2016</v>
      </c>
      <c r="U3832" t="str">
        <f t="shared" si="596"/>
        <v>May</v>
      </c>
      <c r="V3832" t="str">
        <f t="shared" si="590"/>
        <v>5/27/2016</v>
      </c>
      <c r="W3832" t="str">
        <f t="shared" si="597"/>
        <v>2016</v>
      </c>
      <c r="X3832" t="str">
        <f t="shared" si="598"/>
        <v>May</v>
      </c>
    </row>
    <row r="3833" spans="1:24" ht="43.2" x14ac:dyDescent="0.55000000000000004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591"/>
        <v>1.0602199999999999</v>
      </c>
      <c r="P3833" s="9">
        <f t="shared" si="592"/>
        <v>58.901111111111113</v>
      </c>
      <c r="Q3833" t="str">
        <f t="shared" si="593"/>
        <v>theater</v>
      </c>
      <c r="R3833" t="str">
        <f t="shared" si="594"/>
        <v>plays</v>
      </c>
      <c r="S3833" t="str">
        <f t="shared" si="599"/>
        <v>10/15/2014</v>
      </c>
      <c r="T3833" t="str">
        <f t="shared" si="595"/>
        <v>2014</v>
      </c>
      <c r="U3833" t="str">
        <f t="shared" si="596"/>
        <v>October</v>
      </c>
      <c r="V3833" t="str">
        <f t="shared" si="590"/>
        <v>11/5/2014</v>
      </c>
      <c r="W3833" t="str">
        <f t="shared" si="597"/>
        <v>2014</v>
      </c>
      <c r="X3833" t="str">
        <f t="shared" si="598"/>
        <v>November</v>
      </c>
    </row>
    <row r="3834" spans="1:24" ht="43.2" x14ac:dyDescent="0.55000000000000004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591"/>
        <v>1.0466666666666666</v>
      </c>
      <c r="P3834" s="9">
        <f t="shared" si="592"/>
        <v>139.55555555555554</v>
      </c>
      <c r="Q3834" t="str">
        <f t="shared" si="593"/>
        <v>theater</v>
      </c>
      <c r="R3834" t="str">
        <f t="shared" si="594"/>
        <v>plays</v>
      </c>
      <c r="S3834" t="str">
        <f t="shared" si="599"/>
        <v>1/5/2016</v>
      </c>
      <c r="T3834" t="str">
        <f t="shared" si="595"/>
        <v>2016</v>
      </c>
      <c r="U3834" t="str">
        <f t="shared" si="596"/>
        <v>January</v>
      </c>
      <c r="V3834" t="str">
        <f t="shared" si="590"/>
        <v>2/19/2016</v>
      </c>
      <c r="W3834" t="str">
        <f t="shared" si="597"/>
        <v>2016</v>
      </c>
      <c r="X3834" t="str">
        <f t="shared" si="598"/>
        <v>February</v>
      </c>
    </row>
    <row r="3835" spans="1:24" ht="43.2" x14ac:dyDescent="0.55000000000000004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591"/>
        <v>1.1666666666666667</v>
      </c>
      <c r="P3835" s="9">
        <f t="shared" si="592"/>
        <v>70</v>
      </c>
      <c r="Q3835" t="str">
        <f t="shared" si="593"/>
        <v>theater</v>
      </c>
      <c r="R3835" t="str">
        <f t="shared" si="594"/>
        <v>plays</v>
      </c>
      <c r="S3835" t="str">
        <f t="shared" si="599"/>
        <v>11/20/2014</v>
      </c>
      <c r="T3835" t="str">
        <f t="shared" si="595"/>
        <v>2014</v>
      </c>
      <c r="U3835" t="str">
        <f t="shared" si="596"/>
        <v>November</v>
      </c>
      <c r="V3835" t="str">
        <f t="shared" si="590"/>
        <v>12/1/2014</v>
      </c>
      <c r="W3835" t="str">
        <f t="shared" si="597"/>
        <v>2014</v>
      </c>
      <c r="X3835" t="str">
        <f t="shared" si="598"/>
        <v>December</v>
      </c>
    </row>
    <row r="3836" spans="1:24" ht="43.2" x14ac:dyDescent="0.55000000000000004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591"/>
        <v>1.0903333333333334</v>
      </c>
      <c r="P3836" s="9">
        <f t="shared" si="592"/>
        <v>57.385964912280699</v>
      </c>
      <c r="Q3836" t="str">
        <f t="shared" si="593"/>
        <v>theater</v>
      </c>
      <c r="R3836" t="str">
        <f t="shared" si="594"/>
        <v>plays</v>
      </c>
      <c r="S3836" t="str">
        <f t="shared" si="599"/>
        <v>5/19/2015</v>
      </c>
      <c r="T3836" t="str">
        <f t="shared" si="595"/>
        <v>2015</v>
      </c>
      <c r="U3836" t="str">
        <f t="shared" si="596"/>
        <v>May</v>
      </c>
      <c r="V3836" t="str">
        <f t="shared" si="590"/>
        <v>6/18/2015</v>
      </c>
      <c r="W3836" t="str">
        <f t="shared" si="597"/>
        <v>2015</v>
      </c>
      <c r="X3836" t="str">
        <f t="shared" si="598"/>
        <v>June</v>
      </c>
    </row>
    <row r="3837" spans="1:24" ht="43.2" x14ac:dyDescent="0.55000000000000004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591"/>
        <v>1.6</v>
      </c>
      <c r="P3837" s="9">
        <f t="shared" si="592"/>
        <v>40</v>
      </c>
      <c r="Q3837" t="str">
        <f t="shared" si="593"/>
        <v>theater</v>
      </c>
      <c r="R3837" t="str">
        <f t="shared" si="594"/>
        <v>plays</v>
      </c>
      <c r="S3837" t="str">
        <f t="shared" si="599"/>
        <v>3/31/2016</v>
      </c>
      <c r="T3837" t="str">
        <f t="shared" si="595"/>
        <v>2016</v>
      </c>
      <c r="U3837" t="str">
        <f t="shared" si="596"/>
        <v>March</v>
      </c>
      <c r="V3837" t="str">
        <f t="shared" si="590"/>
        <v>4/21/2016</v>
      </c>
      <c r="W3837" t="str">
        <f t="shared" si="597"/>
        <v>2016</v>
      </c>
      <c r="X3837" t="str">
        <f t="shared" si="598"/>
        <v>April</v>
      </c>
    </row>
    <row r="3838" spans="1:24" ht="43.2" x14ac:dyDescent="0.55000000000000004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591"/>
        <v>1.125</v>
      </c>
      <c r="P3838" s="9">
        <f t="shared" si="592"/>
        <v>64.285714285714292</v>
      </c>
      <c r="Q3838" t="str">
        <f t="shared" si="593"/>
        <v>theater</v>
      </c>
      <c r="R3838" t="str">
        <f t="shared" si="594"/>
        <v>plays</v>
      </c>
      <c r="S3838" t="str">
        <f t="shared" si="599"/>
        <v>7/2/2016</v>
      </c>
      <c r="T3838" t="str">
        <f t="shared" si="595"/>
        <v>2016</v>
      </c>
      <c r="U3838" t="str">
        <f t="shared" si="596"/>
        <v>July</v>
      </c>
      <c r="V3838" t="str">
        <f t="shared" si="590"/>
        <v>8/2/2016</v>
      </c>
      <c r="W3838" t="str">
        <f t="shared" si="597"/>
        <v>2016</v>
      </c>
      <c r="X3838" t="str">
        <f t="shared" si="598"/>
        <v>August</v>
      </c>
    </row>
    <row r="3839" spans="1:24" ht="28.8" x14ac:dyDescent="0.55000000000000004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591"/>
        <v>1.0209999999999999</v>
      </c>
      <c r="P3839" s="9">
        <f t="shared" si="592"/>
        <v>120.11764705882354</v>
      </c>
      <c r="Q3839" t="str">
        <f t="shared" si="593"/>
        <v>theater</v>
      </c>
      <c r="R3839" t="str">
        <f t="shared" si="594"/>
        <v>plays</v>
      </c>
      <c r="S3839" t="str">
        <f t="shared" si="599"/>
        <v>5/28/2015</v>
      </c>
      <c r="T3839" t="str">
        <f t="shared" si="595"/>
        <v>2015</v>
      </c>
      <c r="U3839" t="str">
        <f t="shared" si="596"/>
        <v>May</v>
      </c>
      <c r="V3839" t="str">
        <f t="shared" si="590"/>
        <v>7/3/2015</v>
      </c>
      <c r="W3839" t="str">
        <f t="shared" si="597"/>
        <v>2015</v>
      </c>
      <c r="X3839" t="str">
        <f t="shared" si="598"/>
        <v>July</v>
      </c>
    </row>
    <row r="3840" spans="1:24" ht="57.6" x14ac:dyDescent="0.55000000000000004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591"/>
        <v>1.00824</v>
      </c>
      <c r="P3840" s="9">
        <f t="shared" si="592"/>
        <v>1008.24</v>
      </c>
      <c r="Q3840" t="str">
        <f t="shared" si="593"/>
        <v>theater</v>
      </c>
      <c r="R3840" t="str">
        <f t="shared" si="594"/>
        <v>plays</v>
      </c>
      <c r="S3840" t="str">
        <f t="shared" si="599"/>
        <v>4/22/2015</v>
      </c>
      <c r="T3840" t="str">
        <f t="shared" si="595"/>
        <v>2015</v>
      </c>
      <c r="U3840" t="str">
        <f t="shared" si="596"/>
        <v>April</v>
      </c>
      <c r="V3840" t="str">
        <f t="shared" si="590"/>
        <v>5/22/2015</v>
      </c>
      <c r="W3840" t="str">
        <f t="shared" si="597"/>
        <v>2015</v>
      </c>
      <c r="X3840" t="str">
        <f t="shared" si="598"/>
        <v>May</v>
      </c>
    </row>
    <row r="3841" spans="1:24" ht="43.2" x14ac:dyDescent="0.55000000000000004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591"/>
        <v>1.0125</v>
      </c>
      <c r="P3841" s="9">
        <f t="shared" si="592"/>
        <v>63.28125</v>
      </c>
      <c r="Q3841" t="str">
        <f t="shared" si="593"/>
        <v>theater</v>
      </c>
      <c r="R3841" t="str">
        <f t="shared" si="594"/>
        <v>plays</v>
      </c>
      <c r="S3841" t="str">
        <f t="shared" si="599"/>
        <v>5/30/2015</v>
      </c>
      <c r="T3841" t="str">
        <f t="shared" si="595"/>
        <v>2015</v>
      </c>
      <c r="U3841" t="str">
        <f t="shared" si="596"/>
        <v>May</v>
      </c>
      <c r="V3841" t="str">
        <f t="shared" si="590"/>
        <v>7/29/2015</v>
      </c>
      <c r="W3841" t="str">
        <f t="shared" si="597"/>
        <v>2015</v>
      </c>
      <c r="X3841" t="str">
        <f t="shared" si="598"/>
        <v>July</v>
      </c>
    </row>
    <row r="3842" spans="1:24" ht="43.2" x14ac:dyDescent="0.55000000000000004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si="591"/>
        <v>65</v>
      </c>
      <c r="P3842" s="9">
        <f t="shared" si="592"/>
        <v>21.666666666666668</v>
      </c>
      <c r="Q3842" t="str">
        <f t="shared" si="593"/>
        <v>theater</v>
      </c>
      <c r="R3842" t="str">
        <f t="shared" si="594"/>
        <v>plays</v>
      </c>
      <c r="S3842" t="str">
        <f t="shared" si="599"/>
        <v>3/3/2016</v>
      </c>
      <c r="T3842" t="str">
        <f t="shared" si="595"/>
        <v>2016</v>
      </c>
      <c r="U3842" t="str">
        <f t="shared" si="596"/>
        <v>March</v>
      </c>
      <c r="V3842" t="str">
        <f t="shared" ref="V3842:V3905" si="600">TEXT((I3842/86400)+25569+(-5/24),"m/d/yyyy")</f>
        <v>3/28/2016</v>
      </c>
      <c r="W3842" t="str">
        <f t="shared" si="597"/>
        <v>2016</v>
      </c>
      <c r="X3842" t="str">
        <f t="shared" si="598"/>
        <v>March</v>
      </c>
    </row>
    <row r="3843" spans="1:24" ht="43.2" x14ac:dyDescent="0.55000000000000004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ref="O3843:O3906" si="601">E3843/D3843</f>
        <v>8.72E-2</v>
      </c>
      <c r="P3843" s="9">
        <f t="shared" ref="P3843:P3906" si="602">IF(L3843&lt;&gt;0, E3843/L3843, 0)</f>
        <v>25.647058823529413</v>
      </c>
      <c r="Q3843" t="str">
        <f t="shared" ref="Q3843:Q3906" si="603">LEFT(N3843, SEARCH("/",N3843,1)-1)</f>
        <v>theater</v>
      </c>
      <c r="R3843" t="str">
        <f t="shared" ref="R3843:R3906" si="604">RIGHT(N3843,LEN(N3843)-FIND("/",N3843))</f>
        <v>plays</v>
      </c>
      <c r="S3843" t="str">
        <f t="shared" si="599"/>
        <v>5/21/2014</v>
      </c>
      <c r="T3843" t="str">
        <f t="shared" ref="T3843:T3906" si="605">TEXT((J3843/86400)+25569+(-5/24),"yyyy")</f>
        <v>2014</v>
      </c>
      <c r="U3843" t="str">
        <f t="shared" ref="U3843:U3906" si="606">TEXT((J3843/86400)+25569+(-5/24),"mmmm")</f>
        <v>May</v>
      </c>
      <c r="V3843" t="str">
        <f t="shared" si="600"/>
        <v>7/20/2014</v>
      </c>
      <c r="W3843" t="str">
        <f t="shared" ref="W3843:W3906" si="607">TEXT((I3843/86400)+25569+(-5/24),"yyyy")</f>
        <v>2014</v>
      </c>
      <c r="X3843" t="str">
        <f t="shared" ref="X3843:X3906" si="608">TEXT((I3843/86400)+25569+(-5/24),"mmmm")</f>
        <v>July</v>
      </c>
    </row>
    <row r="3844" spans="1:24" ht="43.2" x14ac:dyDescent="0.55000000000000004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si="601"/>
        <v>0.21940000000000001</v>
      </c>
      <c r="P3844" s="9">
        <f t="shared" si="602"/>
        <v>47.695652173913047</v>
      </c>
      <c r="Q3844" t="str">
        <f t="shared" si="603"/>
        <v>theater</v>
      </c>
      <c r="R3844" t="str">
        <f t="shared" si="604"/>
        <v>plays</v>
      </c>
      <c r="S3844" t="str">
        <f t="shared" ref="S3844:S3907" si="609">TEXT((J3844/86400)+25569+(-5/24),"m/d/yyyy")</f>
        <v>4/11/2014</v>
      </c>
      <c r="T3844" t="str">
        <f t="shared" si="605"/>
        <v>2014</v>
      </c>
      <c r="U3844" t="str">
        <f t="shared" si="606"/>
        <v>April</v>
      </c>
      <c r="V3844" t="str">
        <f t="shared" si="600"/>
        <v>5/11/2014</v>
      </c>
      <c r="W3844" t="str">
        <f t="shared" si="607"/>
        <v>2014</v>
      </c>
      <c r="X3844" t="str">
        <f t="shared" si="608"/>
        <v>May</v>
      </c>
    </row>
    <row r="3845" spans="1:24" ht="43.2" x14ac:dyDescent="0.55000000000000004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si="601"/>
        <v>0.21299999999999999</v>
      </c>
      <c r="P3845" s="9">
        <f t="shared" si="602"/>
        <v>56.05263157894737</v>
      </c>
      <c r="Q3845" t="str">
        <f t="shared" si="603"/>
        <v>theater</v>
      </c>
      <c r="R3845" t="str">
        <f t="shared" si="604"/>
        <v>plays</v>
      </c>
      <c r="S3845" t="str">
        <f t="shared" si="609"/>
        <v>5/6/2014</v>
      </c>
      <c r="T3845" t="str">
        <f t="shared" si="605"/>
        <v>2014</v>
      </c>
      <c r="U3845" t="str">
        <f t="shared" si="606"/>
        <v>May</v>
      </c>
      <c r="V3845" t="str">
        <f t="shared" si="600"/>
        <v>5/31/2014</v>
      </c>
      <c r="W3845" t="str">
        <f t="shared" si="607"/>
        <v>2014</v>
      </c>
      <c r="X3845" t="str">
        <f t="shared" si="608"/>
        <v>May</v>
      </c>
    </row>
    <row r="3846" spans="1:24" ht="43.2" x14ac:dyDescent="0.55000000000000004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601"/>
        <v>0.41489795918367345</v>
      </c>
      <c r="P3846" s="9">
        <f t="shared" si="602"/>
        <v>81.319999999999993</v>
      </c>
      <c r="Q3846" t="str">
        <f t="shared" si="603"/>
        <v>theater</v>
      </c>
      <c r="R3846" t="str">
        <f t="shared" si="604"/>
        <v>plays</v>
      </c>
      <c r="S3846" t="str">
        <f t="shared" si="609"/>
        <v>5/7/2014</v>
      </c>
      <c r="T3846" t="str">
        <f t="shared" si="605"/>
        <v>2014</v>
      </c>
      <c r="U3846" t="str">
        <f t="shared" si="606"/>
        <v>May</v>
      </c>
      <c r="V3846" t="str">
        <f t="shared" si="600"/>
        <v>6/3/2014</v>
      </c>
      <c r="W3846" t="str">
        <f t="shared" si="607"/>
        <v>2014</v>
      </c>
      <c r="X3846" t="str">
        <f t="shared" si="608"/>
        <v>June</v>
      </c>
    </row>
    <row r="3847" spans="1:24" ht="57.6" x14ac:dyDescent="0.55000000000000004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601"/>
        <v>2.1049999999999999E-2</v>
      </c>
      <c r="P3847" s="9">
        <f t="shared" si="602"/>
        <v>70.166666666666671</v>
      </c>
      <c r="Q3847" t="str">
        <f t="shared" si="603"/>
        <v>theater</v>
      </c>
      <c r="R3847" t="str">
        <f t="shared" si="604"/>
        <v>plays</v>
      </c>
      <c r="S3847" t="str">
        <f t="shared" si="609"/>
        <v>9/1/2015</v>
      </c>
      <c r="T3847" t="str">
        <f t="shared" si="605"/>
        <v>2015</v>
      </c>
      <c r="U3847" t="str">
        <f t="shared" si="606"/>
        <v>September</v>
      </c>
      <c r="V3847" t="str">
        <f t="shared" si="600"/>
        <v>10/1/2015</v>
      </c>
      <c r="W3847" t="str">
        <f t="shared" si="607"/>
        <v>2015</v>
      </c>
      <c r="X3847" t="str">
        <f t="shared" si="608"/>
        <v>October</v>
      </c>
    </row>
    <row r="3848" spans="1:24" ht="43.2" x14ac:dyDescent="0.55000000000000004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601"/>
        <v>2.7E-2</v>
      </c>
      <c r="P3848" s="9">
        <f t="shared" si="602"/>
        <v>23.625</v>
      </c>
      <c r="Q3848" t="str">
        <f t="shared" si="603"/>
        <v>theater</v>
      </c>
      <c r="R3848" t="str">
        <f t="shared" si="604"/>
        <v>plays</v>
      </c>
      <c r="S3848" t="str">
        <f t="shared" si="609"/>
        <v>9/3/2014</v>
      </c>
      <c r="T3848" t="str">
        <f t="shared" si="605"/>
        <v>2014</v>
      </c>
      <c r="U3848" t="str">
        <f t="shared" si="606"/>
        <v>September</v>
      </c>
      <c r="V3848" t="str">
        <f t="shared" si="600"/>
        <v>10/4/2014</v>
      </c>
      <c r="W3848" t="str">
        <f t="shared" si="607"/>
        <v>2014</v>
      </c>
      <c r="X3848" t="str">
        <f t="shared" si="608"/>
        <v>October</v>
      </c>
    </row>
    <row r="3849" spans="1:24" ht="43.2" x14ac:dyDescent="0.55000000000000004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601"/>
        <v>0.16161904761904761</v>
      </c>
      <c r="P3849" s="9">
        <f t="shared" si="602"/>
        <v>188.55555555555554</v>
      </c>
      <c r="Q3849" t="str">
        <f t="shared" si="603"/>
        <v>theater</v>
      </c>
      <c r="R3849" t="str">
        <f t="shared" si="604"/>
        <v>plays</v>
      </c>
      <c r="S3849" t="str">
        <f t="shared" si="609"/>
        <v>6/4/2015</v>
      </c>
      <c r="T3849" t="str">
        <f t="shared" si="605"/>
        <v>2015</v>
      </c>
      <c r="U3849" t="str">
        <f t="shared" si="606"/>
        <v>June</v>
      </c>
      <c r="V3849" t="str">
        <f t="shared" si="600"/>
        <v>7/19/2015</v>
      </c>
      <c r="W3849" t="str">
        <f t="shared" si="607"/>
        <v>2015</v>
      </c>
      <c r="X3849" t="str">
        <f t="shared" si="608"/>
        <v>July</v>
      </c>
    </row>
    <row r="3850" spans="1:24" ht="43.2" x14ac:dyDescent="0.55000000000000004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601"/>
        <v>0.16376923076923078</v>
      </c>
      <c r="P3850" s="9">
        <f t="shared" si="602"/>
        <v>49.511627906976742</v>
      </c>
      <c r="Q3850" t="str">
        <f t="shared" si="603"/>
        <v>theater</v>
      </c>
      <c r="R3850" t="str">
        <f t="shared" si="604"/>
        <v>plays</v>
      </c>
      <c r="S3850" t="str">
        <f t="shared" si="609"/>
        <v>9/18/2015</v>
      </c>
      <c r="T3850" t="str">
        <f t="shared" si="605"/>
        <v>2015</v>
      </c>
      <c r="U3850" t="str">
        <f t="shared" si="606"/>
        <v>September</v>
      </c>
      <c r="V3850" t="str">
        <f t="shared" si="600"/>
        <v>10/18/2015</v>
      </c>
      <c r="W3850" t="str">
        <f t="shared" si="607"/>
        <v>2015</v>
      </c>
      <c r="X3850" t="str">
        <f t="shared" si="608"/>
        <v>October</v>
      </c>
    </row>
    <row r="3851" spans="1:24" ht="43.2" x14ac:dyDescent="0.55000000000000004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601"/>
        <v>7.0433333333333334E-2</v>
      </c>
      <c r="P3851" s="9">
        <f t="shared" si="602"/>
        <v>75.464285714285708</v>
      </c>
      <c r="Q3851" t="str">
        <f t="shared" si="603"/>
        <v>theater</v>
      </c>
      <c r="R3851" t="str">
        <f t="shared" si="604"/>
        <v>plays</v>
      </c>
      <c r="S3851" t="str">
        <f t="shared" si="609"/>
        <v>5/12/2015</v>
      </c>
      <c r="T3851" t="str">
        <f t="shared" si="605"/>
        <v>2015</v>
      </c>
      <c r="U3851" t="str">
        <f t="shared" si="606"/>
        <v>May</v>
      </c>
      <c r="V3851" t="str">
        <f t="shared" si="600"/>
        <v>6/11/2015</v>
      </c>
      <c r="W3851" t="str">
        <f t="shared" si="607"/>
        <v>2015</v>
      </c>
      <c r="X3851" t="str">
        <f t="shared" si="608"/>
        <v>June</v>
      </c>
    </row>
    <row r="3852" spans="1:24" ht="28.8" x14ac:dyDescent="0.55000000000000004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601"/>
        <v>3.7999999999999999E-2</v>
      </c>
      <c r="P3852" s="9">
        <f t="shared" si="602"/>
        <v>9.5</v>
      </c>
      <c r="Q3852" t="str">
        <f t="shared" si="603"/>
        <v>theater</v>
      </c>
      <c r="R3852" t="str">
        <f t="shared" si="604"/>
        <v>plays</v>
      </c>
      <c r="S3852" t="str">
        <f t="shared" si="609"/>
        <v>12/1/2014</v>
      </c>
      <c r="T3852" t="str">
        <f t="shared" si="605"/>
        <v>2014</v>
      </c>
      <c r="U3852" t="str">
        <f t="shared" si="606"/>
        <v>December</v>
      </c>
      <c r="V3852" t="str">
        <f t="shared" si="600"/>
        <v>12/31/2014</v>
      </c>
      <c r="W3852" t="str">
        <f t="shared" si="607"/>
        <v>2014</v>
      </c>
      <c r="X3852" t="str">
        <f t="shared" si="608"/>
        <v>December</v>
      </c>
    </row>
    <row r="3853" spans="1:24" ht="43.2" x14ac:dyDescent="0.55000000000000004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601"/>
        <v>0.34079999999999999</v>
      </c>
      <c r="P3853" s="9">
        <f t="shared" si="602"/>
        <v>35.5</v>
      </c>
      <c r="Q3853" t="str">
        <f t="shared" si="603"/>
        <v>theater</v>
      </c>
      <c r="R3853" t="str">
        <f t="shared" si="604"/>
        <v>plays</v>
      </c>
      <c r="S3853" t="str">
        <f t="shared" si="609"/>
        <v>6/17/2015</v>
      </c>
      <c r="T3853" t="str">
        <f t="shared" si="605"/>
        <v>2015</v>
      </c>
      <c r="U3853" t="str">
        <f t="shared" si="606"/>
        <v>June</v>
      </c>
      <c r="V3853" t="str">
        <f t="shared" si="600"/>
        <v>7/17/2015</v>
      </c>
      <c r="W3853" t="str">
        <f t="shared" si="607"/>
        <v>2015</v>
      </c>
      <c r="X3853" t="str">
        <f t="shared" si="608"/>
        <v>July</v>
      </c>
    </row>
    <row r="3854" spans="1:24" ht="43.2" x14ac:dyDescent="0.55000000000000004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601"/>
        <v>2E-3</v>
      </c>
      <c r="P3854" s="9">
        <f t="shared" si="602"/>
        <v>10</v>
      </c>
      <c r="Q3854" t="str">
        <f t="shared" si="603"/>
        <v>theater</v>
      </c>
      <c r="R3854" t="str">
        <f t="shared" si="604"/>
        <v>plays</v>
      </c>
      <c r="S3854" t="str">
        <f t="shared" si="609"/>
        <v>3/1/2015</v>
      </c>
      <c r="T3854" t="str">
        <f t="shared" si="605"/>
        <v>2015</v>
      </c>
      <c r="U3854" t="str">
        <f t="shared" si="606"/>
        <v>March</v>
      </c>
      <c r="V3854" t="str">
        <f t="shared" si="600"/>
        <v>3/26/2015</v>
      </c>
      <c r="W3854" t="str">
        <f t="shared" si="607"/>
        <v>2015</v>
      </c>
      <c r="X3854" t="str">
        <f t="shared" si="608"/>
        <v>March</v>
      </c>
    </row>
    <row r="3855" spans="1:24" ht="28.8" x14ac:dyDescent="0.55000000000000004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601"/>
        <v>2.5999999999999998E-4</v>
      </c>
      <c r="P3855" s="9">
        <f t="shared" si="602"/>
        <v>13</v>
      </c>
      <c r="Q3855" t="str">
        <f t="shared" si="603"/>
        <v>theater</v>
      </c>
      <c r="R3855" t="str">
        <f t="shared" si="604"/>
        <v>plays</v>
      </c>
      <c r="S3855" t="str">
        <f t="shared" si="609"/>
        <v>7/28/2014</v>
      </c>
      <c r="T3855" t="str">
        <f t="shared" si="605"/>
        <v>2014</v>
      </c>
      <c r="U3855" t="str">
        <f t="shared" si="606"/>
        <v>July</v>
      </c>
      <c r="V3855" t="str">
        <f t="shared" si="600"/>
        <v>9/1/2014</v>
      </c>
      <c r="W3855" t="str">
        <f t="shared" si="607"/>
        <v>2014</v>
      </c>
      <c r="X3855" t="str">
        <f t="shared" si="608"/>
        <v>September</v>
      </c>
    </row>
    <row r="3856" spans="1:24" ht="28.8" x14ac:dyDescent="0.55000000000000004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601"/>
        <v>0.16254545454545455</v>
      </c>
      <c r="P3856" s="9">
        <f t="shared" si="602"/>
        <v>89.4</v>
      </c>
      <c r="Q3856" t="str">
        <f t="shared" si="603"/>
        <v>theater</v>
      </c>
      <c r="R3856" t="str">
        <f t="shared" si="604"/>
        <v>plays</v>
      </c>
      <c r="S3856" t="str">
        <f t="shared" si="609"/>
        <v>4/9/2015</v>
      </c>
      <c r="T3856" t="str">
        <f t="shared" si="605"/>
        <v>2015</v>
      </c>
      <c r="U3856" t="str">
        <f t="shared" si="606"/>
        <v>April</v>
      </c>
      <c r="V3856" t="str">
        <f t="shared" si="600"/>
        <v>5/9/2015</v>
      </c>
      <c r="W3856" t="str">
        <f t="shared" si="607"/>
        <v>2015</v>
      </c>
      <c r="X3856" t="str">
        <f t="shared" si="608"/>
        <v>May</v>
      </c>
    </row>
    <row r="3857" spans="1:24" ht="43.2" x14ac:dyDescent="0.55000000000000004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601"/>
        <v>2.5000000000000001E-2</v>
      </c>
      <c r="P3857" s="9">
        <f t="shared" si="602"/>
        <v>25</v>
      </c>
      <c r="Q3857" t="str">
        <f t="shared" si="603"/>
        <v>theater</v>
      </c>
      <c r="R3857" t="str">
        <f t="shared" si="604"/>
        <v>plays</v>
      </c>
      <c r="S3857" t="str">
        <f t="shared" si="609"/>
        <v>2/24/2015</v>
      </c>
      <c r="T3857" t="str">
        <f t="shared" si="605"/>
        <v>2015</v>
      </c>
      <c r="U3857" t="str">
        <f t="shared" si="606"/>
        <v>February</v>
      </c>
      <c r="V3857" t="str">
        <f t="shared" si="600"/>
        <v>3/26/2015</v>
      </c>
      <c r="W3857" t="str">
        <f t="shared" si="607"/>
        <v>2015</v>
      </c>
      <c r="X3857" t="str">
        <f t="shared" si="608"/>
        <v>March</v>
      </c>
    </row>
    <row r="3858" spans="1:24" ht="43.2" x14ac:dyDescent="0.55000000000000004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601"/>
        <v>2.0000000000000001E-4</v>
      </c>
      <c r="P3858" s="9">
        <f t="shared" si="602"/>
        <v>1</v>
      </c>
      <c r="Q3858" t="str">
        <f t="shared" si="603"/>
        <v>theater</v>
      </c>
      <c r="R3858" t="str">
        <f t="shared" si="604"/>
        <v>plays</v>
      </c>
      <c r="S3858" t="str">
        <f t="shared" si="609"/>
        <v>2/6/2015</v>
      </c>
      <c r="T3858" t="str">
        <f t="shared" si="605"/>
        <v>2015</v>
      </c>
      <c r="U3858" t="str">
        <f t="shared" si="606"/>
        <v>February</v>
      </c>
      <c r="V3858" t="str">
        <f t="shared" si="600"/>
        <v>3/8/2015</v>
      </c>
      <c r="W3858" t="str">
        <f t="shared" si="607"/>
        <v>2015</v>
      </c>
      <c r="X3858" t="str">
        <f t="shared" si="608"/>
        <v>March</v>
      </c>
    </row>
    <row r="3859" spans="1:24" ht="43.2" x14ac:dyDescent="0.55000000000000004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601"/>
        <v>5.1999999999999998E-2</v>
      </c>
      <c r="P3859" s="9">
        <f t="shared" si="602"/>
        <v>65</v>
      </c>
      <c r="Q3859" t="str">
        <f t="shared" si="603"/>
        <v>theater</v>
      </c>
      <c r="R3859" t="str">
        <f t="shared" si="604"/>
        <v>plays</v>
      </c>
      <c r="S3859" t="str">
        <f t="shared" si="609"/>
        <v>7/9/2014</v>
      </c>
      <c r="T3859" t="str">
        <f t="shared" si="605"/>
        <v>2014</v>
      </c>
      <c r="U3859" t="str">
        <f t="shared" si="606"/>
        <v>July</v>
      </c>
      <c r="V3859" t="str">
        <f t="shared" si="600"/>
        <v>8/1/2014</v>
      </c>
      <c r="W3859" t="str">
        <f t="shared" si="607"/>
        <v>2014</v>
      </c>
      <c r="X3859" t="str">
        <f t="shared" si="608"/>
        <v>August</v>
      </c>
    </row>
    <row r="3860" spans="1:24" ht="43.2" x14ac:dyDescent="0.55000000000000004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601"/>
        <v>0.02</v>
      </c>
      <c r="P3860" s="9">
        <f t="shared" si="602"/>
        <v>10</v>
      </c>
      <c r="Q3860" t="str">
        <f t="shared" si="603"/>
        <v>theater</v>
      </c>
      <c r="R3860" t="str">
        <f t="shared" si="604"/>
        <v>plays</v>
      </c>
      <c r="S3860" t="str">
        <f t="shared" si="609"/>
        <v>5/4/2015</v>
      </c>
      <c r="T3860" t="str">
        <f t="shared" si="605"/>
        <v>2015</v>
      </c>
      <c r="U3860" t="str">
        <f t="shared" si="606"/>
        <v>May</v>
      </c>
      <c r="V3860" t="str">
        <f t="shared" si="600"/>
        <v>5/22/2015</v>
      </c>
      <c r="W3860" t="str">
        <f t="shared" si="607"/>
        <v>2015</v>
      </c>
      <c r="X3860" t="str">
        <f t="shared" si="608"/>
        <v>May</v>
      </c>
    </row>
    <row r="3861" spans="1:24" ht="43.2" x14ac:dyDescent="0.55000000000000004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601"/>
        <v>4.0000000000000002E-4</v>
      </c>
      <c r="P3861" s="9">
        <f t="shared" si="602"/>
        <v>1</v>
      </c>
      <c r="Q3861" t="str">
        <f t="shared" si="603"/>
        <v>theater</v>
      </c>
      <c r="R3861" t="str">
        <f t="shared" si="604"/>
        <v>plays</v>
      </c>
      <c r="S3861" t="str">
        <f t="shared" si="609"/>
        <v>5/30/2014</v>
      </c>
      <c r="T3861" t="str">
        <f t="shared" si="605"/>
        <v>2014</v>
      </c>
      <c r="U3861" t="str">
        <f t="shared" si="606"/>
        <v>May</v>
      </c>
      <c r="V3861" t="str">
        <f t="shared" si="600"/>
        <v>6/25/2014</v>
      </c>
      <c r="W3861" t="str">
        <f t="shared" si="607"/>
        <v>2014</v>
      </c>
      <c r="X3861" t="str">
        <f t="shared" si="608"/>
        <v>June</v>
      </c>
    </row>
    <row r="3862" spans="1:24" ht="43.2" x14ac:dyDescent="0.55000000000000004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601"/>
        <v>0.17666666666666667</v>
      </c>
      <c r="P3862" s="9">
        <f t="shared" si="602"/>
        <v>81.538461538461533</v>
      </c>
      <c r="Q3862" t="str">
        <f t="shared" si="603"/>
        <v>theater</v>
      </c>
      <c r="R3862" t="str">
        <f t="shared" si="604"/>
        <v>plays</v>
      </c>
      <c r="S3862" t="str">
        <f t="shared" si="609"/>
        <v>7/13/2014</v>
      </c>
      <c r="T3862" t="str">
        <f t="shared" si="605"/>
        <v>2014</v>
      </c>
      <c r="U3862" t="str">
        <f t="shared" si="606"/>
        <v>July</v>
      </c>
      <c r="V3862" t="str">
        <f t="shared" si="600"/>
        <v>8/12/2014</v>
      </c>
      <c r="W3862" t="str">
        <f t="shared" si="607"/>
        <v>2014</v>
      </c>
      <c r="X3862" t="str">
        <f t="shared" si="608"/>
        <v>August</v>
      </c>
    </row>
    <row r="3863" spans="1:24" x14ac:dyDescent="0.55000000000000004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601"/>
        <v>0.05</v>
      </c>
      <c r="P3863" s="9">
        <f t="shared" si="602"/>
        <v>100</v>
      </c>
      <c r="Q3863" t="str">
        <f t="shared" si="603"/>
        <v>theater</v>
      </c>
      <c r="R3863" t="str">
        <f t="shared" si="604"/>
        <v>plays</v>
      </c>
      <c r="S3863" t="str">
        <f t="shared" si="609"/>
        <v>10/2/2014</v>
      </c>
      <c r="T3863" t="str">
        <f t="shared" si="605"/>
        <v>2014</v>
      </c>
      <c r="U3863" t="str">
        <f t="shared" si="606"/>
        <v>October</v>
      </c>
      <c r="V3863" t="str">
        <f t="shared" si="600"/>
        <v>11/12/2014</v>
      </c>
      <c r="W3863" t="str">
        <f t="shared" si="607"/>
        <v>2014</v>
      </c>
      <c r="X3863" t="str">
        <f t="shared" si="608"/>
        <v>November</v>
      </c>
    </row>
    <row r="3864" spans="1:24" ht="28.8" x14ac:dyDescent="0.55000000000000004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601"/>
        <v>1.3333333333333334E-4</v>
      </c>
      <c r="P3864" s="9">
        <f t="shared" si="602"/>
        <v>1</v>
      </c>
      <c r="Q3864" t="str">
        <f t="shared" si="603"/>
        <v>theater</v>
      </c>
      <c r="R3864" t="str">
        <f t="shared" si="604"/>
        <v>plays</v>
      </c>
      <c r="S3864" t="str">
        <f t="shared" si="609"/>
        <v>8/29/2016</v>
      </c>
      <c r="T3864" t="str">
        <f t="shared" si="605"/>
        <v>2016</v>
      </c>
      <c r="U3864" t="str">
        <f t="shared" si="606"/>
        <v>August</v>
      </c>
      <c r="V3864" t="str">
        <f t="shared" si="600"/>
        <v>9/12/2016</v>
      </c>
      <c r="W3864" t="str">
        <f t="shared" si="607"/>
        <v>2016</v>
      </c>
      <c r="X3864" t="str">
        <f t="shared" si="608"/>
        <v>September</v>
      </c>
    </row>
    <row r="3865" spans="1:24" ht="43.2" x14ac:dyDescent="0.55000000000000004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 t="shared" si="601"/>
        <v>0</v>
      </c>
      <c r="P3865" s="9">
        <f t="shared" si="602"/>
        <v>0</v>
      </c>
      <c r="Q3865" t="str">
        <f t="shared" si="603"/>
        <v>theater</v>
      </c>
      <c r="R3865" t="str">
        <f t="shared" si="604"/>
        <v>plays</v>
      </c>
      <c r="S3865" t="str">
        <f t="shared" si="609"/>
        <v>9/6/2015</v>
      </c>
      <c r="T3865" t="str">
        <f t="shared" si="605"/>
        <v>2015</v>
      </c>
      <c r="U3865" t="str">
        <f t="shared" si="606"/>
        <v>September</v>
      </c>
      <c r="V3865" t="str">
        <f t="shared" si="600"/>
        <v>11/5/2015</v>
      </c>
      <c r="W3865" t="str">
        <f t="shared" si="607"/>
        <v>2015</v>
      </c>
      <c r="X3865" t="str">
        <f t="shared" si="608"/>
        <v>November</v>
      </c>
    </row>
    <row r="3866" spans="1:24" ht="43.2" x14ac:dyDescent="0.55000000000000004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601"/>
        <v>1.2E-2</v>
      </c>
      <c r="P3866" s="9">
        <f t="shared" si="602"/>
        <v>20</v>
      </c>
      <c r="Q3866" t="str">
        <f t="shared" si="603"/>
        <v>theater</v>
      </c>
      <c r="R3866" t="str">
        <f t="shared" si="604"/>
        <v>plays</v>
      </c>
      <c r="S3866" t="str">
        <f t="shared" si="609"/>
        <v>10/18/2015</v>
      </c>
      <c r="T3866" t="str">
        <f t="shared" si="605"/>
        <v>2015</v>
      </c>
      <c r="U3866" t="str">
        <f t="shared" si="606"/>
        <v>October</v>
      </c>
      <c r="V3866" t="str">
        <f t="shared" si="600"/>
        <v>11/17/2015</v>
      </c>
      <c r="W3866" t="str">
        <f t="shared" si="607"/>
        <v>2015</v>
      </c>
      <c r="X3866" t="str">
        <f t="shared" si="608"/>
        <v>November</v>
      </c>
    </row>
    <row r="3867" spans="1:24" ht="43.2" x14ac:dyDescent="0.55000000000000004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601"/>
        <v>0.26937422295897223</v>
      </c>
      <c r="P3867" s="9">
        <f t="shared" si="602"/>
        <v>46.428571428571431</v>
      </c>
      <c r="Q3867" t="str">
        <f t="shared" si="603"/>
        <v>theater</v>
      </c>
      <c r="R3867" t="str">
        <f t="shared" si="604"/>
        <v>plays</v>
      </c>
      <c r="S3867" t="str">
        <f t="shared" si="609"/>
        <v>7/21/2014</v>
      </c>
      <c r="T3867" t="str">
        <f t="shared" si="605"/>
        <v>2014</v>
      </c>
      <c r="U3867" t="str">
        <f t="shared" si="606"/>
        <v>July</v>
      </c>
      <c r="V3867" t="str">
        <f t="shared" si="600"/>
        <v>8/30/2014</v>
      </c>
      <c r="W3867" t="str">
        <f t="shared" si="607"/>
        <v>2014</v>
      </c>
      <c r="X3867" t="str">
        <f t="shared" si="608"/>
        <v>August</v>
      </c>
    </row>
    <row r="3868" spans="1:24" ht="28.8" x14ac:dyDescent="0.55000000000000004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601"/>
        <v>5.4999999999999997E-3</v>
      </c>
      <c r="P3868" s="9">
        <f t="shared" si="602"/>
        <v>5.5</v>
      </c>
      <c r="Q3868" t="str">
        <f t="shared" si="603"/>
        <v>theater</v>
      </c>
      <c r="R3868" t="str">
        <f t="shared" si="604"/>
        <v>plays</v>
      </c>
      <c r="S3868" t="str">
        <f t="shared" si="609"/>
        <v>2/2/2016</v>
      </c>
      <c r="T3868" t="str">
        <f t="shared" si="605"/>
        <v>2016</v>
      </c>
      <c r="U3868" t="str">
        <f t="shared" si="606"/>
        <v>February</v>
      </c>
      <c r="V3868" t="str">
        <f t="shared" si="600"/>
        <v>3/22/2016</v>
      </c>
      <c r="W3868" t="str">
        <f t="shared" si="607"/>
        <v>2016</v>
      </c>
      <c r="X3868" t="str">
        <f t="shared" si="608"/>
        <v>March</v>
      </c>
    </row>
    <row r="3869" spans="1:24" ht="43.2" x14ac:dyDescent="0.55000000000000004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601"/>
        <v>0.1255</v>
      </c>
      <c r="P3869" s="9">
        <f t="shared" si="602"/>
        <v>50.2</v>
      </c>
      <c r="Q3869" t="str">
        <f t="shared" si="603"/>
        <v>theater</v>
      </c>
      <c r="R3869" t="str">
        <f t="shared" si="604"/>
        <v>plays</v>
      </c>
      <c r="S3869" t="str">
        <f t="shared" si="609"/>
        <v>5/19/2016</v>
      </c>
      <c r="T3869" t="str">
        <f t="shared" si="605"/>
        <v>2016</v>
      </c>
      <c r="U3869" t="str">
        <f t="shared" si="606"/>
        <v>May</v>
      </c>
      <c r="V3869" t="str">
        <f t="shared" si="600"/>
        <v>6/18/2016</v>
      </c>
      <c r="W3869" t="str">
        <f t="shared" si="607"/>
        <v>2016</v>
      </c>
      <c r="X3869" t="str">
        <f t="shared" si="608"/>
        <v>June</v>
      </c>
    </row>
    <row r="3870" spans="1:24" x14ac:dyDescent="0.55000000000000004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601"/>
        <v>2E-3</v>
      </c>
      <c r="P3870" s="9">
        <f t="shared" si="602"/>
        <v>10</v>
      </c>
      <c r="Q3870" t="str">
        <f t="shared" si="603"/>
        <v>theater</v>
      </c>
      <c r="R3870" t="str">
        <f t="shared" si="604"/>
        <v>musical</v>
      </c>
      <c r="S3870" t="str">
        <f t="shared" si="609"/>
        <v>8/14/2014</v>
      </c>
      <c r="T3870" t="str">
        <f t="shared" si="605"/>
        <v>2014</v>
      </c>
      <c r="U3870" t="str">
        <f t="shared" si="606"/>
        <v>August</v>
      </c>
      <c r="V3870" t="str">
        <f t="shared" si="600"/>
        <v>9/8/2014</v>
      </c>
      <c r="W3870" t="str">
        <f t="shared" si="607"/>
        <v>2014</v>
      </c>
      <c r="X3870" t="str">
        <f t="shared" si="608"/>
        <v>September</v>
      </c>
    </row>
    <row r="3871" spans="1:24" ht="28.8" x14ac:dyDescent="0.55000000000000004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601"/>
        <v>3.44748684310884E-2</v>
      </c>
      <c r="P3871" s="9">
        <f t="shared" si="602"/>
        <v>30.133333333333333</v>
      </c>
      <c r="Q3871" t="str">
        <f t="shared" si="603"/>
        <v>theater</v>
      </c>
      <c r="R3871" t="str">
        <f t="shared" si="604"/>
        <v>musical</v>
      </c>
      <c r="S3871" t="str">
        <f t="shared" si="609"/>
        <v>2/12/2015</v>
      </c>
      <c r="T3871" t="str">
        <f t="shared" si="605"/>
        <v>2015</v>
      </c>
      <c r="U3871" t="str">
        <f t="shared" si="606"/>
        <v>February</v>
      </c>
      <c r="V3871" t="str">
        <f t="shared" si="600"/>
        <v>3/13/2015</v>
      </c>
      <c r="W3871" t="str">
        <f t="shared" si="607"/>
        <v>2015</v>
      </c>
      <c r="X3871" t="str">
        <f t="shared" si="608"/>
        <v>March</v>
      </c>
    </row>
    <row r="3872" spans="1:24" ht="43.2" x14ac:dyDescent="0.55000000000000004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601"/>
        <v>0.15</v>
      </c>
      <c r="P3872" s="9">
        <f t="shared" si="602"/>
        <v>150</v>
      </c>
      <c r="Q3872" t="str">
        <f t="shared" si="603"/>
        <v>theater</v>
      </c>
      <c r="R3872" t="str">
        <f t="shared" si="604"/>
        <v>musical</v>
      </c>
      <c r="S3872" t="str">
        <f t="shared" si="609"/>
        <v>6/2/2014</v>
      </c>
      <c r="T3872" t="str">
        <f t="shared" si="605"/>
        <v>2014</v>
      </c>
      <c r="U3872" t="str">
        <f t="shared" si="606"/>
        <v>June</v>
      </c>
      <c r="V3872" t="str">
        <f t="shared" si="600"/>
        <v>7/2/2014</v>
      </c>
      <c r="W3872" t="str">
        <f t="shared" si="607"/>
        <v>2014</v>
      </c>
      <c r="X3872" t="str">
        <f t="shared" si="608"/>
        <v>July</v>
      </c>
    </row>
    <row r="3873" spans="1:24" ht="28.8" x14ac:dyDescent="0.55000000000000004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601"/>
        <v>2.6666666666666668E-2</v>
      </c>
      <c r="P3873" s="9">
        <f t="shared" si="602"/>
        <v>13.333333333333334</v>
      </c>
      <c r="Q3873" t="str">
        <f t="shared" si="603"/>
        <v>theater</v>
      </c>
      <c r="R3873" t="str">
        <f t="shared" si="604"/>
        <v>musical</v>
      </c>
      <c r="S3873" t="str">
        <f t="shared" si="609"/>
        <v>1/28/2017</v>
      </c>
      <c r="T3873" t="str">
        <f t="shared" si="605"/>
        <v>2017</v>
      </c>
      <c r="U3873" t="str">
        <f t="shared" si="606"/>
        <v>January</v>
      </c>
      <c r="V3873" t="str">
        <f t="shared" si="600"/>
        <v>3/29/2017</v>
      </c>
      <c r="W3873" t="str">
        <f t="shared" si="607"/>
        <v>2017</v>
      </c>
      <c r="X3873" t="str">
        <f t="shared" si="608"/>
        <v>March</v>
      </c>
    </row>
    <row r="3874" spans="1:24" ht="43.2" x14ac:dyDescent="0.55000000000000004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601"/>
        <v>0</v>
      </c>
      <c r="P3874" s="9">
        <f t="shared" si="602"/>
        <v>0</v>
      </c>
      <c r="Q3874" t="str">
        <f t="shared" si="603"/>
        <v>theater</v>
      </c>
      <c r="R3874" t="str">
        <f t="shared" si="604"/>
        <v>musical</v>
      </c>
      <c r="S3874" t="str">
        <f t="shared" si="609"/>
        <v>6/24/2015</v>
      </c>
      <c r="T3874" t="str">
        <f t="shared" si="605"/>
        <v>2015</v>
      </c>
      <c r="U3874" t="str">
        <f t="shared" si="606"/>
        <v>June</v>
      </c>
      <c r="V3874" t="str">
        <f t="shared" si="600"/>
        <v>8/13/2015</v>
      </c>
      <c r="W3874" t="str">
        <f t="shared" si="607"/>
        <v>2015</v>
      </c>
      <c r="X3874" t="str">
        <f t="shared" si="608"/>
        <v>August</v>
      </c>
    </row>
    <row r="3875" spans="1:24" ht="43.2" x14ac:dyDescent="0.55000000000000004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601"/>
        <v>0</v>
      </c>
      <c r="P3875" s="9">
        <f t="shared" si="602"/>
        <v>0</v>
      </c>
      <c r="Q3875" t="str">
        <f t="shared" si="603"/>
        <v>theater</v>
      </c>
      <c r="R3875" t="str">
        <f t="shared" si="604"/>
        <v>musical</v>
      </c>
      <c r="S3875" t="str">
        <f t="shared" si="609"/>
        <v>9/8/2015</v>
      </c>
      <c r="T3875" t="str">
        <f t="shared" si="605"/>
        <v>2015</v>
      </c>
      <c r="U3875" t="str">
        <f t="shared" si="606"/>
        <v>September</v>
      </c>
      <c r="V3875" t="str">
        <f t="shared" si="600"/>
        <v>10/8/2015</v>
      </c>
      <c r="W3875" t="str">
        <f t="shared" si="607"/>
        <v>2015</v>
      </c>
      <c r="X3875" t="str">
        <f t="shared" si="608"/>
        <v>October</v>
      </c>
    </row>
    <row r="3876" spans="1:24" ht="43.2" x14ac:dyDescent="0.55000000000000004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601"/>
        <v>0</v>
      </c>
      <c r="P3876" s="9">
        <f t="shared" si="602"/>
        <v>0</v>
      </c>
      <c r="Q3876" t="str">
        <f t="shared" si="603"/>
        <v>theater</v>
      </c>
      <c r="R3876" t="str">
        <f t="shared" si="604"/>
        <v>musical</v>
      </c>
      <c r="S3876" t="str">
        <f t="shared" si="609"/>
        <v>1/2/2015</v>
      </c>
      <c r="T3876" t="str">
        <f t="shared" si="605"/>
        <v>2015</v>
      </c>
      <c r="U3876" t="str">
        <f t="shared" si="606"/>
        <v>January</v>
      </c>
      <c r="V3876" t="str">
        <f t="shared" si="600"/>
        <v>1/23/2015</v>
      </c>
      <c r="W3876" t="str">
        <f t="shared" si="607"/>
        <v>2015</v>
      </c>
      <c r="X3876" t="str">
        <f t="shared" si="608"/>
        <v>January</v>
      </c>
    </row>
    <row r="3877" spans="1:24" ht="43.2" x14ac:dyDescent="0.55000000000000004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601"/>
        <v>0</v>
      </c>
      <c r="P3877" s="9">
        <f t="shared" si="602"/>
        <v>0</v>
      </c>
      <c r="Q3877" t="str">
        <f t="shared" si="603"/>
        <v>theater</v>
      </c>
      <c r="R3877" t="str">
        <f t="shared" si="604"/>
        <v>musical</v>
      </c>
      <c r="S3877" t="str">
        <f t="shared" si="609"/>
        <v>9/2/2016</v>
      </c>
      <c r="T3877" t="str">
        <f t="shared" si="605"/>
        <v>2016</v>
      </c>
      <c r="U3877" t="str">
        <f t="shared" si="606"/>
        <v>September</v>
      </c>
      <c r="V3877" t="str">
        <f t="shared" si="600"/>
        <v>9/3/2016</v>
      </c>
      <c r="W3877" t="str">
        <f t="shared" si="607"/>
        <v>2016</v>
      </c>
      <c r="X3877" t="str">
        <f t="shared" si="608"/>
        <v>September</v>
      </c>
    </row>
    <row r="3878" spans="1:24" ht="43.2" x14ac:dyDescent="0.55000000000000004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601"/>
        <v>0.52794871794871789</v>
      </c>
      <c r="P3878" s="9">
        <f t="shared" si="602"/>
        <v>44.760869565217391</v>
      </c>
      <c r="Q3878" t="str">
        <f t="shared" si="603"/>
        <v>theater</v>
      </c>
      <c r="R3878" t="str">
        <f t="shared" si="604"/>
        <v>musical</v>
      </c>
      <c r="S3878" t="str">
        <f t="shared" si="609"/>
        <v>1/3/2016</v>
      </c>
      <c r="T3878" t="str">
        <f t="shared" si="605"/>
        <v>2016</v>
      </c>
      <c r="U3878" t="str">
        <f t="shared" si="606"/>
        <v>January</v>
      </c>
      <c r="V3878" t="str">
        <f t="shared" si="600"/>
        <v>2/2/2016</v>
      </c>
      <c r="W3878" t="str">
        <f t="shared" si="607"/>
        <v>2016</v>
      </c>
      <c r="X3878" t="str">
        <f t="shared" si="608"/>
        <v>February</v>
      </c>
    </row>
    <row r="3879" spans="1:24" ht="43.2" x14ac:dyDescent="0.55000000000000004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601"/>
        <v>4.9639999999999997E-2</v>
      </c>
      <c r="P3879" s="9">
        <f t="shared" si="602"/>
        <v>88.642857142857139</v>
      </c>
      <c r="Q3879" t="str">
        <f t="shared" si="603"/>
        <v>theater</v>
      </c>
      <c r="R3879" t="str">
        <f t="shared" si="604"/>
        <v>musical</v>
      </c>
      <c r="S3879" t="str">
        <f t="shared" si="609"/>
        <v>11/8/2016</v>
      </c>
      <c r="T3879" t="str">
        <f t="shared" si="605"/>
        <v>2016</v>
      </c>
      <c r="U3879" t="str">
        <f t="shared" si="606"/>
        <v>November</v>
      </c>
      <c r="V3879" t="str">
        <f t="shared" si="600"/>
        <v>12/8/2016</v>
      </c>
      <c r="W3879" t="str">
        <f t="shared" si="607"/>
        <v>2016</v>
      </c>
      <c r="X3879" t="str">
        <f t="shared" si="608"/>
        <v>December</v>
      </c>
    </row>
    <row r="3880" spans="1:24" ht="43.2" x14ac:dyDescent="0.55000000000000004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601"/>
        <v>5.5555555555555556E-4</v>
      </c>
      <c r="P3880" s="9">
        <f t="shared" si="602"/>
        <v>10</v>
      </c>
      <c r="Q3880" t="str">
        <f t="shared" si="603"/>
        <v>theater</v>
      </c>
      <c r="R3880" t="str">
        <f t="shared" si="604"/>
        <v>musical</v>
      </c>
      <c r="S3880" t="str">
        <f t="shared" si="609"/>
        <v>5/30/2015</v>
      </c>
      <c r="T3880" t="str">
        <f t="shared" si="605"/>
        <v>2015</v>
      </c>
      <c r="U3880" t="str">
        <f t="shared" si="606"/>
        <v>May</v>
      </c>
      <c r="V3880" t="str">
        <f t="shared" si="600"/>
        <v>6/29/2015</v>
      </c>
      <c r="W3880" t="str">
        <f t="shared" si="607"/>
        <v>2015</v>
      </c>
      <c r="X3880" t="str">
        <f t="shared" si="608"/>
        <v>June</v>
      </c>
    </row>
    <row r="3881" spans="1:24" ht="43.2" x14ac:dyDescent="0.55000000000000004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601"/>
        <v>0</v>
      </c>
      <c r="P3881" s="9">
        <f t="shared" si="602"/>
        <v>0</v>
      </c>
      <c r="Q3881" t="str">
        <f t="shared" si="603"/>
        <v>theater</v>
      </c>
      <c r="R3881" t="str">
        <f t="shared" si="604"/>
        <v>musical</v>
      </c>
      <c r="S3881" t="str">
        <f t="shared" si="609"/>
        <v>12/26/2014</v>
      </c>
      <c r="T3881" t="str">
        <f t="shared" si="605"/>
        <v>2014</v>
      </c>
      <c r="U3881" t="str">
        <f t="shared" si="606"/>
        <v>December</v>
      </c>
      <c r="V3881" t="str">
        <f t="shared" si="600"/>
        <v>1/25/2015</v>
      </c>
      <c r="W3881" t="str">
        <f t="shared" si="607"/>
        <v>2015</v>
      </c>
      <c r="X3881" t="str">
        <f t="shared" si="608"/>
        <v>January</v>
      </c>
    </row>
    <row r="3882" spans="1:24" ht="43.2" x14ac:dyDescent="0.55000000000000004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601"/>
        <v>0.13066666666666665</v>
      </c>
      <c r="P3882" s="9">
        <f t="shared" si="602"/>
        <v>57.647058823529413</v>
      </c>
      <c r="Q3882" t="str">
        <f t="shared" si="603"/>
        <v>theater</v>
      </c>
      <c r="R3882" t="str">
        <f t="shared" si="604"/>
        <v>musical</v>
      </c>
      <c r="S3882" t="str">
        <f t="shared" si="609"/>
        <v>6/25/2014</v>
      </c>
      <c r="T3882" t="str">
        <f t="shared" si="605"/>
        <v>2014</v>
      </c>
      <c r="U3882" t="str">
        <f t="shared" si="606"/>
        <v>June</v>
      </c>
      <c r="V3882" t="str">
        <f t="shared" si="600"/>
        <v>7/30/2014</v>
      </c>
      <c r="W3882" t="str">
        <f t="shared" si="607"/>
        <v>2014</v>
      </c>
      <c r="X3882" t="str">
        <f t="shared" si="608"/>
        <v>July</v>
      </c>
    </row>
    <row r="3883" spans="1:24" ht="28.8" x14ac:dyDescent="0.55000000000000004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601"/>
        <v>0.05</v>
      </c>
      <c r="P3883" s="9">
        <f t="shared" si="602"/>
        <v>25</v>
      </c>
      <c r="Q3883" t="str">
        <f t="shared" si="603"/>
        <v>theater</v>
      </c>
      <c r="R3883" t="str">
        <f t="shared" si="604"/>
        <v>musical</v>
      </c>
      <c r="S3883" t="str">
        <f t="shared" si="609"/>
        <v>1/20/2017</v>
      </c>
      <c r="T3883" t="str">
        <f t="shared" si="605"/>
        <v>2017</v>
      </c>
      <c r="U3883" t="str">
        <f t="shared" si="606"/>
        <v>January</v>
      </c>
      <c r="V3883" t="str">
        <f t="shared" si="600"/>
        <v>2/19/2017</v>
      </c>
      <c r="W3883" t="str">
        <f t="shared" si="607"/>
        <v>2017</v>
      </c>
      <c r="X3883" t="str">
        <f t="shared" si="608"/>
        <v>February</v>
      </c>
    </row>
    <row r="3884" spans="1:24" ht="43.2" x14ac:dyDescent="0.55000000000000004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601"/>
        <v>0</v>
      </c>
      <c r="P3884" s="9">
        <f t="shared" si="602"/>
        <v>0</v>
      </c>
      <c r="Q3884" t="str">
        <f t="shared" si="603"/>
        <v>theater</v>
      </c>
      <c r="R3884" t="str">
        <f t="shared" si="604"/>
        <v>musical</v>
      </c>
      <c r="S3884" t="str">
        <f t="shared" si="609"/>
        <v>1/4/2016</v>
      </c>
      <c r="T3884" t="str">
        <f t="shared" si="605"/>
        <v>2016</v>
      </c>
      <c r="U3884" t="str">
        <f t="shared" si="606"/>
        <v>January</v>
      </c>
      <c r="V3884" t="str">
        <f t="shared" si="600"/>
        <v>1/31/2016</v>
      </c>
      <c r="W3884" t="str">
        <f t="shared" si="607"/>
        <v>2016</v>
      </c>
      <c r="X3884" t="str">
        <f t="shared" si="608"/>
        <v>January</v>
      </c>
    </row>
    <row r="3885" spans="1:24" ht="57.6" x14ac:dyDescent="0.55000000000000004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601"/>
        <v>0</v>
      </c>
      <c r="P3885" s="9">
        <f t="shared" si="602"/>
        <v>0</v>
      </c>
      <c r="Q3885" t="str">
        <f t="shared" si="603"/>
        <v>theater</v>
      </c>
      <c r="R3885" t="str">
        <f t="shared" si="604"/>
        <v>musical</v>
      </c>
      <c r="S3885" t="str">
        <f t="shared" si="609"/>
        <v>8/3/2014</v>
      </c>
      <c r="T3885" t="str">
        <f t="shared" si="605"/>
        <v>2014</v>
      </c>
      <c r="U3885" t="str">
        <f t="shared" si="606"/>
        <v>August</v>
      </c>
      <c r="V3885" t="str">
        <f t="shared" si="600"/>
        <v>9/2/2014</v>
      </c>
      <c r="W3885" t="str">
        <f t="shared" si="607"/>
        <v>2014</v>
      </c>
      <c r="X3885" t="str">
        <f t="shared" si="608"/>
        <v>September</v>
      </c>
    </row>
    <row r="3886" spans="1:24" ht="43.2" x14ac:dyDescent="0.55000000000000004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601"/>
        <v>0</v>
      </c>
      <c r="P3886" s="9">
        <f t="shared" si="602"/>
        <v>0</v>
      </c>
      <c r="Q3886" t="str">
        <f t="shared" si="603"/>
        <v>theater</v>
      </c>
      <c r="R3886" t="str">
        <f t="shared" si="604"/>
        <v>musical</v>
      </c>
      <c r="S3886" t="str">
        <f t="shared" si="609"/>
        <v>3/2/2015</v>
      </c>
      <c r="T3886" t="str">
        <f t="shared" si="605"/>
        <v>2015</v>
      </c>
      <c r="U3886" t="str">
        <f t="shared" si="606"/>
        <v>March</v>
      </c>
      <c r="V3886" t="str">
        <f t="shared" si="600"/>
        <v>3/27/2015</v>
      </c>
      <c r="W3886" t="str">
        <f t="shared" si="607"/>
        <v>2015</v>
      </c>
      <c r="X3886" t="str">
        <f t="shared" si="608"/>
        <v>March</v>
      </c>
    </row>
    <row r="3887" spans="1:24" ht="43.2" x14ac:dyDescent="0.55000000000000004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601"/>
        <v>0</v>
      </c>
      <c r="P3887" s="9">
        <f t="shared" si="602"/>
        <v>0</v>
      </c>
      <c r="Q3887" t="str">
        <f t="shared" si="603"/>
        <v>theater</v>
      </c>
      <c r="R3887" t="str">
        <f t="shared" si="604"/>
        <v>musical</v>
      </c>
      <c r="S3887" t="str">
        <f t="shared" si="609"/>
        <v>4/9/2016</v>
      </c>
      <c r="T3887" t="str">
        <f t="shared" si="605"/>
        <v>2016</v>
      </c>
      <c r="U3887" t="str">
        <f t="shared" si="606"/>
        <v>April</v>
      </c>
      <c r="V3887" t="str">
        <f t="shared" si="600"/>
        <v>5/9/2016</v>
      </c>
      <c r="W3887" t="str">
        <f t="shared" si="607"/>
        <v>2016</v>
      </c>
      <c r="X3887" t="str">
        <f t="shared" si="608"/>
        <v>May</v>
      </c>
    </row>
    <row r="3888" spans="1:24" x14ac:dyDescent="0.55000000000000004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601"/>
        <v>0</v>
      </c>
      <c r="P3888" s="9">
        <f t="shared" si="602"/>
        <v>0</v>
      </c>
      <c r="Q3888" t="str">
        <f t="shared" si="603"/>
        <v>theater</v>
      </c>
      <c r="R3888" t="str">
        <f t="shared" si="604"/>
        <v>musical</v>
      </c>
      <c r="S3888" t="str">
        <f t="shared" si="609"/>
        <v>11/11/2014</v>
      </c>
      <c r="T3888" t="str">
        <f t="shared" si="605"/>
        <v>2014</v>
      </c>
      <c r="U3888" t="str">
        <f t="shared" si="606"/>
        <v>November</v>
      </c>
      <c r="V3888" t="str">
        <f t="shared" si="600"/>
        <v>12/11/2014</v>
      </c>
      <c r="W3888" t="str">
        <f t="shared" si="607"/>
        <v>2014</v>
      </c>
      <c r="X3888" t="str">
        <f t="shared" si="608"/>
        <v>December</v>
      </c>
    </row>
    <row r="3889" spans="1:24" ht="43.2" x14ac:dyDescent="0.55000000000000004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601"/>
        <v>1.7500000000000002E-2</v>
      </c>
      <c r="P3889" s="9">
        <f t="shared" si="602"/>
        <v>17.5</v>
      </c>
      <c r="Q3889" t="str">
        <f t="shared" si="603"/>
        <v>theater</v>
      </c>
      <c r="R3889" t="str">
        <f t="shared" si="604"/>
        <v>musical</v>
      </c>
      <c r="S3889" t="str">
        <f t="shared" si="609"/>
        <v>3/16/2015</v>
      </c>
      <c r="T3889" t="str">
        <f t="shared" si="605"/>
        <v>2015</v>
      </c>
      <c r="U3889" t="str">
        <f t="shared" si="606"/>
        <v>March</v>
      </c>
      <c r="V3889" t="str">
        <f t="shared" si="600"/>
        <v>5/1/2015</v>
      </c>
      <c r="W3889" t="str">
        <f t="shared" si="607"/>
        <v>2015</v>
      </c>
      <c r="X3889" t="str">
        <f t="shared" si="608"/>
        <v>May</v>
      </c>
    </row>
    <row r="3890" spans="1:24" ht="43.2" x14ac:dyDescent="0.55000000000000004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601"/>
        <v>0.27100000000000002</v>
      </c>
      <c r="P3890" s="9">
        <f t="shared" si="602"/>
        <v>38.714285714285715</v>
      </c>
      <c r="Q3890" t="str">
        <f t="shared" si="603"/>
        <v>theater</v>
      </c>
      <c r="R3890" t="str">
        <f t="shared" si="604"/>
        <v>plays</v>
      </c>
      <c r="S3890" t="str">
        <f t="shared" si="609"/>
        <v>1/27/2017</v>
      </c>
      <c r="T3890" t="str">
        <f t="shared" si="605"/>
        <v>2017</v>
      </c>
      <c r="U3890" t="str">
        <f t="shared" si="606"/>
        <v>January</v>
      </c>
      <c r="V3890" t="str">
        <f t="shared" si="600"/>
        <v>2/26/2017</v>
      </c>
      <c r="W3890" t="str">
        <f t="shared" si="607"/>
        <v>2017</v>
      </c>
      <c r="X3890" t="str">
        <f t="shared" si="608"/>
        <v>February</v>
      </c>
    </row>
    <row r="3891" spans="1:24" ht="43.2" x14ac:dyDescent="0.55000000000000004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601"/>
        <v>1.4749999999999999E-2</v>
      </c>
      <c r="P3891" s="9">
        <f t="shared" si="602"/>
        <v>13.111111111111111</v>
      </c>
      <c r="Q3891" t="str">
        <f t="shared" si="603"/>
        <v>theater</v>
      </c>
      <c r="R3891" t="str">
        <f t="shared" si="604"/>
        <v>plays</v>
      </c>
      <c r="S3891" t="str">
        <f t="shared" si="609"/>
        <v>12/3/2014</v>
      </c>
      <c r="T3891" t="str">
        <f t="shared" si="605"/>
        <v>2014</v>
      </c>
      <c r="U3891" t="str">
        <f t="shared" si="606"/>
        <v>December</v>
      </c>
      <c r="V3891" t="str">
        <f t="shared" si="600"/>
        <v>1/4/2015</v>
      </c>
      <c r="W3891" t="str">
        <f t="shared" si="607"/>
        <v>2015</v>
      </c>
      <c r="X3891" t="str">
        <f t="shared" si="608"/>
        <v>January</v>
      </c>
    </row>
    <row r="3892" spans="1:24" ht="43.2" x14ac:dyDescent="0.55000000000000004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601"/>
        <v>0.16826666666666668</v>
      </c>
      <c r="P3892" s="9">
        <f t="shared" si="602"/>
        <v>315.5</v>
      </c>
      <c r="Q3892" t="str">
        <f t="shared" si="603"/>
        <v>theater</v>
      </c>
      <c r="R3892" t="str">
        <f t="shared" si="604"/>
        <v>plays</v>
      </c>
      <c r="S3892" t="str">
        <f t="shared" si="609"/>
        <v>6/16/2015</v>
      </c>
      <c r="T3892" t="str">
        <f t="shared" si="605"/>
        <v>2015</v>
      </c>
      <c r="U3892" t="str">
        <f t="shared" si="606"/>
        <v>June</v>
      </c>
      <c r="V3892" t="str">
        <f t="shared" si="600"/>
        <v>8/15/2015</v>
      </c>
      <c r="W3892" t="str">
        <f t="shared" si="607"/>
        <v>2015</v>
      </c>
      <c r="X3892" t="str">
        <f t="shared" si="608"/>
        <v>August</v>
      </c>
    </row>
    <row r="3893" spans="1:24" ht="28.8" x14ac:dyDescent="0.55000000000000004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601"/>
        <v>0.32500000000000001</v>
      </c>
      <c r="P3893" s="9">
        <f t="shared" si="602"/>
        <v>37.142857142857146</v>
      </c>
      <c r="Q3893" t="str">
        <f t="shared" si="603"/>
        <v>theater</v>
      </c>
      <c r="R3893" t="str">
        <f t="shared" si="604"/>
        <v>plays</v>
      </c>
      <c r="S3893" t="str">
        <f t="shared" si="609"/>
        <v>2/20/2015</v>
      </c>
      <c r="T3893" t="str">
        <f t="shared" si="605"/>
        <v>2015</v>
      </c>
      <c r="U3893" t="str">
        <f t="shared" si="606"/>
        <v>February</v>
      </c>
      <c r="V3893" t="str">
        <f t="shared" si="600"/>
        <v>3/22/2015</v>
      </c>
      <c r="W3893" t="str">
        <f t="shared" si="607"/>
        <v>2015</v>
      </c>
      <c r="X3893" t="str">
        <f t="shared" si="608"/>
        <v>March</v>
      </c>
    </row>
    <row r="3894" spans="1:24" ht="43.2" x14ac:dyDescent="0.55000000000000004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601"/>
        <v>0</v>
      </c>
      <c r="P3894" s="9">
        <f t="shared" si="602"/>
        <v>0</v>
      </c>
      <c r="Q3894" t="str">
        <f t="shared" si="603"/>
        <v>theater</v>
      </c>
      <c r="R3894" t="str">
        <f t="shared" si="604"/>
        <v>plays</v>
      </c>
      <c r="S3894" t="str">
        <f t="shared" si="609"/>
        <v>8/16/2014</v>
      </c>
      <c r="T3894" t="str">
        <f t="shared" si="605"/>
        <v>2014</v>
      </c>
      <c r="U3894" t="str">
        <f t="shared" si="606"/>
        <v>August</v>
      </c>
      <c r="V3894" t="str">
        <f t="shared" si="600"/>
        <v>8/24/2014</v>
      </c>
      <c r="W3894" t="str">
        <f t="shared" si="607"/>
        <v>2014</v>
      </c>
      <c r="X3894" t="str">
        <f t="shared" si="608"/>
        <v>August</v>
      </c>
    </row>
    <row r="3895" spans="1:24" ht="43.2" x14ac:dyDescent="0.55000000000000004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601"/>
        <v>0.2155</v>
      </c>
      <c r="P3895" s="9">
        <f t="shared" si="602"/>
        <v>128.27380952380952</v>
      </c>
      <c r="Q3895" t="str">
        <f t="shared" si="603"/>
        <v>theater</v>
      </c>
      <c r="R3895" t="str">
        <f t="shared" si="604"/>
        <v>plays</v>
      </c>
      <c r="S3895" t="str">
        <f t="shared" si="609"/>
        <v>5/20/2014</v>
      </c>
      <c r="T3895" t="str">
        <f t="shared" si="605"/>
        <v>2014</v>
      </c>
      <c r="U3895" t="str">
        <f t="shared" si="606"/>
        <v>May</v>
      </c>
      <c r="V3895" t="str">
        <f t="shared" si="600"/>
        <v>7/1/2014</v>
      </c>
      <c r="W3895" t="str">
        <f t="shared" si="607"/>
        <v>2014</v>
      </c>
      <c r="X3895" t="str">
        <f t="shared" si="608"/>
        <v>July</v>
      </c>
    </row>
    <row r="3896" spans="1:24" ht="43.2" x14ac:dyDescent="0.55000000000000004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601"/>
        <v>3.4666666666666665E-2</v>
      </c>
      <c r="P3896" s="9">
        <f t="shared" si="602"/>
        <v>47.272727272727273</v>
      </c>
      <c r="Q3896" t="str">
        <f t="shared" si="603"/>
        <v>theater</v>
      </c>
      <c r="R3896" t="str">
        <f t="shared" si="604"/>
        <v>plays</v>
      </c>
      <c r="S3896" t="str">
        <f t="shared" si="609"/>
        <v>11/5/2016</v>
      </c>
      <c r="T3896" t="str">
        <f t="shared" si="605"/>
        <v>2016</v>
      </c>
      <c r="U3896" t="str">
        <f t="shared" si="606"/>
        <v>November</v>
      </c>
      <c r="V3896" t="str">
        <f t="shared" si="600"/>
        <v>12/5/2016</v>
      </c>
      <c r="W3896" t="str">
        <f t="shared" si="607"/>
        <v>2016</v>
      </c>
      <c r="X3896" t="str">
        <f t="shared" si="608"/>
        <v>December</v>
      </c>
    </row>
    <row r="3897" spans="1:24" ht="43.2" x14ac:dyDescent="0.55000000000000004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601"/>
        <v>0.05</v>
      </c>
      <c r="P3897" s="9">
        <f t="shared" si="602"/>
        <v>50</v>
      </c>
      <c r="Q3897" t="str">
        <f t="shared" si="603"/>
        <v>theater</v>
      </c>
      <c r="R3897" t="str">
        <f t="shared" si="604"/>
        <v>plays</v>
      </c>
      <c r="S3897" t="str">
        <f t="shared" si="609"/>
        <v>1/28/2015</v>
      </c>
      <c r="T3897" t="str">
        <f t="shared" si="605"/>
        <v>2015</v>
      </c>
      <c r="U3897" t="str">
        <f t="shared" si="606"/>
        <v>January</v>
      </c>
      <c r="V3897" t="str">
        <f t="shared" si="600"/>
        <v>2/28/2015</v>
      </c>
      <c r="W3897" t="str">
        <f t="shared" si="607"/>
        <v>2015</v>
      </c>
      <c r="X3897" t="str">
        <f t="shared" si="608"/>
        <v>February</v>
      </c>
    </row>
    <row r="3898" spans="1:24" ht="43.2" x14ac:dyDescent="0.55000000000000004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601"/>
        <v>0.10625</v>
      </c>
      <c r="P3898" s="9">
        <f t="shared" si="602"/>
        <v>42.5</v>
      </c>
      <c r="Q3898" t="str">
        <f t="shared" si="603"/>
        <v>theater</v>
      </c>
      <c r="R3898" t="str">
        <f t="shared" si="604"/>
        <v>plays</v>
      </c>
      <c r="S3898" t="str">
        <f t="shared" si="609"/>
        <v>6/2/2014</v>
      </c>
      <c r="T3898" t="str">
        <f t="shared" si="605"/>
        <v>2014</v>
      </c>
      <c r="U3898" t="str">
        <f t="shared" si="606"/>
        <v>June</v>
      </c>
      <c r="V3898" t="str">
        <f t="shared" si="600"/>
        <v>6/16/2014</v>
      </c>
      <c r="W3898" t="str">
        <f t="shared" si="607"/>
        <v>2014</v>
      </c>
      <c r="X3898" t="str">
        <f t="shared" si="608"/>
        <v>June</v>
      </c>
    </row>
    <row r="3899" spans="1:24" ht="43.2" x14ac:dyDescent="0.55000000000000004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601"/>
        <v>0.17599999999999999</v>
      </c>
      <c r="P3899" s="9">
        <f t="shared" si="602"/>
        <v>44</v>
      </c>
      <c r="Q3899" t="str">
        <f t="shared" si="603"/>
        <v>theater</v>
      </c>
      <c r="R3899" t="str">
        <f t="shared" si="604"/>
        <v>plays</v>
      </c>
      <c r="S3899" t="str">
        <f t="shared" si="609"/>
        <v>12/9/2014</v>
      </c>
      <c r="T3899" t="str">
        <f t="shared" si="605"/>
        <v>2014</v>
      </c>
      <c r="U3899" t="str">
        <f t="shared" si="606"/>
        <v>December</v>
      </c>
      <c r="V3899" t="str">
        <f t="shared" si="600"/>
        <v>1/8/2015</v>
      </c>
      <c r="W3899" t="str">
        <f t="shared" si="607"/>
        <v>2015</v>
      </c>
      <c r="X3899" t="str">
        <f t="shared" si="608"/>
        <v>January</v>
      </c>
    </row>
    <row r="3900" spans="1:24" ht="57.6" x14ac:dyDescent="0.55000000000000004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601"/>
        <v>0.3256</v>
      </c>
      <c r="P3900" s="9">
        <f t="shared" si="602"/>
        <v>50.875</v>
      </c>
      <c r="Q3900" t="str">
        <f t="shared" si="603"/>
        <v>theater</v>
      </c>
      <c r="R3900" t="str">
        <f t="shared" si="604"/>
        <v>plays</v>
      </c>
      <c r="S3900" t="str">
        <f t="shared" si="609"/>
        <v>7/8/2015</v>
      </c>
      <c r="T3900" t="str">
        <f t="shared" si="605"/>
        <v>2015</v>
      </c>
      <c r="U3900" t="str">
        <f t="shared" si="606"/>
        <v>July</v>
      </c>
      <c r="V3900" t="str">
        <f t="shared" si="600"/>
        <v>8/17/2015</v>
      </c>
      <c r="W3900" t="str">
        <f t="shared" si="607"/>
        <v>2015</v>
      </c>
      <c r="X3900" t="str">
        <f t="shared" si="608"/>
        <v>August</v>
      </c>
    </row>
    <row r="3901" spans="1:24" ht="43.2" x14ac:dyDescent="0.55000000000000004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601"/>
        <v>1.2500000000000001E-2</v>
      </c>
      <c r="P3901" s="9">
        <f t="shared" si="602"/>
        <v>62.5</v>
      </c>
      <c r="Q3901" t="str">
        <f t="shared" si="603"/>
        <v>theater</v>
      </c>
      <c r="R3901" t="str">
        <f t="shared" si="604"/>
        <v>plays</v>
      </c>
      <c r="S3901" t="str">
        <f t="shared" si="609"/>
        <v>7/23/2014</v>
      </c>
      <c r="T3901" t="str">
        <f t="shared" si="605"/>
        <v>2014</v>
      </c>
      <c r="U3901" t="str">
        <f t="shared" si="606"/>
        <v>July</v>
      </c>
      <c r="V3901" t="str">
        <f t="shared" si="600"/>
        <v>8/12/2014</v>
      </c>
      <c r="W3901" t="str">
        <f t="shared" si="607"/>
        <v>2014</v>
      </c>
      <c r="X3901" t="str">
        <f t="shared" si="608"/>
        <v>August</v>
      </c>
    </row>
    <row r="3902" spans="1:24" ht="28.8" x14ac:dyDescent="0.55000000000000004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601"/>
        <v>5.3999999999999999E-2</v>
      </c>
      <c r="P3902" s="9">
        <f t="shared" si="602"/>
        <v>27</v>
      </c>
      <c r="Q3902" t="str">
        <f t="shared" si="603"/>
        <v>theater</v>
      </c>
      <c r="R3902" t="str">
        <f t="shared" si="604"/>
        <v>plays</v>
      </c>
      <c r="S3902" t="str">
        <f t="shared" si="609"/>
        <v>5/11/2015</v>
      </c>
      <c r="T3902" t="str">
        <f t="shared" si="605"/>
        <v>2015</v>
      </c>
      <c r="U3902" t="str">
        <f t="shared" si="606"/>
        <v>May</v>
      </c>
      <c r="V3902" t="str">
        <f t="shared" si="600"/>
        <v>6/10/2015</v>
      </c>
      <c r="W3902" t="str">
        <f t="shared" si="607"/>
        <v>2015</v>
      </c>
      <c r="X3902" t="str">
        <f t="shared" si="608"/>
        <v>June</v>
      </c>
    </row>
    <row r="3903" spans="1:24" ht="43.2" x14ac:dyDescent="0.55000000000000004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601"/>
        <v>8.3333333333333332E-3</v>
      </c>
      <c r="P3903" s="9">
        <f t="shared" si="602"/>
        <v>25</v>
      </c>
      <c r="Q3903" t="str">
        <f t="shared" si="603"/>
        <v>theater</v>
      </c>
      <c r="R3903" t="str">
        <f t="shared" si="604"/>
        <v>plays</v>
      </c>
      <c r="S3903" t="str">
        <f t="shared" si="609"/>
        <v>11/9/2015</v>
      </c>
      <c r="T3903" t="str">
        <f t="shared" si="605"/>
        <v>2015</v>
      </c>
      <c r="U3903" t="str">
        <f t="shared" si="606"/>
        <v>November</v>
      </c>
      <c r="V3903" t="str">
        <f t="shared" si="600"/>
        <v>12/19/2015</v>
      </c>
      <c r="W3903" t="str">
        <f t="shared" si="607"/>
        <v>2015</v>
      </c>
      <c r="X3903" t="str">
        <f t="shared" si="608"/>
        <v>December</v>
      </c>
    </row>
    <row r="3904" spans="1:24" ht="43.2" x14ac:dyDescent="0.55000000000000004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601"/>
        <v>0.48833333333333334</v>
      </c>
      <c r="P3904" s="9">
        <f t="shared" si="602"/>
        <v>47.258064516129032</v>
      </c>
      <c r="Q3904" t="str">
        <f t="shared" si="603"/>
        <v>theater</v>
      </c>
      <c r="R3904" t="str">
        <f t="shared" si="604"/>
        <v>plays</v>
      </c>
      <c r="S3904" t="str">
        <f t="shared" si="609"/>
        <v>10/20/2016</v>
      </c>
      <c r="T3904" t="str">
        <f t="shared" si="605"/>
        <v>2016</v>
      </c>
      <c r="U3904" t="str">
        <f t="shared" si="606"/>
        <v>October</v>
      </c>
      <c r="V3904" t="str">
        <f t="shared" si="600"/>
        <v>11/14/2016</v>
      </c>
      <c r="W3904" t="str">
        <f t="shared" si="607"/>
        <v>2016</v>
      </c>
      <c r="X3904" t="str">
        <f t="shared" si="608"/>
        <v>November</v>
      </c>
    </row>
    <row r="3905" spans="1:24" ht="43.2" x14ac:dyDescent="0.55000000000000004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 t="shared" si="601"/>
        <v>0</v>
      </c>
      <c r="P3905" s="9">
        <f t="shared" si="602"/>
        <v>0</v>
      </c>
      <c r="Q3905" t="str">
        <f t="shared" si="603"/>
        <v>theater</v>
      </c>
      <c r="R3905" t="str">
        <f t="shared" si="604"/>
        <v>plays</v>
      </c>
      <c r="S3905" t="str">
        <f t="shared" si="609"/>
        <v>6/30/2015</v>
      </c>
      <c r="T3905" t="str">
        <f t="shared" si="605"/>
        <v>2015</v>
      </c>
      <c r="U3905" t="str">
        <f t="shared" si="606"/>
        <v>June</v>
      </c>
      <c r="V3905" t="str">
        <f t="shared" si="600"/>
        <v>8/14/2015</v>
      </c>
      <c r="W3905" t="str">
        <f t="shared" si="607"/>
        <v>2015</v>
      </c>
      <c r="X3905" t="str">
        <f t="shared" si="608"/>
        <v>August</v>
      </c>
    </row>
    <row r="3906" spans="1:24" x14ac:dyDescent="0.55000000000000004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si="601"/>
        <v>2.9999999999999997E-4</v>
      </c>
      <c r="P3906" s="9">
        <f t="shared" si="602"/>
        <v>1.5</v>
      </c>
      <c r="Q3906" t="str">
        <f t="shared" si="603"/>
        <v>theater</v>
      </c>
      <c r="R3906" t="str">
        <f t="shared" si="604"/>
        <v>plays</v>
      </c>
      <c r="S3906" t="str">
        <f t="shared" si="609"/>
        <v>4/1/2015</v>
      </c>
      <c r="T3906" t="str">
        <f t="shared" si="605"/>
        <v>2015</v>
      </c>
      <c r="U3906" t="str">
        <f t="shared" si="606"/>
        <v>April</v>
      </c>
      <c r="V3906" t="str">
        <f t="shared" ref="V3906:V3969" si="610">TEXT((I3906/86400)+25569+(-5/24),"m/d/yyyy")</f>
        <v>4/15/2015</v>
      </c>
      <c r="W3906" t="str">
        <f t="shared" si="607"/>
        <v>2015</v>
      </c>
      <c r="X3906" t="str">
        <f t="shared" si="608"/>
        <v>April</v>
      </c>
    </row>
    <row r="3907" spans="1:24" ht="43.2" x14ac:dyDescent="0.55000000000000004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ref="O3907:O3970" si="611">E3907/D3907</f>
        <v>0.11533333333333333</v>
      </c>
      <c r="P3907" s="9">
        <f t="shared" ref="P3907:P3970" si="612">IF(L3907&lt;&gt;0, E3907/L3907, 0)</f>
        <v>24.714285714285715</v>
      </c>
      <c r="Q3907" t="str">
        <f t="shared" ref="Q3907:Q3970" si="613">LEFT(N3907, SEARCH("/",N3907,1)-1)</f>
        <v>theater</v>
      </c>
      <c r="R3907" t="str">
        <f t="shared" ref="R3907:R3970" si="614">RIGHT(N3907,LEN(N3907)-FIND("/",N3907))</f>
        <v>plays</v>
      </c>
      <c r="S3907" t="str">
        <f t="shared" si="609"/>
        <v>4/30/2015</v>
      </c>
      <c r="T3907" t="str">
        <f t="shared" ref="T3907:T3970" si="615">TEXT((J3907/86400)+25569+(-5/24),"yyyy")</f>
        <v>2015</v>
      </c>
      <c r="U3907" t="str">
        <f t="shared" ref="U3907:U3970" si="616">TEXT((J3907/86400)+25569+(-5/24),"mmmm")</f>
        <v>April</v>
      </c>
      <c r="V3907" t="str">
        <f t="shared" si="610"/>
        <v>6/11/2015</v>
      </c>
      <c r="W3907" t="str">
        <f t="shared" ref="W3907:W3970" si="617">TEXT((I3907/86400)+25569+(-5/24),"yyyy")</f>
        <v>2015</v>
      </c>
      <c r="X3907" t="str">
        <f t="shared" ref="X3907:X3970" si="618">TEXT((I3907/86400)+25569+(-5/24),"mmmm")</f>
        <v>June</v>
      </c>
    </row>
    <row r="3908" spans="1:24" ht="43.2" x14ac:dyDescent="0.55000000000000004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si="611"/>
        <v>0.67333333333333334</v>
      </c>
      <c r="P3908" s="9">
        <f t="shared" si="612"/>
        <v>63.125</v>
      </c>
      <c r="Q3908" t="str">
        <f t="shared" si="613"/>
        <v>theater</v>
      </c>
      <c r="R3908" t="str">
        <f t="shared" si="614"/>
        <v>plays</v>
      </c>
      <c r="S3908" t="str">
        <f t="shared" ref="S3908:S3971" si="619">TEXT((J3908/86400)+25569+(-5/24),"m/d/yyyy")</f>
        <v>5/19/2015</v>
      </c>
      <c r="T3908" t="str">
        <f t="shared" si="615"/>
        <v>2015</v>
      </c>
      <c r="U3908" t="str">
        <f t="shared" si="616"/>
        <v>May</v>
      </c>
      <c r="V3908" t="str">
        <f t="shared" si="610"/>
        <v>6/26/2015</v>
      </c>
      <c r="W3908" t="str">
        <f t="shared" si="617"/>
        <v>2015</v>
      </c>
      <c r="X3908" t="str">
        <f t="shared" si="618"/>
        <v>June</v>
      </c>
    </row>
    <row r="3909" spans="1:24" ht="28.8" x14ac:dyDescent="0.55000000000000004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si="611"/>
        <v>0.153</v>
      </c>
      <c r="P3909" s="9">
        <f t="shared" si="612"/>
        <v>38.25</v>
      </c>
      <c r="Q3909" t="str">
        <f t="shared" si="613"/>
        <v>theater</v>
      </c>
      <c r="R3909" t="str">
        <f t="shared" si="614"/>
        <v>plays</v>
      </c>
      <c r="S3909" t="str">
        <f t="shared" si="619"/>
        <v>9/24/2014</v>
      </c>
      <c r="T3909" t="str">
        <f t="shared" si="615"/>
        <v>2014</v>
      </c>
      <c r="U3909" t="str">
        <f t="shared" si="616"/>
        <v>September</v>
      </c>
      <c r="V3909" t="str">
        <f t="shared" si="610"/>
        <v>10/26/2014</v>
      </c>
      <c r="W3909" t="str">
        <f t="shared" si="617"/>
        <v>2014</v>
      </c>
      <c r="X3909" t="str">
        <f t="shared" si="618"/>
        <v>October</v>
      </c>
    </row>
    <row r="3910" spans="1:24" ht="43.2" x14ac:dyDescent="0.55000000000000004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611"/>
        <v>8.666666666666667E-2</v>
      </c>
      <c r="P3910" s="9">
        <f t="shared" si="612"/>
        <v>16.25</v>
      </c>
      <c r="Q3910" t="str">
        <f t="shared" si="613"/>
        <v>theater</v>
      </c>
      <c r="R3910" t="str">
        <f t="shared" si="614"/>
        <v>plays</v>
      </c>
      <c r="S3910" t="str">
        <f t="shared" si="619"/>
        <v>7/13/2014</v>
      </c>
      <c r="T3910" t="str">
        <f t="shared" si="615"/>
        <v>2014</v>
      </c>
      <c r="U3910" t="str">
        <f t="shared" si="616"/>
        <v>July</v>
      </c>
      <c r="V3910" t="str">
        <f t="shared" si="610"/>
        <v>7/28/2014</v>
      </c>
      <c r="W3910" t="str">
        <f t="shared" si="617"/>
        <v>2014</v>
      </c>
      <c r="X3910" t="str">
        <f t="shared" si="618"/>
        <v>July</v>
      </c>
    </row>
    <row r="3911" spans="1:24" ht="43.2" x14ac:dyDescent="0.55000000000000004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611"/>
        <v>2.2499999999999998E-3</v>
      </c>
      <c r="P3911" s="9">
        <f t="shared" si="612"/>
        <v>33.75</v>
      </c>
      <c r="Q3911" t="str">
        <f t="shared" si="613"/>
        <v>theater</v>
      </c>
      <c r="R3911" t="str">
        <f t="shared" si="614"/>
        <v>plays</v>
      </c>
      <c r="S3911" t="str">
        <f t="shared" si="619"/>
        <v>8/12/2014</v>
      </c>
      <c r="T3911" t="str">
        <f t="shared" si="615"/>
        <v>2014</v>
      </c>
      <c r="U3911" t="str">
        <f t="shared" si="616"/>
        <v>August</v>
      </c>
      <c r="V3911" t="str">
        <f t="shared" si="610"/>
        <v>9/11/2014</v>
      </c>
      <c r="W3911" t="str">
        <f t="shared" si="617"/>
        <v>2014</v>
      </c>
      <c r="X3911" t="str">
        <f t="shared" si="618"/>
        <v>September</v>
      </c>
    </row>
    <row r="3912" spans="1:24" ht="43.2" x14ac:dyDescent="0.55000000000000004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611"/>
        <v>3.0833333333333334E-2</v>
      </c>
      <c r="P3912" s="9">
        <f t="shared" si="612"/>
        <v>61.666666666666664</v>
      </c>
      <c r="Q3912" t="str">
        <f t="shared" si="613"/>
        <v>theater</v>
      </c>
      <c r="R3912" t="str">
        <f t="shared" si="614"/>
        <v>plays</v>
      </c>
      <c r="S3912" t="str">
        <f t="shared" si="619"/>
        <v>8/8/2015</v>
      </c>
      <c r="T3912" t="str">
        <f t="shared" si="615"/>
        <v>2015</v>
      </c>
      <c r="U3912" t="str">
        <f t="shared" si="616"/>
        <v>August</v>
      </c>
      <c r="V3912" t="str">
        <f t="shared" si="610"/>
        <v>9/7/2015</v>
      </c>
      <c r="W3912" t="str">
        <f t="shared" si="617"/>
        <v>2015</v>
      </c>
      <c r="X3912" t="str">
        <f t="shared" si="618"/>
        <v>September</v>
      </c>
    </row>
    <row r="3913" spans="1:24" ht="43.2" x14ac:dyDescent="0.55000000000000004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611"/>
        <v>0.37412499999999999</v>
      </c>
      <c r="P3913" s="9">
        <f t="shared" si="612"/>
        <v>83.138888888888886</v>
      </c>
      <c r="Q3913" t="str">
        <f t="shared" si="613"/>
        <v>theater</v>
      </c>
      <c r="R3913" t="str">
        <f t="shared" si="614"/>
        <v>plays</v>
      </c>
      <c r="S3913" t="str">
        <f t="shared" si="619"/>
        <v>10/27/2014</v>
      </c>
      <c r="T3913" t="str">
        <f t="shared" si="615"/>
        <v>2014</v>
      </c>
      <c r="U3913" t="str">
        <f t="shared" si="616"/>
        <v>October</v>
      </c>
      <c r="V3913" t="str">
        <f t="shared" si="610"/>
        <v>11/26/2014</v>
      </c>
      <c r="W3913" t="str">
        <f t="shared" si="617"/>
        <v>2014</v>
      </c>
      <c r="X3913" t="str">
        <f t="shared" si="618"/>
        <v>November</v>
      </c>
    </row>
    <row r="3914" spans="1:24" ht="43.2" x14ac:dyDescent="0.55000000000000004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611"/>
        <v>6.666666666666667E-5</v>
      </c>
      <c r="P3914" s="9">
        <f t="shared" si="612"/>
        <v>1</v>
      </c>
      <c r="Q3914" t="str">
        <f t="shared" si="613"/>
        <v>theater</v>
      </c>
      <c r="R3914" t="str">
        <f t="shared" si="614"/>
        <v>plays</v>
      </c>
      <c r="S3914" t="str">
        <f t="shared" si="619"/>
        <v>2/24/2015</v>
      </c>
      <c r="T3914" t="str">
        <f t="shared" si="615"/>
        <v>2015</v>
      </c>
      <c r="U3914" t="str">
        <f t="shared" si="616"/>
        <v>February</v>
      </c>
      <c r="V3914" t="str">
        <f t="shared" si="610"/>
        <v>4/24/2015</v>
      </c>
      <c r="W3914" t="str">
        <f t="shared" si="617"/>
        <v>2015</v>
      </c>
      <c r="X3914" t="str">
        <f t="shared" si="618"/>
        <v>April</v>
      </c>
    </row>
    <row r="3915" spans="1:24" ht="43.2" x14ac:dyDescent="0.55000000000000004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611"/>
        <v>0.1</v>
      </c>
      <c r="P3915" s="9">
        <f t="shared" si="612"/>
        <v>142.85714285714286</v>
      </c>
      <c r="Q3915" t="str">
        <f t="shared" si="613"/>
        <v>theater</v>
      </c>
      <c r="R3915" t="str">
        <f t="shared" si="614"/>
        <v>plays</v>
      </c>
      <c r="S3915" t="str">
        <f t="shared" si="619"/>
        <v>10/31/2015</v>
      </c>
      <c r="T3915" t="str">
        <f t="shared" si="615"/>
        <v>2015</v>
      </c>
      <c r="U3915" t="str">
        <f t="shared" si="616"/>
        <v>October</v>
      </c>
      <c r="V3915" t="str">
        <f t="shared" si="610"/>
        <v>11/30/2015</v>
      </c>
      <c r="W3915" t="str">
        <f t="shared" si="617"/>
        <v>2015</v>
      </c>
      <c r="X3915" t="str">
        <f t="shared" si="618"/>
        <v>November</v>
      </c>
    </row>
    <row r="3916" spans="1:24" ht="43.2" x14ac:dyDescent="0.55000000000000004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611"/>
        <v>0.36359999999999998</v>
      </c>
      <c r="P3916" s="9">
        <f t="shared" si="612"/>
        <v>33.666666666666664</v>
      </c>
      <c r="Q3916" t="str">
        <f t="shared" si="613"/>
        <v>theater</v>
      </c>
      <c r="R3916" t="str">
        <f t="shared" si="614"/>
        <v>plays</v>
      </c>
      <c r="S3916" t="str">
        <f t="shared" si="619"/>
        <v>4/20/2015</v>
      </c>
      <c r="T3916" t="str">
        <f t="shared" si="615"/>
        <v>2015</v>
      </c>
      <c r="U3916" t="str">
        <f t="shared" si="616"/>
        <v>April</v>
      </c>
      <c r="V3916" t="str">
        <f t="shared" si="610"/>
        <v>5/10/2015</v>
      </c>
      <c r="W3916" t="str">
        <f t="shared" si="617"/>
        <v>2015</v>
      </c>
      <c r="X3916" t="str">
        <f t="shared" si="618"/>
        <v>May</v>
      </c>
    </row>
    <row r="3917" spans="1:24" ht="43.2" x14ac:dyDescent="0.55000000000000004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611"/>
        <v>3.3333333333333335E-3</v>
      </c>
      <c r="P3917" s="9">
        <f t="shared" si="612"/>
        <v>5</v>
      </c>
      <c r="Q3917" t="str">
        <f t="shared" si="613"/>
        <v>theater</v>
      </c>
      <c r="R3917" t="str">
        <f t="shared" si="614"/>
        <v>plays</v>
      </c>
      <c r="S3917" t="str">
        <f t="shared" si="619"/>
        <v>5/2/2016</v>
      </c>
      <c r="T3917" t="str">
        <f t="shared" si="615"/>
        <v>2016</v>
      </c>
      <c r="U3917" t="str">
        <f t="shared" si="616"/>
        <v>May</v>
      </c>
      <c r="V3917" t="str">
        <f t="shared" si="610"/>
        <v>6/1/2016</v>
      </c>
      <c r="W3917" t="str">
        <f t="shared" si="617"/>
        <v>2016</v>
      </c>
      <c r="X3917" t="str">
        <f t="shared" si="618"/>
        <v>June</v>
      </c>
    </row>
    <row r="3918" spans="1:24" ht="43.2" x14ac:dyDescent="0.55000000000000004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 t="shared" si="611"/>
        <v>0</v>
      </c>
      <c r="P3918" s="9">
        <f t="shared" si="612"/>
        <v>0</v>
      </c>
      <c r="Q3918" t="str">
        <f t="shared" si="613"/>
        <v>theater</v>
      </c>
      <c r="R3918" t="str">
        <f t="shared" si="614"/>
        <v>plays</v>
      </c>
      <c r="S3918" t="str">
        <f t="shared" si="619"/>
        <v>5/4/2016</v>
      </c>
      <c r="T3918" t="str">
        <f t="shared" si="615"/>
        <v>2016</v>
      </c>
      <c r="U3918" t="str">
        <f t="shared" si="616"/>
        <v>May</v>
      </c>
      <c r="V3918" t="str">
        <f t="shared" si="610"/>
        <v>6/3/2016</v>
      </c>
      <c r="W3918" t="str">
        <f t="shared" si="617"/>
        <v>2016</v>
      </c>
      <c r="X3918" t="str">
        <f t="shared" si="618"/>
        <v>June</v>
      </c>
    </row>
    <row r="3919" spans="1:24" ht="43.2" x14ac:dyDescent="0.55000000000000004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611"/>
        <v>2.8571428571428571E-3</v>
      </c>
      <c r="P3919" s="9">
        <f t="shared" si="612"/>
        <v>10</v>
      </c>
      <c r="Q3919" t="str">
        <f t="shared" si="613"/>
        <v>theater</v>
      </c>
      <c r="R3919" t="str">
        <f t="shared" si="614"/>
        <v>plays</v>
      </c>
      <c r="S3919" t="str">
        <f t="shared" si="619"/>
        <v>8/12/2014</v>
      </c>
      <c r="T3919" t="str">
        <f t="shared" si="615"/>
        <v>2014</v>
      </c>
      <c r="U3919" t="str">
        <f t="shared" si="616"/>
        <v>August</v>
      </c>
      <c r="V3919" t="str">
        <f t="shared" si="610"/>
        <v>9/11/2014</v>
      </c>
      <c r="W3919" t="str">
        <f t="shared" si="617"/>
        <v>2014</v>
      </c>
      <c r="X3919" t="str">
        <f t="shared" si="618"/>
        <v>September</v>
      </c>
    </row>
    <row r="3920" spans="1:24" ht="43.2" x14ac:dyDescent="0.55000000000000004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611"/>
        <v>2E-3</v>
      </c>
      <c r="P3920" s="9">
        <f t="shared" si="612"/>
        <v>40</v>
      </c>
      <c r="Q3920" t="str">
        <f t="shared" si="613"/>
        <v>theater</v>
      </c>
      <c r="R3920" t="str">
        <f t="shared" si="614"/>
        <v>plays</v>
      </c>
      <c r="S3920" t="str">
        <f t="shared" si="619"/>
        <v>7/23/2014</v>
      </c>
      <c r="T3920" t="str">
        <f t="shared" si="615"/>
        <v>2014</v>
      </c>
      <c r="U3920" t="str">
        <f t="shared" si="616"/>
        <v>July</v>
      </c>
      <c r="V3920" t="str">
        <f t="shared" si="610"/>
        <v>8/4/2014</v>
      </c>
      <c r="W3920" t="str">
        <f t="shared" si="617"/>
        <v>2014</v>
      </c>
      <c r="X3920" t="str">
        <f t="shared" si="618"/>
        <v>August</v>
      </c>
    </row>
    <row r="3921" spans="1:24" ht="43.2" x14ac:dyDescent="0.55000000000000004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611"/>
        <v>1.7999999999999999E-2</v>
      </c>
      <c r="P3921" s="9">
        <f t="shared" si="612"/>
        <v>30</v>
      </c>
      <c r="Q3921" t="str">
        <f t="shared" si="613"/>
        <v>theater</v>
      </c>
      <c r="R3921" t="str">
        <f t="shared" si="614"/>
        <v>plays</v>
      </c>
      <c r="S3921" t="str">
        <f t="shared" si="619"/>
        <v>12/20/2015</v>
      </c>
      <c r="T3921" t="str">
        <f t="shared" si="615"/>
        <v>2015</v>
      </c>
      <c r="U3921" t="str">
        <f t="shared" si="616"/>
        <v>December</v>
      </c>
      <c r="V3921" t="str">
        <f t="shared" si="610"/>
        <v>1/17/2016</v>
      </c>
      <c r="W3921" t="str">
        <f t="shared" si="617"/>
        <v>2016</v>
      </c>
      <c r="X3921" t="str">
        <f t="shared" si="618"/>
        <v>January</v>
      </c>
    </row>
    <row r="3922" spans="1:24" ht="43.2" x14ac:dyDescent="0.55000000000000004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611"/>
        <v>5.3999999999999999E-2</v>
      </c>
      <c r="P3922" s="9">
        <f t="shared" si="612"/>
        <v>45</v>
      </c>
      <c r="Q3922" t="str">
        <f t="shared" si="613"/>
        <v>theater</v>
      </c>
      <c r="R3922" t="str">
        <f t="shared" si="614"/>
        <v>plays</v>
      </c>
      <c r="S3922" t="str">
        <f t="shared" si="619"/>
        <v>10/14/2016</v>
      </c>
      <c r="T3922" t="str">
        <f t="shared" si="615"/>
        <v>2016</v>
      </c>
      <c r="U3922" t="str">
        <f t="shared" si="616"/>
        <v>October</v>
      </c>
      <c r="V3922" t="str">
        <f t="shared" si="610"/>
        <v>11/13/2016</v>
      </c>
      <c r="W3922" t="str">
        <f t="shared" si="617"/>
        <v>2016</v>
      </c>
      <c r="X3922" t="str">
        <f t="shared" si="618"/>
        <v>November</v>
      </c>
    </row>
    <row r="3923" spans="1:24" ht="43.2" x14ac:dyDescent="0.55000000000000004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611"/>
        <v>0</v>
      </c>
      <c r="P3923" s="9">
        <f t="shared" si="612"/>
        <v>0</v>
      </c>
      <c r="Q3923" t="str">
        <f t="shared" si="613"/>
        <v>theater</v>
      </c>
      <c r="R3923" t="str">
        <f t="shared" si="614"/>
        <v>plays</v>
      </c>
      <c r="S3923" t="str">
        <f t="shared" si="619"/>
        <v>10/14/2014</v>
      </c>
      <c r="T3923" t="str">
        <f t="shared" si="615"/>
        <v>2014</v>
      </c>
      <c r="U3923" t="str">
        <f t="shared" si="616"/>
        <v>October</v>
      </c>
      <c r="V3923" t="str">
        <f t="shared" si="610"/>
        <v>10/26/2014</v>
      </c>
      <c r="W3923" t="str">
        <f t="shared" si="617"/>
        <v>2014</v>
      </c>
      <c r="X3923" t="str">
        <f t="shared" si="618"/>
        <v>October</v>
      </c>
    </row>
    <row r="3924" spans="1:24" ht="43.2" x14ac:dyDescent="0.55000000000000004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si="611"/>
        <v>8.1333333333333327E-2</v>
      </c>
      <c r="P3924" s="9">
        <f t="shared" si="612"/>
        <v>10.166666666666666</v>
      </c>
      <c r="Q3924" t="str">
        <f t="shared" si="613"/>
        <v>theater</v>
      </c>
      <c r="R3924" t="str">
        <f t="shared" si="614"/>
        <v>plays</v>
      </c>
      <c r="S3924" t="str">
        <f t="shared" si="619"/>
        <v>1/16/2015</v>
      </c>
      <c r="T3924" t="str">
        <f t="shared" si="615"/>
        <v>2015</v>
      </c>
      <c r="U3924" t="str">
        <f t="shared" si="616"/>
        <v>January</v>
      </c>
      <c r="V3924" t="str">
        <f t="shared" si="610"/>
        <v>3/2/2015</v>
      </c>
      <c r="W3924" t="str">
        <f t="shared" si="617"/>
        <v>2015</v>
      </c>
      <c r="X3924" t="str">
        <f t="shared" si="618"/>
        <v>March</v>
      </c>
    </row>
    <row r="3925" spans="1:24" ht="43.2" x14ac:dyDescent="0.55000000000000004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611"/>
        <v>0.12034782608695652</v>
      </c>
      <c r="P3925" s="9">
        <f t="shared" si="612"/>
        <v>81.411764705882348</v>
      </c>
      <c r="Q3925" t="str">
        <f t="shared" si="613"/>
        <v>theater</v>
      </c>
      <c r="R3925" t="str">
        <f t="shared" si="614"/>
        <v>plays</v>
      </c>
      <c r="S3925" t="str">
        <f t="shared" si="619"/>
        <v>3/12/2015</v>
      </c>
      <c r="T3925" t="str">
        <f t="shared" si="615"/>
        <v>2015</v>
      </c>
      <c r="U3925" t="str">
        <f t="shared" si="616"/>
        <v>March</v>
      </c>
      <c r="V3925" t="str">
        <f t="shared" si="610"/>
        <v>4/9/2015</v>
      </c>
      <c r="W3925" t="str">
        <f t="shared" si="617"/>
        <v>2015</v>
      </c>
      <c r="X3925" t="str">
        <f t="shared" si="618"/>
        <v>April</v>
      </c>
    </row>
    <row r="3926" spans="1:24" ht="43.2" x14ac:dyDescent="0.55000000000000004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611"/>
        <v>0.15266666666666667</v>
      </c>
      <c r="P3926" s="9">
        <f t="shared" si="612"/>
        <v>57.25</v>
      </c>
      <c r="Q3926" t="str">
        <f t="shared" si="613"/>
        <v>theater</v>
      </c>
      <c r="R3926" t="str">
        <f t="shared" si="614"/>
        <v>plays</v>
      </c>
      <c r="S3926" t="str">
        <f t="shared" si="619"/>
        <v>5/27/2014</v>
      </c>
      <c r="T3926" t="str">
        <f t="shared" si="615"/>
        <v>2014</v>
      </c>
      <c r="U3926" t="str">
        <f t="shared" si="616"/>
        <v>May</v>
      </c>
      <c r="V3926" t="str">
        <f t="shared" si="610"/>
        <v>6/26/2014</v>
      </c>
      <c r="W3926" t="str">
        <f t="shared" si="617"/>
        <v>2014</v>
      </c>
      <c r="X3926" t="str">
        <f t="shared" si="618"/>
        <v>June</v>
      </c>
    </row>
    <row r="3927" spans="1:24" ht="43.2" x14ac:dyDescent="0.55000000000000004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611"/>
        <v>0.1</v>
      </c>
      <c r="P3927" s="9">
        <f t="shared" si="612"/>
        <v>5</v>
      </c>
      <c r="Q3927" t="str">
        <f t="shared" si="613"/>
        <v>theater</v>
      </c>
      <c r="R3927" t="str">
        <f t="shared" si="614"/>
        <v>plays</v>
      </c>
      <c r="S3927" t="str">
        <f t="shared" si="619"/>
        <v>6/30/2014</v>
      </c>
      <c r="T3927" t="str">
        <f t="shared" si="615"/>
        <v>2014</v>
      </c>
      <c r="U3927" t="str">
        <f t="shared" si="616"/>
        <v>June</v>
      </c>
      <c r="V3927" t="str">
        <f t="shared" si="610"/>
        <v>7/30/2014</v>
      </c>
      <c r="W3927" t="str">
        <f t="shared" si="617"/>
        <v>2014</v>
      </c>
      <c r="X3927" t="str">
        <f t="shared" si="618"/>
        <v>July</v>
      </c>
    </row>
    <row r="3928" spans="1:24" ht="28.8" x14ac:dyDescent="0.55000000000000004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611"/>
        <v>3.0000000000000001E-3</v>
      </c>
      <c r="P3928" s="9">
        <f t="shared" si="612"/>
        <v>15</v>
      </c>
      <c r="Q3928" t="str">
        <f t="shared" si="613"/>
        <v>theater</v>
      </c>
      <c r="R3928" t="str">
        <f t="shared" si="614"/>
        <v>plays</v>
      </c>
      <c r="S3928" t="str">
        <f t="shared" si="619"/>
        <v>11/26/2014</v>
      </c>
      <c r="T3928" t="str">
        <f t="shared" si="615"/>
        <v>2014</v>
      </c>
      <c r="U3928" t="str">
        <f t="shared" si="616"/>
        <v>November</v>
      </c>
      <c r="V3928" t="str">
        <f t="shared" si="610"/>
        <v>12/26/2014</v>
      </c>
      <c r="W3928" t="str">
        <f t="shared" si="617"/>
        <v>2014</v>
      </c>
      <c r="X3928" t="str">
        <f t="shared" si="618"/>
        <v>December</v>
      </c>
    </row>
    <row r="3929" spans="1:24" ht="43.2" x14ac:dyDescent="0.55000000000000004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611"/>
        <v>0.01</v>
      </c>
      <c r="P3929" s="9">
        <f t="shared" si="612"/>
        <v>12.5</v>
      </c>
      <c r="Q3929" t="str">
        <f t="shared" si="613"/>
        <v>theater</v>
      </c>
      <c r="R3929" t="str">
        <f t="shared" si="614"/>
        <v>plays</v>
      </c>
      <c r="S3929" t="str">
        <f t="shared" si="619"/>
        <v>7/10/2014</v>
      </c>
      <c r="T3929" t="str">
        <f t="shared" si="615"/>
        <v>2014</v>
      </c>
      <c r="U3929" t="str">
        <f t="shared" si="616"/>
        <v>July</v>
      </c>
      <c r="V3929" t="str">
        <f t="shared" si="610"/>
        <v>8/9/2014</v>
      </c>
      <c r="W3929" t="str">
        <f t="shared" si="617"/>
        <v>2014</v>
      </c>
      <c r="X3929" t="str">
        <f t="shared" si="618"/>
        <v>August</v>
      </c>
    </row>
    <row r="3930" spans="1:24" ht="43.2" x14ac:dyDescent="0.55000000000000004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611"/>
        <v>0.13020000000000001</v>
      </c>
      <c r="P3930" s="9">
        <f t="shared" si="612"/>
        <v>93</v>
      </c>
      <c r="Q3930" t="str">
        <f t="shared" si="613"/>
        <v>theater</v>
      </c>
      <c r="R3930" t="str">
        <f t="shared" si="614"/>
        <v>plays</v>
      </c>
      <c r="S3930" t="str">
        <f t="shared" si="619"/>
        <v>9/18/2015</v>
      </c>
      <c r="T3930" t="str">
        <f t="shared" si="615"/>
        <v>2015</v>
      </c>
      <c r="U3930" t="str">
        <f t="shared" si="616"/>
        <v>September</v>
      </c>
      <c r="V3930" t="str">
        <f t="shared" si="610"/>
        <v>10/15/2015</v>
      </c>
      <c r="W3930" t="str">
        <f t="shared" si="617"/>
        <v>2015</v>
      </c>
      <c r="X3930" t="str">
        <f t="shared" si="618"/>
        <v>October</v>
      </c>
    </row>
    <row r="3931" spans="1:24" ht="43.2" x14ac:dyDescent="0.55000000000000004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611"/>
        <v>2.265E-2</v>
      </c>
      <c r="P3931" s="9">
        <f t="shared" si="612"/>
        <v>32.357142857142854</v>
      </c>
      <c r="Q3931" t="str">
        <f t="shared" si="613"/>
        <v>theater</v>
      </c>
      <c r="R3931" t="str">
        <f t="shared" si="614"/>
        <v>plays</v>
      </c>
      <c r="S3931" t="str">
        <f t="shared" si="619"/>
        <v>8/19/2016</v>
      </c>
      <c r="T3931" t="str">
        <f t="shared" si="615"/>
        <v>2016</v>
      </c>
      <c r="U3931" t="str">
        <f t="shared" si="616"/>
        <v>August</v>
      </c>
      <c r="V3931" t="str">
        <f t="shared" si="610"/>
        <v>9/18/2016</v>
      </c>
      <c r="W3931" t="str">
        <f t="shared" si="617"/>
        <v>2016</v>
      </c>
      <c r="X3931" t="str">
        <f t="shared" si="618"/>
        <v>September</v>
      </c>
    </row>
    <row r="3932" spans="1:24" ht="43.2" x14ac:dyDescent="0.55000000000000004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611"/>
        <v>0</v>
      </c>
      <c r="P3932" s="9">
        <f t="shared" si="612"/>
        <v>0</v>
      </c>
      <c r="Q3932" t="str">
        <f t="shared" si="613"/>
        <v>theater</v>
      </c>
      <c r="R3932" t="str">
        <f t="shared" si="614"/>
        <v>plays</v>
      </c>
      <c r="S3932" t="str">
        <f t="shared" si="619"/>
        <v>3/4/2016</v>
      </c>
      <c r="T3932" t="str">
        <f t="shared" si="615"/>
        <v>2016</v>
      </c>
      <c r="U3932" t="str">
        <f t="shared" si="616"/>
        <v>March</v>
      </c>
      <c r="V3932" t="str">
        <f t="shared" si="610"/>
        <v>4/1/2016</v>
      </c>
      <c r="W3932" t="str">
        <f t="shared" si="617"/>
        <v>2016</v>
      </c>
      <c r="X3932" t="str">
        <f t="shared" si="618"/>
        <v>April</v>
      </c>
    </row>
    <row r="3933" spans="1:24" ht="43.2" x14ac:dyDescent="0.55000000000000004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611"/>
        <v>0</v>
      </c>
      <c r="P3933" s="9">
        <f t="shared" si="612"/>
        <v>0</v>
      </c>
      <c r="Q3933" t="str">
        <f t="shared" si="613"/>
        <v>theater</v>
      </c>
      <c r="R3933" t="str">
        <f t="shared" si="614"/>
        <v>plays</v>
      </c>
      <c r="S3933" t="str">
        <f t="shared" si="619"/>
        <v>8/11/2015</v>
      </c>
      <c r="T3933" t="str">
        <f t="shared" si="615"/>
        <v>2015</v>
      </c>
      <c r="U3933" t="str">
        <f t="shared" si="616"/>
        <v>August</v>
      </c>
      <c r="V3933" t="str">
        <f t="shared" si="610"/>
        <v>9/5/2015</v>
      </c>
      <c r="W3933" t="str">
        <f t="shared" si="617"/>
        <v>2015</v>
      </c>
      <c r="X3933" t="str">
        <f t="shared" si="618"/>
        <v>September</v>
      </c>
    </row>
    <row r="3934" spans="1:24" ht="43.2" x14ac:dyDescent="0.55000000000000004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611"/>
        <v>8.3333333333333331E-5</v>
      </c>
      <c r="P3934" s="9">
        <f t="shared" si="612"/>
        <v>1</v>
      </c>
      <c r="Q3934" t="str">
        <f t="shared" si="613"/>
        <v>theater</v>
      </c>
      <c r="R3934" t="str">
        <f t="shared" si="614"/>
        <v>plays</v>
      </c>
      <c r="S3934" t="str">
        <f t="shared" si="619"/>
        <v>2/14/2016</v>
      </c>
      <c r="T3934" t="str">
        <f t="shared" si="615"/>
        <v>2016</v>
      </c>
      <c r="U3934" t="str">
        <f t="shared" si="616"/>
        <v>February</v>
      </c>
      <c r="V3934" t="str">
        <f t="shared" si="610"/>
        <v>3/15/2016</v>
      </c>
      <c r="W3934" t="str">
        <f t="shared" si="617"/>
        <v>2016</v>
      </c>
      <c r="X3934" t="str">
        <f t="shared" si="618"/>
        <v>March</v>
      </c>
    </row>
    <row r="3935" spans="1:24" ht="43.2" x14ac:dyDescent="0.55000000000000004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611"/>
        <v>0.15742857142857142</v>
      </c>
      <c r="P3935" s="9">
        <f t="shared" si="612"/>
        <v>91.833333333333329</v>
      </c>
      <c r="Q3935" t="str">
        <f t="shared" si="613"/>
        <v>theater</v>
      </c>
      <c r="R3935" t="str">
        <f t="shared" si="614"/>
        <v>plays</v>
      </c>
      <c r="S3935" t="str">
        <f t="shared" si="619"/>
        <v>6/17/2016</v>
      </c>
      <c r="T3935" t="str">
        <f t="shared" si="615"/>
        <v>2016</v>
      </c>
      <c r="U3935" t="str">
        <f t="shared" si="616"/>
        <v>June</v>
      </c>
      <c r="V3935" t="str">
        <f t="shared" si="610"/>
        <v>7/16/2016</v>
      </c>
      <c r="W3935" t="str">
        <f t="shared" si="617"/>
        <v>2016</v>
      </c>
      <c r="X3935" t="str">
        <f t="shared" si="618"/>
        <v>July</v>
      </c>
    </row>
    <row r="3936" spans="1:24" ht="43.2" x14ac:dyDescent="0.55000000000000004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611"/>
        <v>0.11</v>
      </c>
      <c r="P3936" s="9">
        <f t="shared" si="612"/>
        <v>45.833333333333336</v>
      </c>
      <c r="Q3936" t="str">
        <f t="shared" si="613"/>
        <v>theater</v>
      </c>
      <c r="R3936" t="str">
        <f t="shared" si="614"/>
        <v>plays</v>
      </c>
      <c r="S3936" t="str">
        <f t="shared" si="619"/>
        <v>8/17/2015</v>
      </c>
      <c r="T3936" t="str">
        <f t="shared" si="615"/>
        <v>2015</v>
      </c>
      <c r="U3936" t="str">
        <f t="shared" si="616"/>
        <v>August</v>
      </c>
      <c r="V3936" t="str">
        <f t="shared" si="610"/>
        <v>10/1/2015</v>
      </c>
      <c r="W3936" t="str">
        <f t="shared" si="617"/>
        <v>2015</v>
      </c>
      <c r="X3936" t="str">
        <f t="shared" si="618"/>
        <v>October</v>
      </c>
    </row>
    <row r="3937" spans="1:24" ht="57.6" x14ac:dyDescent="0.55000000000000004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611"/>
        <v>0.43833333333333335</v>
      </c>
      <c r="P3937" s="9">
        <f t="shared" si="612"/>
        <v>57.173913043478258</v>
      </c>
      <c r="Q3937" t="str">
        <f t="shared" si="613"/>
        <v>theater</v>
      </c>
      <c r="R3937" t="str">
        <f t="shared" si="614"/>
        <v>plays</v>
      </c>
      <c r="S3937" t="str">
        <f t="shared" si="619"/>
        <v>8/5/2015</v>
      </c>
      <c r="T3937" t="str">
        <f t="shared" si="615"/>
        <v>2015</v>
      </c>
      <c r="U3937" t="str">
        <f t="shared" si="616"/>
        <v>August</v>
      </c>
      <c r="V3937" t="str">
        <f t="shared" si="610"/>
        <v>10/4/2015</v>
      </c>
      <c r="W3937" t="str">
        <f t="shared" si="617"/>
        <v>2015</v>
      </c>
      <c r="X3937" t="str">
        <f t="shared" si="618"/>
        <v>October</v>
      </c>
    </row>
    <row r="3938" spans="1:24" ht="43.2" x14ac:dyDescent="0.55000000000000004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 t="shared" si="611"/>
        <v>0</v>
      </c>
      <c r="P3938" s="9">
        <f t="shared" si="612"/>
        <v>0</v>
      </c>
      <c r="Q3938" t="str">
        <f t="shared" si="613"/>
        <v>theater</v>
      </c>
      <c r="R3938" t="str">
        <f t="shared" si="614"/>
        <v>plays</v>
      </c>
      <c r="S3938" t="str">
        <f t="shared" si="619"/>
        <v>11/1/2016</v>
      </c>
      <c r="T3938" t="str">
        <f t="shared" si="615"/>
        <v>2016</v>
      </c>
      <c r="U3938" t="str">
        <f t="shared" si="616"/>
        <v>November</v>
      </c>
      <c r="V3938" t="str">
        <f t="shared" si="610"/>
        <v>12/1/2016</v>
      </c>
      <c r="W3938" t="str">
        <f t="shared" si="617"/>
        <v>2016</v>
      </c>
      <c r="X3938" t="str">
        <f t="shared" si="618"/>
        <v>December</v>
      </c>
    </row>
    <row r="3939" spans="1:24" ht="43.2" x14ac:dyDescent="0.55000000000000004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611"/>
        <v>0.86135181975736563</v>
      </c>
      <c r="P3939" s="9">
        <f t="shared" si="612"/>
        <v>248.5</v>
      </c>
      <c r="Q3939" t="str">
        <f t="shared" si="613"/>
        <v>theater</v>
      </c>
      <c r="R3939" t="str">
        <f t="shared" si="614"/>
        <v>plays</v>
      </c>
      <c r="S3939" t="str">
        <f t="shared" si="619"/>
        <v>6/13/2016</v>
      </c>
      <c r="T3939" t="str">
        <f t="shared" si="615"/>
        <v>2016</v>
      </c>
      <c r="U3939" t="str">
        <f t="shared" si="616"/>
        <v>June</v>
      </c>
      <c r="V3939" t="str">
        <f t="shared" si="610"/>
        <v>7/11/2016</v>
      </c>
      <c r="W3939" t="str">
        <f t="shared" si="617"/>
        <v>2016</v>
      </c>
      <c r="X3939" t="str">
        <f t="shared" si="618"/>
        <v>July</v>
      </c>
    </row>
    <row r="3940" spans="1:24" ht="43.2" x14ac:dyDescent="0.55000000000000004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611"/>
        <v>0.12196620583717357</v>
      </c>
      <c r="P3940" s="9">
        <f t="shared" si="612"/>
        <v>79.400000000000006</v>
      </c>
      <c r="Q3940" t="str">
        <f t="shared" si="613"/>
        <v>theater</v>
      </c>
      <c r="R3940" t="str">
        <f t="shared" si="614"/>
        <v>plays</v>
      </c>
      <c r="S3940" t="str">
        <f t="shared" si="619"/>
        <v>5/27/2015</v>
      </c>
      <c r="T3940" t="str">
        <f t="shared" si="615"/>
        <v>2015</v>
      </c>
      <c r="U3940" t="str">
        <f t="shared" si="616"/>
        <v>May</v>
      </c>
      <c r="V3940" t="str">
        <f t="shared" si="610"/>
        <v>6/27/2015</v>
      </c>
      <c r="W3940" t="str">
        <f t="shared" si="617"/>
        <v>2015</v>
      </c>
      <c r="X3940" t="str">
        <f t="shared" si="618"/>
        <v>June</v>
      </c>
    </row>
    <row r="3941" spans="1:24" ht="43.2" x14ac:dyDescent="0.55000000000000004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611"/>
        <v>1E-3</v>
      </c>
      <c r="P3941" s="9">
        <f t="shared" si="612"/>
        <v>5</v>
      </c>
      <c r="Q3941" t="str">
        <f t="shared" si="613"/>
        <v>theater</v>
      </c>
      <c r="R3941" t="str">
        <f t="shared" si="614"/>
        <v>plays</v>
      </c>
      <c r="S3941" t="str">
        <f t="shared" si="619"/>
        <v>10/3/2014</v>
      </c>
      <c r="T3941" t="str">
        <f t="shared" si="615"/>
        <v>2014</v>
      </c>
      <c r="U3941" t="str">
        <f t="shared" si="616"/>
        <v>October</v>
      </c>
      <c r="V3941" t="str">
        <f t="shared" si="610"/>
        <v>10/6/2014</v>
      </c>
      <c r="W3941" t="str">
        <f t="shared" si="617"/>
        <v>2014</v>
      </c>
      <c r="X3941" t="str">
        <f t="shared" si="618"/>
        <v>October</v>
      </c>
    </row>
    <row r="3942" spans="1:24" ht="43.2" x14ac:dyDescent="0.55000000000000004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611"/>
        <v>2.2000000000000001E-3</v>
      </c>
      <c r="P3942" s="9">
        <f t="shared" si="612"/>
        <v>5.5</v>
      </c>
      <c r="Q3942" t="str">
        <f t="shared" si="613"/>
        <v>theater</v>
      </c>
      <c r="R3942" t="str">
        <f t="shared" si="614"/>
        <v>plays</v>
      </c>
      <c r="S3942" t="str">
        <f t="shared" si="619"/>
        <v>11/18/2014</v>
      </c>
      <c r="T3942" t="str">
        <f t="shared" si="615"/>
        <v>2014</v>
      </c>
      <c r="U3942" t="str">
        <f t="shared" si="616"/>
        <v>November</v>
      </c>
      <c r="V3942" t="str">
        <f t="shared" si="610"/>
        <v>1/2/2015</v>
      </c>
      <c r="W3942" t="str">
        <f t="shared" si="617"/>
        <v>2015</v>
      </c>
      <c r="X3942" t="str">
        <f t="shared" si="618"/>
        <v>January</v>
      </c>
    </row>
    <row r="3943" spans="1:24" ht="57.6" x14ac:dyDescent="0.55000000000000004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611"/>
        <v>9.0909090909090905E-3</v>
      </c>
      <c r="P3943" s="9">
        <f t="shared" si="612"/>
        <v>25</v>
      </c>
      <c r="Q3943" t="str">
        <f t="shared" si="613"/>
        <v>theater</v>
      </c>
      <c r="R3943" t="str">
        <f t="shared" si="614"/>
        <v>plays</v>
      </c>
      <c r="S3943" t="str">
        <f t="shared" si="619"/>
        <v>10/28/2014</v>
      </c>
      <c r="T3943" t="str">
        <f t="shared" si="615"/>
        <v>2014</v>
      </c>
      <c r="U3943" t="str">
        <f t="shared" si="616"/>
        <v>October</v>
      </c>
      <c r="V3943" t="str">
        <f t="shared" si="610"/>
        <v>11/24/2014</v>
      </c>
      <c r="W3943" t="str">
        <f t="shared" si="617"/>
        <v>2014</v>
      </c>
      <c r="X3943" t="str">
        <f t="shared" si="618"/>
        <v>November</v>
      </c>
    </row>
    <row r="3944" spans="1:24" ht="43.2" x14ac:dyDescent="0.55000000000000004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 t="shared" si="611"/>
        <v>0</v>
      </c>
      <c r="P3944" s="9">
        <f t="shared" si="612"/>
        <v>0</v>
      </c>
      <c r="Q3944" t="str">
        <f t="shared" si="613"/>
        <v>theater</v>
      </c>
      <c r="R3944" t="str">
        <f t="shared" si="614"/>
        <v>plays</v>
      </c>
      <c r="S3944" t="str">
        <f t="shared" si="619"/>
        <v>4/17/2015</v>
      </c>
      <c r="T3944" t="str">
        <f t="shared" si="615"/>
        <v>2015</v>
      </c>
      <c r="U3944" t="str">
        <f t="shared" si="616"/>
        <v>April</v>
      </c>
      <c r="V3944" t="str">
        <f t="shared" si="610"/>
        <v>6/16/2015</v>
      </c>
      <c r="W3944" t="str">
        <f t="shared" si="617"/>
        <v>2015</v>
      </c>
      <c r="X3944" t="str">
        <f t="shared" si="618"/>
        <v>June</v>
      </c>
    </row>
    <row r="3945" spans="1:24" ht="43.2" x14ac:dyDescent="0.55000000000000004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611"/>
        <v>0.35639999999999999</v>
      </c>
      <c r="P3945" s="9">
        <f t="shared" si="612"/>
        <v>137.07692307692307</v>
      </c>
      <c r="Q3945" t="str">
        <f t="shared" si="613"/>
        <v>theater</v>
      </c>
      <c r="R3945" t="str">
        <f t="shared" si="614"/>
        <v>plays</v>
      </c>
      <c r="S3945" t="str">
        <f t="shared" si="619"/>
        <v>10/2/2015</v>
      </c>
      <c r="T3945" t="str">
        <f t="shared" si="615"/>
        <v>2015</v>
      </c>
      <c r="U3945" t="str">
        <f t="shared" si="616"/>
        <v>October</v>
      </c>
      <c r="V3945" t="str">
        <f t="shared" si="610"/>
        <v>11/2/2015</v>
      </c>
      <c r="W3945" t="str">
        <f t="shared" si="617"/>
        <v>2015</v>
      </c>
      <c r="X3945" t="str">
        <f t="shared" si="618"/>
        <v>November</v>
      </c>
    </row>
    <row r="3946" spans="1:24" ht="43.2" x14ac:dyDescent="0.55000000000000004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611"/>
        <v>0</v>
      </c>
      <c r="P3946" s="9">
        <f t="shared" si="612"/>
        <v>0</v>
      </c>
      <c r="Q3946" t="str">
        <f t="shared" si="613"/>
        <v>theater</v>
      </c>
      <c r="R3946" t="str">
        <f t="shared" si="614"/>
        <v>plays</v>
      </c>
      <c r="S3946" t="str">
        <f t="shared" si="619"/>
        <v>7/28/2015</v>
      </c>
      <c r="T3946" t="str">
        <f t="shared" si="615"/>
        <v>2015</v>
      </c>
      <c r="U3946" t="str">
        <f t="shared" si="616"/>
        <v>July</v>
      </c>
      <c r="V3946" t="str">
        <f t="shared" si="610"/>
        <v>8/27/2015</v>
      </c>
      <c r="W3946" t="str">
        <f t="shared" si="617"/>
        <v>2015</v>
      </c>
      <c r="X3946" t="str">
        <f t="shared" si="618"/>
        <v>August</v>
      </c>
    </row>
    <row r="3947" spans="1:24" ht="43.2" x14ac:dyDescent="0.55000000000000004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611"/>
        <v>2.5000000000000001E-3</v>
      </c>
      <c r="P3947" s="9">
        <f t="shared" si="612"/>
        <v>5</v>
      </c>
      <c r="Q3947" t="str">
        <f t="shared" si="613"/>
        <v>theater</v>
      </c>
      <c r="R3947" t="str">
        <f t="shared" si="614"/>
        <v>plays</v>
      </c>
      <c r="S3947" t="str">
        <f t="shared" si="619"/>
        <v>4/15/2015</v>
      </c>
      <c r="T3947" t="str">
        <f t="shared" si="615"/>
        <v>2015</v>
      </c>
      <c r="U3947" t="str">
        <f t="shared" si="616"/>
        <v>April</v>
      </c>
      <c r="V3947" t="str">
        <f t="shared" si="610"/>
        <v>5/15/2015</v>
      </c>
      <c r="W3947" t="str">
        <f t="shared" si="617"/>
        <v>2015</v>
      </c>
      <c r="X3947" t="str">
        <f t="shared" si="618"/>
        <v>May</v>
      </c>
    </row>
    <row r="3948" spans="1:24" ht="28.8" x14ac:dyDescent="0.55000000000000004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611"/>
        <v>3.2500000000000001E-2</v>
      </c>
      <c r="P3948" s="9">
        <f t="shared" si="612"/>
        <v>39</v>
      </c>
      <c r="Q3948" t="str">
        <f t="shared" si="613"/>
        <v>theater</v>
      </c>
      <c r="R3948" t="str">
        <f t="shared" si="614"/>
        <v>plays</v>
      </c>
      <c r="S3948" t="str">
        <f t="shared" si="619"/>
        <v>1/27/2015</v>
      </c>
      <c r="T3948" t="str">
        <f t="shared" si="615"/>
        <v>2015</v>
      </c>
      <c r="U3948" t="str">
        <f t="shared" si="616"/>
        <v>January</v>
      </c>
      <c r="V3948" t="str">
        <f t="shared" si="610"/>
        <v>2/28/2015</v>
      </c>
      <c r="W3948" t="str">
        <f t="shared" si="617"/>
        <v>2015</v>
      </c>
      <c r="X3948" t="str">
        <f t="shared" si="618"/>
        <v>February</v>
      </c>
    </row>
    <row r="3949" spans="1:24" ht="43.2" x14ac:dyDescent="0.55000000000000004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611"/>
        <v>3.3666666666666664E-2</v>
      </c>
      <c r="P3949" s="9">
        <f t="shared" si="612"/>
        <v>50.5</v>
      </c>
      <c r="Q3949" t="str">
        <f t="shared" si="613"/>
        <v>theater</v>
      </c>
      <c r="R3949" t="str">
        <f t="shared" si="614"/>
        <v>plays</v>
      </c>
      <c r="S3949" t="str">
        <f t="shared" si="619"/>
        <v>9/1/2016</v>
      </c>
      <c r="T3949" t="str">
        <f t="shared" si="615"/>
        <v>2016</v>
      </c>
      <c r="U3949" t="str">
        <f t="shared" si="616"/>
        <v>September</v>
      </c>
      <c r="V3949" t="str">
        <f t="shared" si="610"/>
        <v>10/1/2016</v>
      </c>
      <c r="W3949" t="str">
        <f t="shared" si="617"/>
        <v>2016</v>
      </c>
      <c r="X3949" t="str">
        <f t="shared" si="618"/>
        <v>October</v>
      </c>
    </row>
    <row r="3950" spans="1:24" ht="43.2" x14ac:dyDescent="0.55000000000000004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611"/>
        <v>0</v>
      </c>
      <c r="P3950" s="9">
        <f t="shared" si="612"/>
        <v>0</v>
      </c>
      <c r="Q3950" t="str">
        <f t="shared" si="613"/>
        <v>theater</v>
      </c>
      <c r="R3950" t="str">
        <f t="shared" si="614"/>
        <v>plays</v>
      </c>
      <c r="S3950" t="str">
        <f t="shared" si="619"/>
        <v>7/9/2014</v>
      </c>
      <c r="T3950" t="str">
        <f t="shared" si="615"/>
        <v>2014</v>
      </c>
      <c r="U3950" t="str">
        <f t="shared" si="616"/>
        <v>July</v>
      </c>
      <c r="V3950" t="str">
        <f t="shared" si="610"/>
        <v>9/7/2014</v>
      </c>
      <c r="W3950" t="str">
        <f t="shared" si="617"/>
        <v>2014</v>
      </c>
      <c r="X3950" t="str">
        <f t="shared" si="618"/>
        <v>September</v>
      </c>
    </row>
    <row r="3951" spans="1:24" ht="43.2" x14ac:dyDescent="0.55000000000000004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611"/>
        <v>0.15770000000000001</v>
      </c>
      <c r="P3951" s="9">
        <f t="shared" si="612"/>
        <v>49.28125</v>
      </c>
      <c r="Q3951" t="str">
        <f t="shared" si="613"/>
        <v>theater</v>
      </c>
      <c r="R3951" t="str">
        <f t="shared" si="614"/>
        <v>plays</v>
      </c>
      <c r="S3951" t="str">
        <f t="shared" si="619"/>
        <v>1/11/2015</v>
      </c>
      <c r="T3951" t="str">
        <f t="shared" si="615"/>
        <v>2015</v>
      </c>
      <c r="U3951" t="str">
        <f t="shared" si="616"/>
        <v>January</v>
      </c>
      <c r="V3951" t="str">
        <f t="shared" si="610"/>
        <v>2/10/2015</v>
      </c>
      <c r="W3951" t="str">
        <f t="shared" si="617"/>
        <v>2015</v>
      </c>
      <c r="X3951" t="str">
        <f t="shared" si="618"/>
        <v>February</v>
      </c>
    </row>
    <row r="3952" spans="1:24" ht="43.2" x14ac:dyDescent="0.55000000000000004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611"/>
        <v>6.2500000000000003E-3</v>
      </c>
      <c r="P3952" s="9">
        <f t="shared" si="612"/>
        <v>25</v>
      </c>
      <c r="Q3952" t="str">
        <f t="shared" si="613"/>
        <v>theater</v>
      </c>
      <c r="R3952" t="str">
        <f t="shared" si="614"/>
        <v>plays</v>
      </c>
      <c r="S3952" t="str">
        <f t="shared" si="619"/>
        <v>3/10/2016</v>
      </c>
      <c r="T3952" t="str">
        <f t="shared" si="615"/>
        <v>2016</v>
      </c>
      <c r="U3952" t="str">
        <f t="shared" si="616"/>
        <v>March</v>
      </c>
      <c r="V3952" t="str">
        <f t="shared" si="610"/>
        <v>4/8/2016</v>
      </c>
      <c r="W3952" t="str">
        <f t="shared" si="617"/>
        <v>2016</v>
      </c>
      <c r="X3952" t="str">
        <f t="shared" si="618"/>
        <v>April</v>
      </c>
    </row>
    <row r="3953" spans="1:24" ht="43.2" x14ac:dyDescent="0.55000000000000004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611"/>
        <v>5.0000000000000004E-6</v>
      </c>
      <c r="P3953" s="9">
        <f t="shared" si="612"/>
        <v>1</v>
      </c>
      <c r="Q3953" t="str">
        <f t="shared" si="613"/>
        <v>theater</v>
      </c>
      <c r="R3953" t="str">
        <f t="shared" si="614"/>
        <v>plays</v>
      </c>
      <c r="S3953" t="str">
        <f t="shared" si="619"/>
        <v>3/4/2016</v>
      </c>
      <c r="T3953" t="str">
        <f t="shared" si="615"/>
        <v>2016</v>
      </c>
      <c r="U3953" t="str">
        <f t="shared" si="616"/>
        <v>March</v>
      </c>
      <c r="V3953" t="str">
        <f t="shared" si="610"/>
        <v>5/3/2016</v>
      </c>
      <c r="W3953" t="str">
        <f t="shared" si="617"/>
        <v>2016</v>
      </c>
      <c r="X3953" t="str">
        <f t="shared" si="618"/>
        <v>May</v>
      </c>
    </row>
    <row r="3954" spans="1:24" ht="43.2" x14ac:dyDescent="0.55000000000000004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611"/>
        <v>9.6153846153846159E-4</v>
      </c>
      <c r="P3954" s="9">
        <f t="shared" si="612"/>
        <v>25</v>
      </c>
      <c r="Q3954" t="str">
        <f t="shared" si="613"/>
        <v>theater</v>
      </c>
      <c r="R3954" t="str">
        <f t="shared" si="614"/>
        <v>plays</v>
      </c>
      <c r="S3954" t="str">
        <f t="shared" si="619"/>
        <v>8/27/2015</v>
      </c>
      <c r="T3954" t="str">
        <f t="shared" si="615"/>
        <v>2015</v>
      </c>
      <c r="U3954" t="str">
        <f t="shared" si="616"/>
        <v>August</v>
      </c>
      <c r="V3954" t="str">
        <f t="shared" si="610"/>
        <v>10/26/2015</v>
      </c>
      <c r="W3954" t="str">
        <f t="shared" si="617"/>
        <v>2015</v>
      </c>
      <c r="X3954" t="str">
        <f t="shared" si="618"/>
        <v>October</v>
      </c>
    </row>
    <row r="3955" spans="1:24" ht="43.2" x14ac:dyDescent="0.55000000000000004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611"/>
        <v>0</v>
      </c>
      <c r="P3955" s="9">
        <f t="shared" si="612"/>
        <v>0</v>
      </c>
      <c r="Q3955" t="str">
        <f t="shared" si="613"/>
        <v>theater</v>
      </c>
      <c r="R3955" t="str">
        <f t="shared" si="614"/>
        <v>plays</v>
      </c>
      <c r="S3955" t="str">
        <f t="shared" si="619"/>
        <v>6/28/2016</v>
      </c>
      <c r="T3955" t="str">
        <f t="shared" si="615"/>
        <v>2016</v>
      </c>
      <c r="U3955" t="str">
        <f t="shared" si="616"/>
        <v>June</v>
      </c>
      <c r="V3955" t="str">
        <f t="shared" si="610"/>
        <v>7/29/2016</v>
      </c>
      <c r="W3955" t="str">
        <f t="shared" si="617"/>
        <v>2016</v>
      </c>
      <c r="X3955" t="str">
        <f t="shared" si="618"/>
        <v>July</v>
      </c>
    </row>
    <row r="3956" spans="1:24" ht="43.2" x14ac:dyDescent="0.55000000000000004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611"/>
        <v>0</v>
      </c>
      <c r="P3956" s="9">
        <f t="shared" si="612"/>
        <v>0</v>
      </c>
      <c r="Q3956" t="str">
        <f t="shared" si="613"/>
        <v>theater</v>
      </c>
      <c r="R3956" t="str">
        <f t="shared" si="614"/>
        <v>plays</v>
      </c>
      <c r="S3956" t="str">
        <f t="shared" si="619"/>
        <v>5/15/2014</v>
      </c>
      <c r="T3956" t="str">
        <f t="shared" si="615"/>
        <v>2014</v>
      </c>
      <c r="U3956" t="str">
        <f t="shared" si="616"/>
        <v>May</v>
      </c>
      <c r="V3956" t="str">
        <f t="shared" si="610"/>
        <v>7/14/2014</v>
      </c>
      <c r="W3956" t="str">
        <f t="shared" si="617"/>
        <v>2014</v>
      </c>
      <c r="X3956" t="str">
        <f t="shared" si="618"/>
        <v>July</v>
      </c>
    </row>
    <row r="3957" spans="1:24" ht="43.2" x14ac:dyDescent="0.55000000000000004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611"/>
        <v>0.24285714285714285</v>
      </c>
      <c r="P3957" s="9">
        <f t="shared" si="612"/>
        <v>53.125</v>
      </c>
      <c r="Q3957" t="str">
        <f t="shared" si="613"/>
        <v>theater</v>
      </c>
      <c r="R3957" t="str">
        <f t="shared" si="614"/>
        <v>plays</v>
      </c>
      <c r="S3957" t="str">
        <f t="shared" si="619"/>
        <v>10/29/2015</v>
      </c>
      <c r="T3957" t="str">
        <f t="shared" si="615"/>
        <v>2015</v>
      </c>
      <c r="U3957" t="str">
        <f t="shared" si="616"/>
        <v>October</v>
      </c>
      <c r="V3957" t="str">
        <f t="shared" si="610"/>
        <v>11/28/2015</v>
      </c>
      <c r="W3957" t="str">
        <f t="shared" si="617"/>
        <v>2015</v>
      </c>
      <c r="X3957" t="str">
        <f t="shared" si="618"/>
        <v>November</v>
      </c>
    </row>
    <row r="3958" spans="1:24" ht="43.2" x14ac:dyDescent="0.55000000000000004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611"/>
        <v>0</v>
      </c>
      <c r="P3958" s="9">
        <f t="shared" si="612"/>
        <v>0</v>
      </c>
      <c r="Q3958" t="str">
        <f t="shared" si="613"/>
        <v>theater</v>
      </c>
      <c r="R3958" t="str">
        <f t="shared" si="614"/>
        <v>plays</v>
      </c>
      <c r="S3958" t="str">
        <f t="shared" si="619"/>
        <v>3/28/2016</v>
      </c>
      <c r="T3958" t="str">
        <f t="shared" si="615"/>
        <v>2016</v>
      </c>
      <c r="U3958" t="str">
        <f t="shared" si="616"/>
        <v>March</v>
      </c>
      <c r="V3958" t="str">
        <f t="shared" si="610"/>
        <v>4/24/2016</v>
      </c>
      <c r="W3958" t="str">
        <f t="shared" si="617"/>
        <v>2016</v>
      </c>
      <c r="X3958" t="str">
        <f t="shared" si="618"/>
        <v>April</v>
      </c>
    </row>
    <row r="3959" spans="1:24" ht="43.2" x14ac:dyDescent="0.55000000000000004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611"/>
        <v>2.5000000000000001E-4</v>
      </c>
      <c r="P3959" s="9">
        <f t="shared" si="612"/>
        <v>7</v>
      </c>
      <c r="Q3959" t="str">
        <f t="shared" si="613"/>
        <v>theater</v>
      </c>
      <c r="R3959" t="str">
        <f t="shared" si="614"/>
        <v>plays</v>
      </c>
      <c r="S3959" t="str">
        <f t="shared" si="619"/>
        <v>5/23/2016</v>
      </c>
      <c r="T3959" t="str">
        <f t="shared" si="615"/>
        <v>2016</v>
      </c>
      <c r="U3959" t="str">
        <f t="shared" si="616"/>
        <v>May</v>
      </c>
      <c r="V3959" t="str">
        <f t="shared" si="610"/>
        <v>7/8/2016</v>
      </c>
      <c r="W3959" t="str">
        <f t="shared" si="617"/>
        <v>2016</v>
      </c>
      <c r="X3959" t="str">
        <f t="shared" si="618"/>
        <v>July</v>
      </c>
    </row>
    <row r="3960" spans="1:24" ht="43.2" x14ac:dyDescent="0.55000000000000004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611"/>
        <v>0.32050000000000001</v>
      </c>
      <c r="P3960" s="9">
        <f t="shared" si="612"/>
        <v>40.0625</v>
      </c>
      <c r="Q3960" t="str">
        <f t="shared" si="613"/>
        <v>theater</v>
      </c>
      <c r="R3960" t="str">
        <f t="shared" si="614"/>
        <v>plays</v>
      </c>
      <c r="S3960" t="str">
        <f t="shared" si="619"/>
        <v>6/26/2014</v>
      </c>
      <c r="T3960" t="str">
        <f t="shared" si="615"/>
        <v>2014</v>
      </c>
      <c r="U3960" t="str">
        <f t="shared" si="616"/>
        <v>June</v>
      </c>
      <c r="V3960" t="str">
        <f t="shared" si="610"/>
        <v>8/2/2014</v>
      </c>
      <c r="W3960" t="str">
        <f t="shared" si="617"/>
        <v>2014</v>
      </c>
      <c r="X3960" t="str">
        <f t="shared" si="618"/>
        <v>August</v>
      </c>
    </row>
    <row r="3961" spans="1:24" ht="43.2" x14ac:dyDescent="0.55000000000000004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611"/>
        <v>0.24333333333333335</v>
      </c>
      <c r="P3961" s="9">
        <f t="shared" si="612"/>
        <v>24.333333333333332</v>
      </c>
      <c r="Q3961" t="str">
        <f t="shared" si="613"/>
        <v>theater</v>
      </c>
      <c r="R3961" t="str">
        <f t="shared" si="614"/>
        <v>plays</v>
      </c>
      <c r="S3961" t="str">
        <f t="shared" si="619"/>
        <v>8/29/2014</v>
      </c>
      <c r="T3961" t="str">
        <f t="shared" si="615"/>
        <v>2014</v>
      </c>
      <c r="U3961" t="str">
        <f t="shared" si="616"/>
        <v>August</v>
      </c>
      <c r="V3961" t="str">
        <f t="shared" si="610"/>
        <v>9/28/2014</v>
      </c>
      <c r="W3961" t="str">
        <f t="shared" si="617"/>
        <v>2014</v>
      </c>
      <c r="X3961" t="str">
        <f t="shared" si="618"/>
        <v>September</v>
      </c>
    </row>
    <row r="3962" spans="1:24" ht="43.2" x14ac:dyDescent="0.55000000000000004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611"/>
        <v>1.4999999999999999E-2</v>
      </c>
      <c r="P3962" s="9">
        <f t="shared" si="612"/>
        <v>11.25</v>
      </c>
      <c r="Q3962" t="str">
        <f t="shared" si="613"/>
        <v>theater</v>
      </c>
      <c r="R3962" t="str">
        <f t="shared" si="614"/>
        <v>plays</v>
      </c>
      <c r="S3962" t="str">
        <f t="shared" si="619"/>
        <v>12/4/2015</v>
      </c>
      <c r="T3962" t="str">
        <f t="shared" si="615"/>
        <v>2015</v>
      </c>
      <c r="U3962" t="str">
        <f t="shared" si="616"/>
        <v>December</v>
      </c>
      <c r="V3962" t="str">
        <f t="shared" si="610"/>
        <v>1/3/2016</v>
      </c>
      <c r="W3962" t="str">
        <f t="shared" si="617"/>
        <v>2016</v>
      </c>
      <c r="X3962" t="str">
        <f t="shared" si="618"/>
        <v>January</v>
      </c>
    </row>
    <row r="3963" spans="1:24" ht="43.2" x14ac:dyDescent="0.55000000000000004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611"/>
        <v>4.1999999999999997E-3</v>
      </c>
      <c r="P3963" s="9">
        <f t="shared" si="612"/>
        <v>10.5</v>
      </c>
      <c r="Q3963" t="str">
        <f t="shared" si="613"/>
        <v>theater</v>
      </c>
      <c r="R3963" t="str">
        <f t="shared" si="614"/>
        <v>plays</v>
      </c>
      <c r="S3963" t="str">
        <f t="shared" si="619"/>
        <v>4/16/2014</v>
      </c>
      <c r="T3963" t="str">
        <f t="shared" si="615"/>
        <v>2014</v>
      </c>
      <c r="U3963" t="str">
        <f t="shared" si="616"/>
        <v>April</v>
      </c>
      <c r="V3963" t="str">
        <f t="shared" si="610"/>
        <v>5/8/2014</v>
      </c>
      <c r="W3963" t="str">
        <f t="shared" si="617"/>
        <v>2014</v>
      </c>
      <c r="X3963" t="str">
        <f t="shared" si="618"/>
        <v>May</v>
      </c>
    </row>
    <row r="3964" spans="1:24" ht="43.2" x14ac:dyDescent="0.55000000000000004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611"/>
        <v>3.214285714285714E-2</v>
      </c>
      <c r="P3964" s="9">
        <f t="shared" si="612"/>
        <v>15</v>
      </c>
      <c r="Q3964" t="str">
        <f t="shared" si="613"/>
        <v>theater</v>
      </c>
      <c r="R3964" t="str">
        <f t="shared" si="614"/>
        <v>plays</v>
      </c>
      <c r="S3964" t="str">
        <f t="shared" si="619"/>
        <v>11/3/2015</v>
      </c>
      <c r="T3964" t="str">
        <f t="shared" si="615"/>
        <v>2015</v>
      </c>
      <c r="U3964" t="str">
        <f t="shared" si="616"/>
        <v>November</v>
      </c>
      <c r="V3964" t="str">
        <f t="shared" si="610"/>
        <v>11/28/2015</v>
      </c>
      <c r="W3964" t="str">
        <f t="shared" si="617"/>
        <v>2015</v>
      </c>
      <c r="X3964" t="str">
        <f t="shared" si="618"/>
        <v>November</v>
      </c>
    </row>
    <row r="3965" spans="1:24" ht="43.2" x14ac:dyDescent="0.55000000000000004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611"/>
        <v>0</v>
      </c>
      <c r="P3965" s="9">
        <f t="shared" si="612"/>
        <v>0</v>
      </c>
      <c r="Q3965" t="str">
        <f t="shared" si="613"/>
        <v>theater</v>
      </c>
      <c r="R3965" t="str">
        <f t="shared" si="614"/>
        <v>plays</v>
      </c>
      <c r="S3965" t="str">
        <f t="shared" si="619"/>
        <v>10/18/2015</v>
      </c>
      <c r="T3965" t="str">
        <f t="shared" si="615"/>
        <v>2015</v>
      </c>
      <c r="U3965" t="str">
        <f t="shared" si="616"/>
        <v>October</v>
      </c>
      <c r="V3965" t="str">
        <f t="shared" si="610"/>
        <v>11/17/2015</v>
      </c>
      <c r="W3965" t="str">
        <f t="shared" si="617"/>
        <v>2015</v>
      </c>
      <c r="X3965" t="str">
        <f t="shared" si="618"/>
        <v>November</v>
      </c>
    </row>
    <row r="3966" spans="1:24" ht="43.2" x14ac:dyDescent="0.55000000000000004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611"/>
        <v>6.3E-2</v>
      </c>
      <c r="P3966" s="9">
        <f t="shared" si="612"/>
        <v>42</v>
      </c>
      <c r="Q3966" t="str">
        <f t="shared" si="613"/>
        <v>theater</v>
      </c>
      <c r="R3966" t="str">
        <f t="shared" si="614"/>
        <v>plays</v>
      </c>
      <c r="S3966" t="str">
        <f t="shared" si="619"/>
        <v>2/18/2015</v>
      </c>
      <c r="T3966" t="str">
        <f t="shared" si="615"/>
        <v>2015</v>
      </c>
      <c r="U3966" t="str">
        <f t="shared" si="616"/>
        <v>February</v>
      </c>
      <c r="V3966" t="str">
        <f t="shared" si="610"/>
        <v>4/19/2015</v>
      </c>
      <c r="W3966" t="str">
        <f t="shared" si="617"/>
        <v>2015</v>
      </c>
      <c r="X3966" t="str">
        <f t="shared" si="618"/>
        <v>April</v>
      </c>
    </row>
    <row r="3967" spans="1:24" ht="43.2" x14ac:dyDescent="0.55000000000000004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611"/>
        <v>0.14249999999999999</v>
      </c>
      <c r="P3967" s="9">
        <f t="shared" si="612"/>
        <v>71.25</v>
      </c>
      <c r="Q3967" t="str">
        <f t="shared" si="613"/>
        <v>theater</v>
      </c>
      <c r="R3967" t="str">
        <f t="shared" si="614"/>
        <v>plays</v>
      </c>
      <c r="S3967" t="str">
        <f t="shared" si="619"/>
        <v>2/14/2016</v>
      </c>
      <c r="T3967" t="str">
        <f t="shared" si="615"/>
        <v>2016</v>
      </c>
      <c r="U3967" t="str">
        <f t="shared" si="616"/>
        <v>February</v>
      </c>
      <c r="V3967" t="str">
        <f t="shared" si="610"/>
        <v>4/13/2016</v>
      </c>
      <c r="W3967" t="str">
        <f t="shared" si="617"/>
        <v>2016</v>
      </c>
      <c r="X3967" t="str">
        <f t="shared" si="618"/>
        <v>April</v>
      </c>
    </row>
    <row r="3968" spans="1:24" ht="43.2" x14ac:dyDescent="0.55000000000000004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611"/>
        <v>6.0000000000000001E-3</v>
      </c>
      <c r="P3968" s="9">
        <f t="shared" si="612"/>
        <v>22.5</v>
      </c>
      <c r="Q3968" t="str">
        <f t="shared" si="613"/>
        <v>theater</v>
      </c>
      <c r="R3968" t="str">
        <f t="shared" si="614"/>
        <v>plays</v>
      </c>
      <c r="S3968" t="str">
        <f t="shared" si="619"/>
        <v>6/11/2014</v>
      </c>
      <c r="T3968" t="str">
        <f t="shared" si="615"/>
        <v>2014</v>
      </c>
      <c r="U3968" t="str">
        <f t="shared" si="616"/>
        <v>June</v>
      </c>
      <c r="V3968" t="str">
        <f t="shared" si="610"/>
        <v>7/23/2014</v>
      </c>
      <c r="W3968" t="str">
        <f t="shared" si="617"/>
        <v>2014</v>
      </c>
      <c r="X3968" t="str">
        <f t="shared" si="618"/>
        <v>July</v>
      </c>
    </row>
    <row r="3969" spans="1:24" ht="43.2" x14ac:dyDescent="0.55000000000000004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611"/>
        <v>0.2411764705882353</v>
      </c>
      <c r="P3969" s="9">
        <f t="shared" si="612"/>
        <v>41</v>
      </c>
      <c r="Q3969" t="str">
        <f t="shared" si="613"/>
        <v>theater</v>
      </c>
      <c r="R3969" t="str">
        <f t="shared" si="614"/>
        <v>plays</v>
      </c>
      <c r="S3969" t="str">
        <f t="shared" si="619"/>
        <v>2/4/2017</v>
      </c>
      <c r="T3969" t="str">
        <f t="shared" si="615"/>
        <v>2017</v>
      </c>
      <c r="U3969" t="str">
        <f t="shared" si="616"/>
        <v>February</v>
      </c>
      <c r="V3969" t="str">
        <f t="shared" si="610"/>
        <v>3/6/2017</v>
      </c>
      <c r="W3969" t="str">
        <f t="shared" si="617"/>
        <v>2017</v>
      </c>
      <c r="X3969" t="str">
        <f t="shared" si="618"/>
        <v>March</v>
      </c>
    </row>
    <row r="3970" spans="1:24" ht="43.2" x14ac:dyDescent="0.55000000000000004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si="611"/>
        <v>0.10539999999999999</v>
      </c>
      <c r="P3970" s="9">
        <f t="shared" si="612"/>
        <v>47.909090909090907</v>
      </c>
      <c r="Q3970" t="str">
        <f t="shared" si="613"/>
        <v>theater</v>
      </c>
      <c r="R3970" t="str">
        <f t="shared" si="614"/>
        <v>plays</v>
      </c>
      <c r="S3970" t="str">
        <f t="shared" si="619"/>
        <v>3/23/2016</v>
      </c>
      <c r="T3970" t="str">
        <f t="shared" si="615"/>
        <v>2016</v>
      </c>
      <c r="U3970" t="str">
        <f t="shared" si="616"/>
        <v>March</v>
      </c>
      <c r="V3970" t="str">
        <f t="shared" ref="V3970:V4033" si="620">TEXT((I3970/86400)+25569+(-5/24),"m/d/yyyy")</f>
        <v>5/22/2016</v>
      </c>
      <c r="W3970" t="str">
        <f t="shared" si="617"/>
        <v>2016</v>
      </c>
      <c r="X3970" t="str">
        <f t="shared" si="618"/>
        <v>May</v>
      </c>
    </row>
    <row r="3971" spans="1:24" ht="43.2" x14ac:dyDescent="0.55000000000000004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ref="O3971:O4034" si="621">E3971/D3971</f>
        <v>7.4690265486725665E-2</v>
      </c>
      <c r="P3971" s="9">
        <f t="shared" ref="P3971:P4034" si="622">IF(L3971&lt;&gt;0, E3971/L3971, 0)</f>
        <v>35.166666666666664</v>
      </c>
      <c r="Q3971" t="str">
        <f t="shared" ref="Q3971:Q4034" si="623">LEFT(N3971, SEARCH("/",N3971,1)-1)</f>
        <v>theater</v>
      </c>
      <c r="R3971" t="str">
        <f t="shared" ref="R3971:R4034" si="624">RIGHT(N3971,LEN(N3971)-FIND("/",N3971))</f>
        <v>plays</v>
      </c>
      <c r="S3971" t="str">
        <f t="shared" si="619"/>
        <v>8/19/2016</v>
      </c>
      <c r="T3971" t="str">
        <f t="shared" ref="T3971:T4034" si="625">TEXT((J3971/86400)+25569+(-5/24),"yyyy")</f>
        <v>2016</v>
      </c>
      <c r="U3971" t="str">
        <f t="shared" ref="U3971:U4034" si="626">TEXT((J3971/86400)+25569+(-5/24),"mmmm")</f>
        <v>August</v>
      </c>
      <c r="V3971" t="str">
        <f t="shared" si="620"/>
        <v>8/28/2016</v>
      </c>
      <c r="W3971" t="str">
        <f t="shared" ref="W3971:W4034" si="627">TEXT((I3971/86400)+25569+(-5/24),"yyyy")</f>
        <v>2016</v>
      </c>
      <c r="X3971" t="str">
        <f t="shared" ref="X3971:X4034" si="628">TEXT((I3971/86400)+25569+(-5/24),"mmmm")</f>
        <v>August</v>
      </c>
    </row>
    <row r="3972" spans="1:24" ht="57.6" x14ac:dyDescent="0.55000000000000004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si="621"/>
        <v>7.3333333333333334E-4</v>
      </c>
      <c r="P3972" s="9">
        <f t="shared" si="622"/>
        <v>5.5</v>
      </c>
      <c r="Q3972" t="str">
        <f t="shared" si="623"/>
        <v>theater</v>
      </c>
      <c r="R3972" t="str">
        <f t="shared" si="624"/>
        <v>plays</v>
      </c>
      <c r="S3972" t="str">
        <f t="shared" ref="S3972:S4035" si="629">TEXT((J3972/86400)+25569+(-5/24),"m/d/yyyy")</f>
        <v>3/18/2016</v>
      </c>
      <c r="T3972" t="str">
        <f t="shared" si="625"/>
        <v>2016</v>
      </c>
      <c r="U3972" t="str">
        <f t="shared" si="626"/>
        <v>March</v>
      </c>
      <c r="V3972" t="str">
        <f t="shared" si="620"/>
        <v>4/17/2016</v>
      </c>
      <c r="W3972" t="str">
        <f t="shared" si="627"/>
        <v>2016</v>
      </c>
      <c r="X3972" t="str">
        <f t="shared" si="628"/>
        <v>April</v>
      </c>
    </row>
    <row r="3973" spans="1:24" ht="43.2" x14ac:dyDescent="0.55000000000000004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si="621"/>
        <v>9.7142857142857135E-3</v>
      </c>
      <c r="P3973" s="9">
        <f t="shared" si="622"/>
        <v>22.666666666666668</v>
      </c>
      <c r="Q3973" t="str">
        <f t="shared" si="623"/>
        <v>theater</v>
      </c>
      <c r="R3973" t="str">
        <f t="shared" si="624"/>
        <v>plays</v>
      </c>
      <c r="S3973" t="str">
        <f t="shared" si="629"/>
        <v>6/21/2014</v>
      </c>
      <c r="T3973" t="str">
        <f t="shared" si="625"/>
        <v>2014</v>
      </c>
      <c r="U3973" t="str">
        <f t="shared" si="626"/>
        <v>June</v>
      </c>
      <c r="V3973" t="str">
        <f t="shared" si="620"/>
        <v>7/21/2014</v>
      </c>
      <c r="W3973" t="str">
        <f t="shared" si="627"/>
        <v>2014</v>
      </c>
      <c r="X3973" t="str">
        <f t="shared" si="628"/>
        <v>July</v>
      </c>
    </row>
    <row r="3974" spans="1:24" ht="43.2" x14ac:dyDescent="0.55000000000000004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621"/>
        <v>0.21099999999999999</v>
      </c>
      <c r="P3974" s="9">
        <f t="shared" si="622"/>
        <v>26.375</v>
      </c>
      <c r="Q3974" t="str">
        <f t="shared" si="623"/>
        <v>theater</v>
      </c>
      <c r="R3974" t="str">
        <f t="shared" si="624"/>
        <v>plays</v>
      </c>
      <c r="S3974" t="str">
        <f t="shared" si="629"/>
        <v>12/7/2014</v>
      </c>
      <c r="T3974" t="str">
        <f t="shared" si="625"/>
        <v>2014</v>
      </c>
      <c r="U3974" t="str">
        <f t="shared" si="626"/>
        <v>December</v>
      </c>
      <c r="V3974" t="str">
        <f t="shared" si="620"/>
        <v>2/5/2015</v>
      </c>
      <c r="W3974" t="str">
        <f t="shared" si="627"/>
        <v>2015</v>
      </c>
      <c r="X3974" t="str">
        <f t="shared" si="628"/>
        <v>February</v>
      </c>
    </row>
    <row r="3975" spans="1:24" ht="43.2" x14ac:dyDescent="0.55000000000000004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621"/>
        <v>0.78100000000000003</v>
      </c>
      <c r="P3975" s="9">
        <f t="shared" si="622"/>
        <v>105.54054054054055</v>
      </c>
      <c r="Q3975" t="str">
        <f t="shared" si="623"/>
        <v>theater</v>
      </c>
      <c r="R3975" t="str">
        <f t="shared" si="624"/>
        <v>plays</v>
      </c>
      <c r="S3975" t="str">
        <f t="shared" si="629"/>
        <v>4/9/2016</v>
      </c>
      <c r="T3975" t="str">
        <f t="shared" si="625"/>
        <v>2016</v>
      </c>
      <c r="U3975" t="str">
        <f t="shared" si="626"/>
        <v>April</v>
      </c>
      <c r="V3975" t="str">
        <f t="shared" si="620"/>
        <v>5/8/2016</v>
      </c>
      <c r="W3975" t="str">
        <f t="shared" si="627"/>
        <v>2016</v>
      </c>
      <c r="X3975" t="str">
        <f t="shared" si="628"/>
        <v>May</v>
      </c>
    </row>
    <row r="3976" spans="1:24" ht="43.2" x14ac:dyDescent="0.55000000000000004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621"/>
        <v>0.32</v>
      </c>
      <c r="P3976" s="9">
        <f t="shared" si="622"/>
        <v>29.09090909090909</v>
      </c>
      <c r="Q3976" t="str">
        <f t="shared" si="623"/>
        <v>theater</v>
      </c>
      <c r="R3976" t="str">
        <f t="shared" si="624"/>
        <v>plays</v>
      </c>
      <c r="S3976" t="str">
        <f t="shared" si="629"/>
        <v>5/3/2016</v>
      </c>
      <c r="T3976" t="str">
        <f t="shared" si="625"/>
        <v>2016</v>
      </c>
      <c r="U3976" t="str">
        <f t="shared" si="626"/>
        <v>May</v>
      </c>
      <c r="V3976" t="str">
        <f t="shared" si="620"/>
        <v>6/2/2016</v>
      </c>
      <c r="W3976" t="str">
        <f t="shared" si="627"/>
        <v>2016</v>
      </c>
      <c r="X3976" t="str">
        <f t="shared" si="628"/>
        <v>June</v>
      </c>
    </row>
    <row r="3977" spans="1:24" ht="43.2" x14ac:dyDescent="0.55000000000000004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 t="shared" si="621"/>
        <v>0</v>
      </c>
      <c r="P3977" s="9">
        <f t="shared" si="622"/>
        <v>0</v>
      </c>
      <c r="Q3977" t="str">
        <f t="shared" si="623"/>
        <v>theater</v>
      </c>
      <c r="R3977" t="str">
        <f t="shared" si="624"/>
        <v>plays</v>
      </c>
      <c r="S3977" t="str">
        <f t="shared" si="629"/>
        <v>6/13/2016</v>
      </c>
      <c r="T3977" t="str">
        <f t="shared" si="625"/>
        <v>2016</v>
      </c>
      <c r="U3977" t="str">
        <f t="shared" si="626"/>
        <v>June</v>
      </c>
      <c r="V3977" t="str">
        <f t="shared" si="620"/>
        <v>7/13/2016</v>
      </c>
      <c r="W3977" t="str">
        <f t="shared" si="627"/>
        <v>2016</v>
      </c>
      <c r="X3977" t="str">
        <f t="shared" si="628"/>
        <v>July</v>
      </c>
    </row>
    <row r="3978" spans="1:24" ht="43.2" x14ac:dyDescent="0.55000000000000004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si="621"/>
        <v>0.47692307692307695</v>
      </c>
      <c r="P3978" s="9">
        <f t="shared" si="622"/>
        <v>62</v>
      </c>
      <c r="Q3978" t="str">
        <f t="shared" si="623"/>
        <v>theater</v>
      </c>
      <c r="R3978" t="str">
        <f t="shared" si="624"/>
        <v>plays</v>
      </c>
      <c r="S3978" t="str">
        <f t="shared" si="629"/>
        <v>7/10/2014</v>
      </c>
      <c r="T3978" t="str">
        <f t="shared" si="625"/>
        <v>2014</v>
      </c>
      <c r="U3978" t="str">
        <f t="shared" si="626"/>
        <v>July</v>
      </c>
      <c r="V3978" t="str">
        <f t="shared" si="620"/>
        <v>8/1/2014</v>
      </c>
      <c r="W3978" t="str">
        <f t="shared" si="627"/>
        <v>2014</v>
      </c>
      <c r="X3978" t="str">
        <f t="shared" si="628"/>
        <v>August</v>
      </c>
    </row>
    <row r="3979" spans="1:24" ht="43.2" x14ac:dyDescent="0.55000000000000004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621"/>
        <v>1.4500000000000001E-2</v>
      </c>
      <c r="P3979" s="9">
        <f t="shared" si="622"/>
        <v>217.5</v>
      </c>
      <c r="Q3979" t="str">
        <f t="shared" si="623"/>
        <v>theater</v>
      </c>
      <c r="R3979" t="str">
        <f t="shared" si="624"/>
        <v>plays</v>
      </c>
      <c r="S3979" t="str">
        <f t="shared" si="629"/>
        <v>6/22/2016</v>
      </c>
      <c r="T3979" t="str">
        <f t="shared" si="625"/>
        <v>2016</v>
      </c>
      <c r="U3979" t="str">
        <f t="shared" si="626"/>
        <v>June</v>
      </c>
      <c r="V3979" t="str">
        <f t="shared" si="620"/>
        <v>7/22/2016</v>
      </c>
      <c r="W3979" t="str">
        <f t="shared" si="627"/>
        <v>2016</v>
      </c>
      <c r="X3979" t="str">
        <f t="shared" si="628"/>
        <v>July</v>
      </c>
    </row>
    <row r="3980" spans="1:24" ht="43.2" x14ac:dyDescent="0.55000000000000004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621"/>
        <v>0.107</v>
      </c>
      <c r="P3980" s="9">
        <f t="shared" si="622"/>
        <v>26.75</v>
      </c>
      <c r="Q3980" t="str">
        <f t="shared" si="623"/>
        <v>theater</v>
      </c>
      <c r="R3980" t="str">
        <f t="shared" si="624"/>
        <v>plays</v>
      </c>
      <c r="S3980" t="str">
        <f t="shared" si="629"/>
        <v>12/2/2014</v>
      </c>
      <c r="T3980" t="str">
        <f t="shared" si="625"/>
        <v>2014</v>
      </c>
      <c r="U3980" t="str">
        <f t="shared" si="626"/>
        <v>December</v>
      </c>
      <c r="V3980" t="str">
        <f t="shared" si="620"/>
        <v>1/31/2015</v>
      </c>
      <c r="W3980" t="str">
        <f t="shared" si="627"/>
        <v>2015</v>
      </c>
      <c r="X3980" t="str">
        <f t="shared" si="628"/>
        <v>January</v>
      </c>
    </row>
    <row r="3981" spans="1:24" ht="43.2" x14ac:dyDescent="0.55000000000000004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621"/>
        <v>1.8333333333333333E-2</v>
      </c>
      <c r="P3981" s="9">
        <f t="shared" si="622"/>
        <v>18.333333333333332</v>
      </c>
      <c r="Q3981" t="str">
        <f t="shared" si="623"/>
        <v>theater</v>
      </c>
      <c r="R3981" t="str">
        <f t="shared" si="624"/>
        <v>plays</v>
      </c>
      <c r="S3981" t="str">
        <f t="shared" si="629"/>
        <v>3/6/2015</v>
      </c>
      <c r="T3981" t="str">
        <f t="shared" si="625"/>
        <v>2015</v>
      </c>
      <c r="U3981" t="str">
        <f t="shared" si="626"/>
        <v>March</v>
      </c>
      <c r="V3981" t="str">
        <f t="shared" si="620"/>
        <v>3/29/2015</v>
      </c>
      <c r="W3981" t="str">
        <f t="shared" si="627"/>
        <v>2015</v>
      </c>
      <c r="X3981" t="str">
        <f t="shared" si="628"/>
        <v>March</v>
      </c>
    </row>
    <row r="3982" spans="1:24" ht="43.2" x14ac:dyDescent="0.55000000000000004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621"/>
        <v>0.18</v>
      </c>
      <c r="P3982" s="9">
        <f t="shared" si="622"/>
        <v>64.285714285714292</v>
      </c>
      <c r="Q3982" t="str">
        <f t="shared" si="623"/>
        <v>theater</v>
      </c>
      <c r="R3982" t="str">
        <f t="shared" si="624"/>
        <v>plays</v>
      </c>
      <c r="S3982" t="str">
        <f t="shared" si="629"/>
        <v>6/5/2014</v>
      </c>
      <c r="T3982" t="str">
        <f t="shared" si="625"/>
        <v>2014</v>
      </c>
      <c r="U3982" t="str">
        <f t="shared" si="626"/>
        <v>June</v>
      </c>
      <c r="V3982" t="str">
        <f t="shared" si="620"/>
        <v>7/5/2014</v>
      </c>
      <c r="W3982" t="str">
        <f t="shared" si="627"/>
        <v>2014</v>
      </c>
      <c r="X3982" t="str">
        <f t="shared" si="628"/>
        <v>July</v>
      </c>
    </row>
    <row r="3983" spans="1:24" ht="28.8" x14ac:dyDescent="0.55000000000000004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621"/>
        <v>4.0833333333333333E-2</v>
      </c>
      <c r="P3983" s="9">
        <f t="shared" si="622"/>
        <v>175</v>
      </c>
      <c r="Q3983" t="str">
        <f t="shared" si="623"/>
        <v>theater</v>
      </c>
      <c r="R3983" t="str">
        <f t="shared" si="624"/>
        <v>plays</v>
      </c>
      <c r="S3983" t="str">
        <f t="shared" si="629"/>
        <v>5/17/2016</v>
      </c>
      <c r="T3983" t="str">
        <f t="shared" si="625"/>
        <v>2016</v>
      </c>
      <c r="U3983" t="str">
        <f t="shared" si="626"/>
        <v>May</v>
      </c>
      <c r="V3983" t="str">
        <f t="shared" si="620"/>
        <v>7/16/2016</v>
      </c>
      <c r="W3983" t="str">
        <f t="shared" si="627"/>
        <v>2016</v>
      </c>
      <c r="X3983" t="str">
        <f t="shared" si="628"/>
        <v>July</v>
      </c>
    </row>
    <row r="3984" spans="1:24" ht="57.6" x14ac:dyDescent="0.55000000000000004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621"/>
        <v>0.2</v>
      </c>
      <c r="P3984" s="9">
        <f t="shared" si="622"/>
        <v>34</v>
      </c>
      <c r="Q3984" t="str">
        <f t="shared" si="623"/>
        <v>theater</v>
      </c>
      <c r="R3984" t="str">
        <f t="shared" si="624"/>
        <v>plays</v>
      </c>
      <c r="S3984" t="str">
        <f t="shared" si="629"/>
        <v>5/8/2015</v>
      </c>
      <c r="T3984" t="str">
        <f t="shared" si="625"/>
        <v>2015</v>
      </c>
      <c r="U3984" t="str">
        <f t="shared" si="626"/>
        <v>May</v>
      </c>
      <c r="V3984" t="str">
        <f t="shared" si="620"/>
        <v>7/7/2015</v>
      </c>
      <c r="W3984" t="str">
        <f t="shared" si="627"/>
        <v>2015</v>
      </c>
      <c r="X3984" t="str">
        <f t="shared" si="628"/>
        <v>July</v>
      </c>
    </row>
    <row r="3985" spans="1:24" ht="43.2" x14ac:dyDescent="0.55000000000000004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621"/>
        <v>0.34802513464991025</v>
      </c>
      <c r="P3985" s="9">
        <f t="shared" si="622"/>
        <v>84.282608695652172</v>
      </c>
      <c r="Q3985" t="str">
        <f t="shared" si="623"/>
        <v>theater</v>
      </c>
      <c r="R3985" t="str">
        <f t="shared" si="624"/>
        <v>plays</v>
      </c>
      <c r="S3985" t="str">
        <f t="shared" si="629"/>
        <v>4/18/2014</v>
      </c>
      <c r="T3985" t="str">
        <f t="shared" si="625"/>
        <v>2014</v>
      </c>
      <c r="U3985" t="str">
        <f t="shared" si="626"/>
        <v>April</v>
      </c>
      <c r="V3985" t="str">
        <f t="shared" si="620"/>
        <v>5/20/2014</v>
      </c>
      <c r="W3985" t="str">
        <f t="shared" si="627"/>
        <v>2014</v>
      </c>
      <c r="X3985" t="str">
        <f t="shared" si="628"/>
        <v>May</v>
      </c>
    </row>
    <row r="3986" spans="1:24" ht="43.2" x14ac:dyDescent="0.55000000000000004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621"/>
        <v>6.3333333333333339E-2</v>
      </c>
      <c r="P3986" s="9">
        <f t="shared" si="622"/>
        <v>9.5</v>
      </c>
      <c r="Q3986" t="str">
        <f t="shared" si="623"/>
        <v>theater</v>
      </c>
      <c r="R3986" t="str">
        <f t="shared" si="624"/>
        <v>plays</v>
      </c>
      <c r="S3986" t="str">
        <f t="shared" si="629"/>
        <v>10/8/2014</v>
      </c>
      <c r="T3986" t="str">
        <f t="shared" si="625"/>
        <v>2014</v>
      </c>
      <c r="U3986" t="str">
        <f t="shared" si="626"/>
        <v>October</v>
      </c>
      <c r="V3986" t="str">
        <f t="shared" si="620"/>
        <v>11/7/2014</v>
      </c>
      <c r="W3986" t="str">
        <f t="shared" si="627"/>
        <v>2014</v>
      </c>
      <c r="X3986" t="str">
        <f t="shared" si="628"/>
        <v>November</v>
      </c>
    </row>
    <row r="3987" spans="1:24" ht="57.6" x14ac:dyDescent="0.55000000000000004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621"/>
        <v>0.32050000000000001</v>
      </c>
      <c r="P3987" s="9">
        <f t="shared" si="622"/>
        <v>33.736842105263158</v>
      </c>
      <c r="Q3987" t="str">
        <f t="shared" si="623"/>
        <v>theater</v>
      </c>
      <c r="R3987" t="str">
        <f t="shared" si="624"/>
        <v>plays</v>
      </c>
      <c r="S3987" t="str">
        <f t="shared" si="629"/>
        <v>1/30/2016</v>
      </c>
      <c r="T3987" t="str">
        <f t="shared" si="625"/>
        <v>2016</v>
      </c>
      <c r="U3987" t="str">
        <f t="shared" si="626"/>
        <v>January</v>
      </c>
      <c r="V3987" t="str">
        <f t="shared" si="620"/>
        <v>2/20/2016</v>
      </c>
      <c r="W3987" t="str">
        <f t="shared" si="627"/>
        <v>2016</v>
      </c>
      <c r="X3987" t="str">
        <f t="shared" si="628"/>
        <v>February</v>
      </c>
    </row>
    <row r="3988" spans="1:24" ht="43.2" x14ac:dyDescent="0.55000000000000004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621"/>
        <v>9.7600000000000006E-2</v>
      </c>
      <c r="P3988" s="9">
        <f t="shared" si="622"/>
        <v>37.53846153846154</v>
      </c>
      <c r="Q3988" t="str">
        <f t="shared" si="623"/>
        <v>theater</v>
      </c>
      <c r="R3988" t="str">
        <f t="shared" si="624"/>
        <v>plays</v>
      </c>
      <c r="S3988" t="str">
        <f t="shared" si="629"/>
        <v>4/7/2016</v>
      </c>
      <c r="T3988" t="str">
        <f t="shared" si="625"/>
        <v>2016</v>
      </c>
      <c r="U3988" t="str">
        <f t="shared" si="626"/>
        <v>April</v>
      </c>
      <c r="V3988" t="str">
        <f t="shared" si="620"/>
        <v>5/6/2016</v>
      </c>
      <c r="W3988" t="str">
        <f t="shared" si="627"/>
        <v>2016</v>
      </c>
      <c r="X3988" t="str">
        <f t="shared" si="628"/>
        <v>May</v>
      </c>
    </row>
    <row r="3989" spans="1:24" ht="43.2" x14ac:dyDescent="0.55000000000000004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621"/>
        <v>0.3775</v>
      </c>
      <c r="P3989" s="9">
        <f t="shared" si="622"/>
        <v>11.615384615384615</v>
      </c>
      <c r="Q3989" t="str">
        <f t="shared" si="623"/>
        <v>theater</v>
      </c>
      <c r="R3989" t="str">
        <f t="shared" si="624"/>
        <v>plays</v>
      </c>
      <c r="S3989" t="str">
        <f t="shared" si="629"/>
        <v>5/6/2014</v>
      </c>
      <c r="T3989" t="str">
        <f t="shared" si="625"/>
        <v>2014</v>
      </c>
      <c r="U3989" t="str">
        <f t="shared" si="626"/>
        <v>May</v>
      </c>
      <c r="V3989" t="str">
        <f t="shared" si="620"/>
        <v>5/16/2014</v>
      </c>
      <c r="W3989" t="str">
        <f t="shared" si="627"/>
        <v>2014</v>
      </c>
      <c r="X3989" t="str">
        <f t="shared" si="628"/>
        <v>May</v>
      </c>
    </row>
    <row r="3990" spans="1:24" ht="28.8" x14ac:dyDescent="0.55000000000000004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621"/>
        <v>2.1333333333333333E-2</v>
      </c>
      <c r="P3990" s="9">
        <f t="shared" si="622"/>
        <v>8</v>
      </c>
      <c r="Q3990" t="str">
        <f t="shared" si="623"/>
        <v>theater</v>
      </c>
      <c r="R3990" t="str">
        <f t="shared" si="624"/>
        <v>plays</v>
      </c>
      <c r="S3990" t="str">
        <f t="shared" si="629"/>
        <v>8/13/2015</v>
      </c>
      <c r="T3990" t="str">
        <f t="shared" si="625"/>
        <v>2015</v>
      </c>
      <c r="U3990" t="str">
        <f t="shared" si="626"/>
        <v>August</v>
      </c>
      <c r="V3990" t="str">
        <f t="shared" si="620"/>
        <v>8/28/2015</v>
      </c>
      <c r="W3990" t="str">
        <f t="shared" si="627"/>
        <v>2015</v>
      </c>
      <c r="X3990" t="str">
        <f t="shared" si="628"/>
        <v>August</v>
      </c>
    </row>
    <row r="3991" spans="1:24" ht="43.2" x14ac:dyDescent="0.55000000000000004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 t="shared" si="621"/>
        <v>0</v>
      </c>
      <c r="P3991" s="9">
        <f t="shared" si="622"/>
        <v>0</v>
      </c>
      <c r="Q3991" t="str">
        <f t="shared" si="623"/>
        <v>theater</v>
      </c>
      <c r="R3991" t="str">
        <f t="shared" si="624"/>
        <v>plays</v>
      </c>
      <c r="S3991" t="str">
        <f t="shared" si="629"/>
        <v>10/9/2015</v>
      </c>
      <c r="T3991" t="str">
        <f t="shared" si="625"/>
        <v>2015</v>
      </c>
      <c r="U3991" t="str">
        <f t="shared" si="626"/>
        <v>October</v>
      </c>
      <c r="V3991" t="str">
        <f t="shared" si="620"/>
        <v>11/8/2015</v>
      </c>
      <c r="W3991" t="str">
        <f t="shared" si="627"/>
        <v>2015</v>
      </c>
      <c r="X3991" t="str">
        <f t="shared" si="628"/>
        <v>November</v>
      </c>
    </row>
    <row r="3992" spans="1:24" ht="43.2" x14ac:dyDescent="0.55000000000000004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621"/>
        <v>4.1818181818181817E-2</v>
      </c>
      <c r="P3992" s="9">
        <f t="shared" si="622"/>
        <v>23</v>
      </c>
      <c r="Q3992" t="str">
        <f t="shared" si="623"/>
        <v>theater</v>
      </c>
      <c r="R3992" t="str">
        <f t="shared" si="624"/>
        <v>plays</v>
      </c>
      <c r="S3992" t="str">
        <f t="shared" si="629"/>
        <v>2/1/2016</v>
      </c>
      <c r="T3992" t="str">
        <f t="shared" si="625"/>
        <v>2016</v>
      </c>
      <c r="U3992" t="str">
        <f t="shared" si="626"/>
        <v>February</v>
      </c>
      <c r="V3992" t="str">
        <f t="shared" si="620"/>
        <v>3/2/2016</v>
      </c>
      <c r="W3992" t="str">
        <f t="shared" si="627"/>
        <v>2016</v>
      </c>
      <c r="X3992" t="str">
        <f t="shared" si="628"/>
        <v>March</v>
      </c>
    </row>
    <row r="3993" spans="1:24" ht="28.8" x14ac:dyDescent="0.55000000000000004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621"/>
        <v>0.2</v>
      </c>
      <c r="P3993" s="9">
        <f t="shared" si="622"/>
        <v>100</v>
      </c>
      <c r="Q3993" t="str">
        <f t="shared" si="623"/>
        <v>theater</v>
      </c>
      <c r="R3993" t="str">
        <f t="shared" si="624"/>
        <v>plays</v>
      </c>
      <c r="S3993" t="str">
        <f t="shared" si="629"/>
        <v>5/1/2015</v>
      </c>
      <c r="T3993" t="str">
        <f t="shared" si="625"/>
        <v>2015</v>
      </c>
      <c r="U3993" t="str">
        <f t="shared" si="626"/>
        <v>May</v>
      </c>
      <c r="V3993" t="str">
        <f t="shared" si="620"/>
        <v>5/31/2015</v>
      </c>
      <c r="W3993" t="str">
        <f t="shared" si="627"/>
        <v>2015</v>
      </c>
      <c r="X3993" t="str">
        <f t="shared" si="628"/>
        <v>May</v>
      </c>
    </row>
    <row r="3994" spans="1:24" ht="43.2" x14ac:dyDescent="0.55000000000000004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621"/>
        <v>5.4100000000000002E-2</v>
      </c>
      <c r="P3994" s="9">
        <f t="shared" si="622"/>
        <v>60.111111111111114</v>
      </c>
      <c r="Q3994" t="str">
        <f t="shared" si="623"/>
        <v>theater</v>
      </c>
      <c r="R3994" t="str">
        <f t="shared" si="624"/>
        <v>plays</v>
      </c>
      <c r="S3994" t="str">
        <f t="shared" si="629"/>
        <v>10/12/2015</v>
      </c>
      <c r="T3994" t="str">
        <f t="shared" si="625"/>
        <v>2015</v>
      </c>
      <c r="U3994" t="str">
        <f t="shared" si="626"/>
        <v>October</v>
      </c>
      <c r="V3994" t="str">
        <f t="shared" si="620"/>
        <v>12/11/2015</v>
      </c>
      <c r="W3994" t="str">
        <f t="shared" si="627"/>
        <v>2015</v>
      </c>
      <c r="X3994" t="str">
        <f t="shared" si="628"/>
        <v>December</v>
      </c>
    </row>
    <row r="3995" spans="1:24" ht="43.2" x14ac:dyDescent="0.55000000000000004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621"/>
        <v>6.0000000000000002E-5</v>
      </c>
      <c r="P3995" s="9">
        <f t="shared" si="622"/>
        <v>3</v>
      </c>
      <c r="Q3995" t="str">
        <f t="shared" si="623"/>
        <v>theater</v>
      </c>
      <c r="R3995" t="str">
        <f t="shared" si="624"/>
        <v>plays</v>
      </c>
      <c r="S3995" t="str">
        <f t="shared" si="629"/>
        <v>4/13/2015</v>
      </c>
      <c r="T3995" t="str">
        <f t="shared" si="625"/>
        <v>2015</v>
      </c>
      <c r="U3995" t="str">
        <f t="shared" si="626"/>
        <v>April</v>
      </c>
      <c r="V3995" t="str">
        <f t="shared" si="620"/>
        <v>5/13/2015</v>
      </c>
      <c r="W3995" t="str">
        <f t="shared" si="627"/>
        <v>2015</v>
      </c>
      <c r="X3995" t="str">
        <f t="shared" si="628"/>
        <v>May</v>
      </c>
    </row>
    <row r="3996" spans="1:24" ht="28.8" x14ac:dyDescent="0.55000000000000004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621"/>
        <v>2.5000000000000001E-3</v>
      </c>
      <c r="P3996" s="9">
        <f t="shared" si="622"/>
        <v>5</v>
      </c>
      <c r="Q3996" t="str">
        <f t="shared" si="623"/>
        <v>theater</v>
      </c>
      <c r="R3996" t="str">
        <f t="shared" si="624"/>
        <v>plays</v>
      </c>
      <c r="S3996" t="str">
        <f t="shared" si="629"/>
        <v>6/19/2014</v>
      </c>
      <c r="T3996" t="str">
        <f t="shared" si="625"/>
        <v>2014</v>
      </c>
      <c r="U3996" t="str">
        <f t="shared" si="626"/>
        <v>June</v>
      </c>
      <c r="V3996" t="str">
        <f t="shared" si="620"/>
        <v>7/19/2014</v>
      </c>
      <c r="W3996" t="str">
        <f t="shared" si="627"/>
        <v>2014</v>
      </c>
      <c r="X3996" t="str">
        <f t="shared" si="628"/>
        <v>July</v>
      </c>
    </row>
    <row r="3997" spans="1:24" ht="43.2" x14ac:dyDescent="0.55000000000000004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621"/>
        <v>0.35</v>
      </c>
      <c r="P3997" s="9">
        <f t="shared" si="622"/>
        <v>17.5</v>
      </c>
      <c r="Q3997" t="str">
        <f t="shared" si="623"/>
        <v>theater</v>
      </c>
      <c r="R3997" t="str">
        <f t="shared" si="624"/>
        <v>plays</v>
      </c>
      <c r="S3997" t="str">
        <f t="shared" si="629"/>
        <v>1/15/2015</v>
      </c>
      <c r="T3997" t="str">
        <f t="shared" si="625"/>
        <v>2015</v>
      </c>
      <c r="U3997" t="str">
        <f t="shared" si="626"/>
        <v>January</v>
      </c>
      <c r="V3997" t="str">
        <f t="shared" si="620"/>
        <v>2/14/2015</v>
      </c>
      <c r="W3997" t="str">
        <f t="shared" si="627"/>
        <v>2015</v>
      </c>
      <c r="X3997" t="str">
        <f t="shared" si="628"/>
        <v>February</v>
      </c>
    </row>
    <row r="3998" spans="1:24" ht="43.2" x14ac:dyDescent="0.55000000000000004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621"/>
        <v>0.16566666666666666</v>
      </c>
      <c r="P3998" s="9">
        <f t="shared" si="622"/>
        <v>29.235294117647058</v>
      </c>
      <c r="Q3998" t="str">
        <f t="shared" si="623"/>
        <v>theater</v>
      </c>
      <c r="R3998" t="str">
        <f t="shared" si="624"/>
        <v>plays</v>
      </c>
      <c r="S3998" t="str">
        <f t="shared" si="629"/>
        <v>11/7/2014</v>
      </c>
      <c r="T3998" t="str">
        <f t="shared" si="625"/>
        <v>2014</v>
      </c>
      <c r="U3998" t="str">
        <f t="shared" si="626"/>
        <v>November</v>
      </c>
      <c r="V3998" t="str">
        <f t="shared" si="620"/>
        <v>11/20/2014</v>
      </c>
      <c r="W3998" t="str">
        <f t="shared" si="627"/>
        <v>2014</v>
      </c>
      <c r="X3998" t="str">
        <f t="shared" si="628"/>
        <v>November</v>
      </c>
    </row>
    <row r="3999" spans="1:24" ht="43.2" x14ac:dyDescent="0.55000000000000004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 t="shared" si="621"/>
        <v>0</v>
      </c>
      <c r="P3999" s="9">
        <f t="shared" si="622"/>
        <v>0</v>
      </c>
      <c r="Q3999" t="str">
        <f t="shared" si="623"/>
        <v>theater</v>
      </c>
      <c r="R3999" t="str">
        <f t="shared" si="624"/>
        <v>plays</v>
      </c>
      <c r="S3999" t="str">
        <f t="shared" si="629"/>
        <v>3/6/2015</v>
      </c>
      <c r="T3999" t="str">
        <f t="shared" si="625"/>
        <v>2015</v>
      </c>
      <c r="U3999" t="str">
        <f t="shared" si="626"/>
        <v>March</v>
      </c>
      <c r="V3999" t="str">
        <f t="shared" si="620"/>
        <v>4/5/2015</v>
      </c>
      <c r="W3999" t="str">
        <f t="shared" si="627"/>
        <v>2015</v>
      </c>
      <c r="X3999" t="str">
        <f t="shared" si="628"/>
        <v>April</v>
      </c>
    </row>
    <row r="4000" spans="1:24" ht="43.2" x14ac:dyDescent="0.55000000000000004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621"/>
        <v>0.57199999999999995</v>
      </c>
      <c r="P4000" s="9">
        <f t="shared" si="622"/>
        <v>59.583333333333336</v>
      </c>
      <c r="Q4000" t="str">
        <f t="shared" si="623"/>
        <v>theater</v>
      </c>
      <c r="R4000" t="str">
        <f t="shared" si="624"/>
        <v>plays</v>
      </c>
      <c r="S4000" t="str">
        <f t="shared" si="629"/>
        <v>2/26/2015</v>
      </c>
      <c r="T4000" t="str">
        <f t="shared" si="625"/>
        <v>2015</v>
      </c>
      <c r="U4000" t="str">
        <f t="shared" si="626"/>
        <v>February</v>
      </c>
      <c r="V4000" t="str">
        <f t="shared" si="620"/>
        <v>3/28/2015</v>
      </c>
      <c r="W4000" t="str">
        <f t="shared" si="627"/>
        <v>2015</v>
      </c>
      <c r="X4000" t="str">
        <f t="shared" si="628"/>
        <v>March</v>
      </c>
    </row>
    <row r="4001" spans="1:24" ht="43.2" x14ac:dyDescent="0.55000000000000004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621"/>
        <v>0.16514285714285715</v>
      </c>
      <c r="P4001" s="9">
        <f t="shared" si="622"/>
        <v>82.571428571428569</v>
      </c>
      <c r="Q4001" t="str">
        <f t="shared" si="623"/>
        <v>theater</v>
      </c>
      <c r="R4001" t="str">
        <f t="shared" si="624"/>
        <v>plays</v>
      </c>
      <c r="S4001" t="str">
        <f t="shared" si="629"/>
        <v>7/22/2014</v>
      </c>
      <c r="T4001" t="str">
        <f t="shared" si="625"/>
        <v>2014</v>
      </c>
      <c r="U4001" t="str">
        <f t="shared" si="626"/>
        <v>July</v>
      </c>
      <c r="V4001" t="str">
        <f t="shared" si="620"/>
        <v>8/31/2014</v>
      </c>
      <c r="W4001" t="str">
        <f t="shared" si="627"/>
        <v>2014</v>
      </c>
      <c r="X4001" t="str">
        <f t="shared" si="628"/>
        <v>August</v>
      </c>
    </row>
    <row r="4002" spans="1:24" x14ac:dyDescent="0.55000000000000004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621"/>
        <v>1.25E-3</v>
      </c>
      <c r="P4002" s="9">
        <f t="shared" si="622"/>
        <v>10</v>
      </c>
      <c r="Q4002" t="str">
        <f t="shared" si="623"/>
        <v>theater</v>
      </c>
      <c r="R4002" t="str">
        <f t="shared" si="624"/>
        <v>plays</v>
      </c>
      <c r="S4002" t="str">
        <f t="shared" si="629"/>
        <v>3/8/2016</v>
      </c>
      <c r="T4002" t="str">
        <f t="shared" si="625"/>
        <v>2016</v>
      </c>
      <c r="U4002" t="str">
        <f t="shared" si="626"/>
        <v>March</v>
      </c>
      <c r="V4002" t="str">
        <f t="shared" si="620"/>
        <v>5/7/2016</v>
      </c>
      <c r="W4002" t="str">
        <f t="shared" si="627"/>
        <v>2016</v>
      </c>
      <c r="X4002" t="str">
        <f t="shared" si="628"/>
        <v>May</v>
      </c>
    </row>
    <row r="4003" spans="1:24" ht="57.6" x14ac:dyDescent="0.55000000000000004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621"/>
        <v>0.3775</v>
      </c>
      <c r="P4003" s="9">
        <f t="shared" si="622"/>
        <v>32.357142857142854</v>
      </c>
      <c r="Q4003" t="str">
        <f t="shared" si="623"/>
        <v>theater</v>
      </c>
      <c r="R4003" t="str">
        <f t="shared" si="624"/>
        <v>plays</v>
      </c>
      <c r="S4003" t="str">
        <f t="shared" si="629"/>
        <v>2/9/2017</v>
      </c>
      <c r="T4003" t="str">
        <f t="shared" si="625"/>
        <v>2017</v>
      </c>
      <c r="U4003" t="str">
        <f t="shared" si="626"/>
        <v>February</v>
      </c>
      <c r="V4003" t="str">
        <f t="shared" si="620"/>
        <v>3/1/2017</v>
      </c>
      <c r="W4003" t="str">
        <f t="shared" si="627"/>
        <v>2017</v>
      </c>
      <c r="X4003" t="str">
        <f t="shared" si="628"/>
        <v>March</v>
      </c>
    </row>
    <row r="4004" spans="1:24" ht="43.2" x14ac:dyDescent="0.55000000000000004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621"/>
        <v>1.84E-2</v>
      </c>
      <c r="P4004" s="9">
        <f t="shared" si="622"/>
        <v>5.75</v>
      </c>
      <c r="Q4004" t="str">
        <f t="shared" si="623"/>
        <v>theater</v>
      </c>
      <c r="R4004" t="str">
        <f t="shared" si="624"/>
        <v>plays</v>
      </c>
      <c r="S4004" t="str">
        <f t="shared" si="629"/>
        <v>8/27/2014</v>
      </c>
      <c r="T4004" t="str">
        <f t="shared" si="625"/>
        <v>2014</v>
      </c>
      <c r="U4004" t="str">
        <f t="shared" si="626"/>
        <v>August</v>
      </c>
      <c r="V4004" t="str">
        <f t="shared" si="620"/>
        <v>9/26/2014</v>
      </c>
      <c r="W4004" t="str">
        <f t="shared" si="627"/>
        <v>2014</v>
      </c>
      <c r="X4004" t="str">
        <f t="shared" si="628"/>
        <v>September</v>
      </c>
    </row>
    <row r="4005" spans="1:24" ht="43.2" x14ac:dyDescent="0.55000000000000004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621"/>
        <v>0.10050000000000001</v>
      </c>
      <c r="P4005" s="9">
        <f t="shared" si="622"/>
        <v>100.5</v>
      </c>
      <c r="Q4005" t="str">
        <f t="shared" si="623"/>
        <v>theater</v>
      </c>
      <c r="R4005" t="str">
        <f t="shared" si="624"/>
        <v>plays</v>
      </c>
      <c r="S4005" t="str">
        <f t="shared" si="629"/>
        <v>1/16/2015</v>
      </c>
      <c r="T4005" t="str">
        <f t="shared" si="625"/>
        <v>2015</v>
      </c>
      <c r="U4005" t="str">
        <f t="shared" si="626"/>
        <v>January</v>
      </c>
      <c r="V4005" t="str">
        <f t="shared" si="620"/>
        <v>2/15/2015</v>
      </c>
      <c r="W4005" t="str">
        <f t="shared" si="627"/>
        <v>2015</v>
      </c>
      <c r="X4005" t="str">
        <f t="shared" si="628"/>
        <v>February</v>
      </c>
    </row>
    <row r="4006" spans="1:24" x14ac:dyDescent="0.55000000000000004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621"/>
        <v>2E-3</v>
      </c>
      <c r="P4006" s="9">
        <f t="shared" si="622"/>
        <v>1</v>
      </c>
      <c r="Q4006" t="str">
        <f t="shared" si="623"/>
        <v>theater</v>
      </c>
      <c r="R4006" t="str">
        <f t="shared" si="624"/>
        <v>plays</v>
      </c>
      <c r="S4006" t="str">
        <f t="shared" si="629"/>
        <v>9/7/2014</v>
      </c>
      <c r="T4006" t="str">
        <f t="shared" si="625"/>
        <v>2014</v>
      </c>
      <c r="U4006" t="str">
        <f t="shared" si="626"/>
        <v>September</v>
      </c>
      <c r="V4006" t="str">
        <f t="shared" si="620"/>
        <v>10/7/2014</v>
      </c>
      <c r="W4006" t="str">
        <f t="shared" si="627"/>
        <v>2014</v>
      </c>
      <c r="X4006" t="str">
        <f t="shared" si="628"/>
        <v>October</v>
      </c>
    </row>
    <row r="4007" spans="1:24" ht="43.2" x14ac:dyDescent="0.55000000000000004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621"/>
        <v>1.3333333333333334E-2</v>
      </c>
      <c r="P4007" s="9">
        <f t="shared" si="622"/>
        <v>20</v>
      </c>
      <c r="Q4007" t="str">
        <f t="shared" si="623"/>
        <v>theater</v>
      </c>
      <c r="R4007" t="str">
        <f t="shared" si="624"/>
        <v>plays</v>
      </c>
      <c r="S4007" t="str">
        <f t="shared" si="629"/>
        <v>8/21/2014</v>
      </c>
      <c r="T4007" t="str">
        <f t="shared" si="625"/>
        <v>2014</v>
      </c>
      <c r="U4007" t="str">
        <f t="shared" si="626"/>
        <v>August</v>
      </c>
      <c r="V4007" t="str">
        <f t="shared" si="620"/>
        <v>10/20/2014</v>
      </c>
      <c r="W4007" t="str">
        <f t="shared" si="627"/>
        <v>2014</v>
      </c>
      <c r="X4007" t="str">
        <f t="shared" si="628"/>
        <v>October</v>
      </c>
    </row>
    <row r="4008" spans="1:24" ht="43.2" x14ac:dyDescent="0.55000000000000004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621"/>
        <v>6.666666666666667E-5</v>
      </c>
      <c r="P4008" s="9">
        <f t="shared" si="622"/>
        <v>2</v>
      </c>
      <c r="Q4008" t="str">
        <f t="shared" si="623"/>
        <v>theater</v>
      </c>
      <c r="R4008" t="str">
        <f t="shared" si="624"/>
        <v>plays</v>
      </c>
      <c r="S4008" t="str">
        <f t="shared" si="629"/>
        <v>1/22/2016</v>
      </c>
      <c r="T4008" t="str">
        <f t="shared" si="625"/>
        <v>2016</v>
      </c>
      <c r="U4008" t="str">
        <f t="shared" si="626"/>
        <v>January</v>
      </c>
      <c r="V4008" t="str">
        <f t="shared" si="620"/>
        <v>2/16/2016</v>
      </c>
      <c r="W4008" t="str">
        <f t="shared" si="627"/>
        <v>2016</v>
      </c>
      <c r="X4008" t="str">
        <f t="shared" si="628"/>
        <v>February</v>
      </c>
    </row>
    <row r="4009" spans="1:24" ht="43.2" x14ac:dyDescent="0.55000000000000004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621"/>
        <v>2.5000000000000001E-3</v>
      </c>
      <c r="P4009" s="9">
        <f t="shared" si="622"/>
        <v>5</v>
      </c>
      <c r="Q4009" t="str">
        <f t="shared" si="623"/>
        <v>theater</v>
      </c>
      <c r="R4009" t="str">
        <f t="shared" si="624"/>
        <v>plays</v>
      </c>
      <c r="S4009" t="str">
        <f t="shared" si="629"/>
        <v>7/28/2014</v>
      </c>
      <c r="T4009" t="str">
        <f t="shared" si="625"/>
        <v>2014</v>
      </c>
      <c r="U4009" t="str">
        <f t="shared" si="626"/>
        <v>July</v>
      </c>
      <c r="V4009" t="str">
        <f t="shared" si="620"/>
        <v>8/26/2014</v>
      </c>
      <c r="W4009" t="str">
        <f t="shared" si="627"/>
        <v>2014</v>
      </c>
      <c r="X4009" t="str">
        <f t="shared" si="628"/>
        <v>August</v>
      </c>
    </row>
    <row r="4010" spans="1:24" ht="43.2" x14ac:dyDescent="0.55000000000000004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621"/>
        <v>0.06</v>
      </c>
      <c r="P4010" s="9">
        <f t="shared" si="622"/>
        <v>15</v>
      </c>
      <c r="Q4010" t="str">
        <f t="shared" si="623"/>
        <v>theater</v>
      </c>
      <c r="R4010" t="str">
        <f t="shared" si="624"/>
        <v>plays</v>
      </c>
      <c r="S4010" t="str">
        <f t="shared" si="629"/>
        <v>6/22/2015</v>
      </c>
      <c r="T4010" t="str">
        <f t="shared" si="625"/>
        <v>2015</v>
      </c>
      <c r="U4010" t="str">
        <f t="shared" si="626"/>
        <v>June</v>
      </c>
      <c r="V4010" t="str">
        <f t="shared" si="620"/>
        <v>7/22/2015</v>
      </c>
      <c r="W4010" t="str">
        <f t="shared" si="627"/>
        <v>2015</v>
      </c>
      <c r="X4010" t="str">
        <f t="shared" si="628"/>
        <v>July</v>
      </c>
    </row>
    <row r="4011" spans="1:24" ht="43.2" x14ac:dyDescent="0.55000000000000004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621"/>
        <v>3.8860103626943004E-2</v>
      </c>
      <c r="P4011" s="9">
        <f t="shared" si="622"/>
        <v>25</v>
      </c>
      <c r="Q4011" t="str">
        <f t="shared" si="623"/>
        <v>theater</v>
      </c>
      <c r="R4011" t="str">
        <f t="shared" si="624"/>
        <v>plays</v>
      </c>
      <c r="S4011" t="str">
        <f t="shared" si="629"/>
        <v>7/31/2014</v>
      </c>
      <c r="T4011" t="str">
        <f t="shared" si="625"/>
        <v>2014</v>
      </c>
      <c r="U4011" t="str">
        <f t="shared" si="626"/>
        <v>July</v>
      </c>
      <c r="V4011" t="str">
        <f t="shared" si="620"/>
        <v>9/9/2014</v>
      </c>
      <c r="W4011" t="str">
        <f t="shared" si="627"/>
        <v>2014</v>
      </c>
      <c r="X4011" t="str">
        <f t="shared" si="628"/>
        <v>September</v>
      </c>
    </row>
    <row r="4012" spans="1:24" ht="43.2" x14ac:dyDescent="0.55000000000000004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621"/>
        <v>0.24194444444444443</v>
      </c>
      <c r="P4012" s="9">
        <f t="shared" si="622"/>
        <v>45.842105263157897</v>
      </c>
      <c r="Q4012" t="str">
        <f t="shared" si="623"/>
        <v>theater</v>
      </c>
      <c r="R4012" t="str">
        <f t="shared" si="624"/>
        <v>plays</v>
      </c>
      <c r="S4012" t="str">
        <f t="shared" si="629"/>
        <v>10/9/2014</v>
      </c>
      <c r="T4012" t="str">
        <f t="shared" si="625"/>
        <v>2014</v>
      </c>
      <c r="U4012" t="str">
        <f t="shared" si="626"/>
        <v>October</v>
      </c>
      <c r="V4012" t="str">
        <f t="shared" si="620"/>
        <v>10/26/2014</v>
      </c>
      <c r="W4012" t="str">
        <f t="shared" si="627"/>
        <v>2014</v>
      </c>
      <c r="X4012" t="str">
        <f t="shared" si="628"/>
        <v>October</v>
      </c>
    </row>
    <row r="4013" spans="1:24" ht="43.2" x14ac:dyDescent="0.55000000000000004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621"/>
        <v>7.5999999999999998E-2</v>
      </c>
      <c r="P4013" s="9">
        <f t="shared" si="622"/>
        <v>4.75</v>
      </c>
      <c r="Q4013" t="str">
        <f t="shared" si="623"/>
        <v>theater</v>
      </c>
      <c r="R4013" t="str">
        <f t="shared" si="624"/>
        <v>plays</v>
      </c>
      <c r="S4013" t="str">
        <f t="shared" si="629"/>
        <v>12/29/2014</v>
      </c>
      <c r="T4013" t="str">
        <f t="shared" si="625"/>
        <v>2014</v>
      </c>
      <c r="U4013" t="str">
        <f t="shared" si="626"/>
        <v>December</v>
      </c>
      <c r="V4013" t="str">
        <f t="shared" si="620"/>
        <v>1/28/2015</v>
      </c>
      <c r="W4013" t="str">
        <f t="shared" si="627"/>
        <v>2015</v>
      </c>
      <c r="X4013" t="str">
        <f t="shared" si="628"/>
        <v>January</v>
      </c>
    </row>
    <row r="4014" spans="1:24" ht="57.6" x14ac:dyDescent="0.55000000000000004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621"/>
        <v>0</v>
      </c>
      <c r="P4014" s="9">
        <f t="shared" si="622"/>
        <v>0</v>
      </c>
      <c r="Q4014" t="str">
        <f t="shared" si="623"/>
        <v>theater</v>
      </c>
      <c r="R4014" t="str">
        <f t="shared" si="624"/>
        <v>plays</v>
      </c>
      <c r="S4014" t="str">
        <f t="shared" si="629"/>
        <v>4/2/2015</v>
      </c>
      <c r="T4014" t="str">
        <f t="shared" si="625"/>
        <v>2015</v>
      </c>
      <c r="U4014" t="str">
        <f t="shared" si="626"/>
        <v>April</v>
      </c>
      <c r="V4014" t="str">
        <f t="shared" si="620"/>
        <v>5/2/2015</v>
      </c>
      <c r="W4014" t="str">
        <f t="shared" si="627"/>
        <v>2015</v>
      </c>
      <c r="X4014" t="str">
        <f t="shared" si="628"/>
        <v>May</v>
      </c>
    </row>
    <row r="4015" spans="1:24" ht="43.2" x14ac:dyDescent="0.55000000000000004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 t="shared" si="621"/>
        <v>1.2999999999999999E-2</v>
      </c>
      <c r="P4015" s="9">
        <f t="shared" si="622"/>
        <v>13</v>
      </c>
      <c r="Q4015" t="str">
        <f t="shared" si="623"/>
        <v>theater</v>
      </c>
      <c r="R4015" t="str">
        <f t="shared" si="624"/>
        <v>plays</v>
      </c>
      <c r="S4015" t="str">
        <f t="shared" si="629"/>
        <v>1/17/2015</v>
      </c>
      <c r="T4015" t="str">
        <f t="shared" si="625"/>
        <v>2015</v>
      </c>
      <c r="U4015" t="str">
        <f t="shared" si="626"/>
        <v>January</v>
      </c>
      <c r="V4015" t="str">
        <f t="shared" si="620"/>
        <v>2/16/2015</v>
      </c>
      <c r="W4015" t="str">
        <f t="shared" si="627"/>
        <v>2015</v>
      </c>
      <c r="X4015" t="str">
        <f t="shared" si="628"/>
        <v>February</v>
      </c>
    </row>
    <row r="4016" spans="1:24" ht="43.2" x14ac:dyDescent="0.55000000000000004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 t="shared" si="621"/>
        <v>0</v>
      </c>
      <c r="P4016" s="9">
        <f t="shared" si="622"/>
        <v>0</v>
      </c>
      <c r="Q4016" t="str">
        <f t="shared" si="623"/>
        <v>theater</v>
      </c>
      <c r="R4016" t="str">
        <f t="shared" si="624"/>
        <v>plays</v>
      </c>
      <c r="S4016" t="str">
        <f t="shared" si="629"/>
        <v>2/19/2016</v>
      </c>
      <c r="T4016" t="str">
        <f t="shared" si="625"/>
        <v>2016</v>
      </c>
      <c r="U4016" t="str">
        <f t="shared" si="626"/>
        <v>February</v>
      </c>
      <c r="V4016" t="str">
        <f t="shared" si="620"/>
        <v>3/5/2016</v>
      </c>
      <c r="W4016" t="str">
        <f t="shared" si="627"/>
        <v>2016</v>
      </c>
      <c r="X4016" t="str">
        <f t="shared" si="628"/>
        <v>March</v>
      </c>
    </row>
    <row r="4017" spans="1:24" ht="43.2" x14ac:dyDescent="0.55000000000000004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621"/>
        <v>1.4285714285714287E-4</v>
      </c>
      <c r="P4017" s="9">
        <f t="shared" si="622"/>
        <v>1</v>
      </c>
      <c r="Q4017" t="str">
        <f t="shared" si="623"/>
        <v>theater</v>
      </c>
      <c r="R4017" t="str">
        <f t="shared" si="624"/>
        <v>plays</v>
      </c>
      <c r="S4017" t="str">
        <f t="shared" si="629"/>
        <v>6/19/2015</v>
      </c>
      <c r="T4017" t="str">
        <f t="shared" si="625"/>
        <v>2015</v>
      </c>
      <c r="U4017" t="str">
        <f t="shared" si="626"/>
        <v>June</v>
      </c>
      <c r="V4017" t="str">
        <f t="shared" si="620"/>
        <v>7/19/2015</v>
      </c>
      <c r="W4017" t="str">
        <f t="shared" si="627"/>
        <v>2015</v>
      </c>
      <c r="X4017" t="str">
        <f t="shared" si="628"/>
        <v>July</v>
      </c>
    </row>
    <row r="4018" spans="1:24" ht="43.2" x14ac:dyDescent="0.55000000000000004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621"/>
        <v>0.14000000000000001</v>
      </c>
      <c r="P4018" s="9">
        <f t="shared" si="622"/>
        <v>10</v>
      </c>
      <c r="Q4018" t="str">
        <f t="shared" si="623"/>
        <v>theater</v>
      </c>
      <c r="R4018" t="str">
        <f t="shared" si="624"/>
        <v>plays</v>
      </c>
      <c r="S4018" t="str">
        <f t="shared" si="629"/>
        <v>8/18/2014</v>
      </c>
      <c r="T4018" t="str">
        <f t="shared" si="625"/>
        <v>2014</v>
      </c>
      <c r="U4018" t="str">
        <f t="shared" si="626"/>
        <v>August</v>
      </c>
      <c r="V4018" t="str">
        <f t="shared" si="620"/>
        <v>9/17/2014</v>
      </c>
      <c r="W4018" t="str">
        <f t="shared" si="627"/>
        <v>2014</v>
      </c>
      <c r="X4018" t="str">
        <f t="shared" si="628"/>
        <v>September</v>
      </c>
    </row>
    <row r="4019" spans="1:24" ht="43.2" x14ac:dyDescent="0.55000000000000004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621"/>
        <v>1.0500000000000001E-2</v>
      </c>
      <c r="P4019" s="9">
        <f t="shared" si="622"/>
        <v>52.5</v>
      </c>
      <c r="Q4019" t="str">
        <f t="shared" si="623"/>
        <v>theater</v>
      </c>
      <c r="R4019" t="str">
        <f t="shared" si="624"/>
        <v>plays</v>
      </c>
      <c r="S4019" t="str">
        <f t="shared" si="629"/>
        <v>8/5/2014</v>
      </c>
      <c r="T4019" t="str">
        <f t="shared" si="625"/>
        <v>2014</v>
      </c>
      <c r="U4019" t="str">
        <f t="shared" si="626"/>
        <v>August</v>
      </c>
      <c r="V4019" t="str">
        <f t="shared" si="620"/>
        <v>9/4/2014</v>
      </c>
      <c r="W4019" t="str">
        <f t="shared" si="627"/>
        <v>2014</v>
      </c>
      <c r="X4019" t="str">
        <f t="shared" si="628"/>
        <v>September</v>
      </c>
    </row>
    <row r="4020" spans="1:24" ht="28.8" x14ac:dyDescent="0.55000000000000004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621"/>
        <v>8.666666666666667E-2</v>
      </c>
      <c r="P4020" s="9">
        <f t="shared" si="622"/>
        <v>32.5</v>
      </c>
      <c r="Q4020" t="str">
        <f t="shared" si="623"/>
        <v>theater</v>
      </c>
      <c r="R4020" t="str">
        <f t="shared" si="624"/>
        <v>plays</v>
      </c>
      <c r="S4020" t="str">
        <f t="shared" si="629"/>
        <v>9/7/2016</v>
      </c>
      <c r="T4020" t="str">
        <f t="shared" si="625"/>
        <v>2016</v>
      </c>
      <c r="U4020" t="str">
        <f t="shared" si="626"/>
        <v>September</v>
      </c>
      <c r="V4020" t="str">
        <f t="shared" si="620"/>
        <v>10/7/2016</v>
      </c>
      <c r="W4020" t="str">
        <f t="shared" si="627"/>
        <v>2016</v>
      </c>
      <c r="X4020" t="str">
        <f t="shared" si="628"/>
        <v>October</v>
      </c>
    </row>
    <row r="4021" spans="1:24" ht="43.2" x14ac:dyDescent="0.55000000000000004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621"/>
        <v>8.2857142857142851E-3</v>
      </c>
      <c r="P4021" s="9">
        <f t="shared" si="622"/>
        <v>7.25</v>
      </c>
      <c r="Q4021" t="str">
        <f t="shared" si="623"/>
        <v>theater</v>
      </c>
      <c r="R4021" t="str">
        <f t="shared" si="624"/>
        <v>plays</v>
      </c>
      <c r="S4021" t="str">
        <f t="shared" si="629"/>
        <v>2/17/2016</v>
      </c>
      <c r="T4021" t="str">
        <f t="shared" si="625"/>
        <v>2016</v>
      </c>
      <c r="U4021" t="str">
        <f t="shared" si="626"/>
        <v>February</v>
      </c>
      <c r="V4021" t="str">
        <f t="shared" si="620"/>
        <v>4/15/2016</v>
      </c>
      <c r="W4021" t="str">
        <f t="shared" si="627"/>
        <v>2016</v>
      </c>
      <c r="X4021" t="str">
        <f t="shared" si="628"/>
        <v>April</v>
      </c>
    </row>
    <row r="4022" spans="1:24" ht="43.2" x14ac:dyDescent="0.55000000000000004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621"/>
        <v>0.16666666666666666</v>
      </c>
      <c r="P4022" s="9">
        <f t="shared" si="622"/>
        <v>33.333333333333336</v>
      </c>
      <c r="Q4022" t="str">
        <f t="shared" si="623"/>
        <v>theater</v>
      </c>
      <c r="R4022" t="str">
        <f t="shared" si="624"/>
        <v>plays</v>
      </c>
      <c r="S4022" t="str">
        <f t="shared" si="629"/>
        <v>2/21/2015</v>
      </c>
      <c r="T4022" t="str">
        <f t="shared" si="625"/>
        <v>2015</v>
      </c>
      <c r="U4022" t="str">
        <f t="shared" si="626"/>
        <v>February</v>
      </c>
      <c r="V4022" t="str">
        <f t="shared" si="620"/>
        <v>3/23/2015</v>
      </c>
      <c r="W4022" t="str">
        <f t="shared" si="627"/>
        <v>2015</v>
      </c>
      <c r="X4022" t="str">
        <f t="shared" si="628"/>
        <v>March</v>
      </c>
    </row>
    <row r="4023" spans="1:24" ht="43.2" x14ac:dyDescent="0.55000000000000004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621"/>
        <v>8.3333333333333332E-3</v>
      </c>
      <c r="P4023" s="9">
        <f t="shared" si="622"/>
        <v>62.5</v>
      </c>
      <c r="Q4023" t="str">
        <f t="shared" si="623"/>
        <v>theater</v>
      </c>
      <c r="R4023" t="str">
        <f t="shared" si="624"/>
        <v>plays</v>
      </c>
      <c r="S4023" t="str">
        <f t="shared" si="629"/>
        <v>8/27/2014</v>
      </c>
      <c r="T4023" t="str">
        <f t="shared" si="625"/>
        <v>2014</v>
      </c>
      <c r="U4023" t="str">
        <f t="shared" si="626"/>
        <v>August</v>
      </c>
      <c r="V4023" t="str">
        <f t="shared" si="620"/>
        <v>10/26/2014</v>
      </c>
      <c r="W4023" t="str">
        <f t="shared" si="627"/>
        <v>2014</v>
      </c>
      <c r="X4023" t="str">
        <f t="shared" si="628"/>
        <v>October</v>
      </c>
    </row>
    <row r="4024" spans="1:24" ht="28.8" x14ac:dyDescent="0.55000000000000004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621"/>
        <v>0.69561111111111107</v>
      </c>
      <c r="P4024" s="9">
        <f t="shared" si="622"/>
        <v>63.558375634517766</v>
      </c>
      <c r="Q4024" t="str">
        <f t="shared" si="623"/>
        <v>theater</v>
      </c>
      <c r="R4024" t="str">
        <f t="shared" si="624"/>
        <v>plays</v>
      </c>
      <c r="S4024" t="str">
        <f t="shared" si="629"/>
        <v>12/17/2014</v>
      </c>
      <c r="T4024" t="str">
        <f t="shared" si="625"/>
        <v>2014</v>
      </c>
      <c r="U4024" t="str">
        <f t="shared" si="626"/>
        <v>December</v>
      </c>
      <c r="V4024" t="str">
        <f t="shared" si="620"/>
        <v>1/31/2015</v>
      </c>
      <c r="W4024" t="str">
        <f t="shared" si="627"/>
        <v>2015</v>
      </c>
      <c r="X4024" t="str">
        <f t="shared" si="628"/>
        <v>January</v>
      </c>
    </row>
    <row r="4025" spans="1:24" ht="43.2" x14ac:dyDescent="0.55000000000000004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621"/>
        <v>0</v>
      </c>
      <c r="P4025" s="9">
        <f t="shared" si="622"/>
        <v>0</v>
      </c>
      <c r="Q4025" t="str">
        <f t="shared" si="623"/>
        <v>theater</v>
      </c>
      <c r="R4025" t="str">
        <f t="shared" si="624"/>
        <v>plays</v>
      </c>
      <c r="S4025" t="str">
        <f t="shared" si="629"/>
        <v>2/8/2016</v>
      </c>
      <c r="T4025" t="str">
        <f t="shared" si="625"/>
        <v>2016</v>
      </c>
      <c r="U4025" t="str">
        <f t="shared" si="626"/>
        <v>February</v>
      </c>
      <c r="V4025" t="str">
        <f t="shared" si="620"/>
        <v>3/24/2016</v>
      </c>
      <c r="W4025" t="str">
        <f t="shared" si="627"/>
        <v>2016</v>
      </c>
      <c r="X4025" t="str">
        <f t="shared" si="628"/>
        <v>March</v>
      </c>
    </row>
    <row r="4026" spans="1:24" ht="43.2" x14ac:dyDescent="0.55000000000000004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621"/>
        <v>1.2500000000000001E-2</v>
      </c>
      <c r="P4026" s="9">
        <f t="shared" si="622"/>
        <v>10</v>
      </c>
      <c r="Q4026" t="str">
        <f t="shared" si="623"/>
        <v>theater</v>
      </c>
      <c r="R4026" t="str">
        <f t="shared" si="624"/>
        <v>plays</v>
      </c>
      <c r="S4026" t="str">
        <f t="shared" si="629"/>
        <v>8/1/2015</v>
      </c>
      <c r="T4026" t="str">
        <f t="shared" si="625"/>
        <v>2015</v>
      </c>
      <c r="U4026" t="str">
        <f t="shared" si="626"/>
        <v>August</v>
      </c>
      <c r="V4026" t="str">
        <f t="shared" si="620"/>
        <v>8/31/2015</v>
      </c>
      <c r="W4026" t="str">
        <f t="shared" si="627"/>
        <v>2015</v>
      </c>
      <c r="X4026" t="str">
        <f t="shared" si="628"/>
        <v>August</v>
      </c>
    </row>
    <row r="4027" spans="1:24" ht="43.2" x14ac:dyDescent="0.55000000000000004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621"/>
        <v>0.05</v>
      </c>
      <c r="P4027" s="9">
        <f t="shared" si="622"/>
        <v>62.5</v>
      </c>
      <c r="Q4027" t="str">
        <f t="shared" si="623"/>
        <v>theater</v>
      </c>
      <c r="R4027" t="str">
        <f t="shared" si="624"/>
        <v>plays</v>
      </c>
      <c r="S4027" t="str">
        <f t="shared" si="629"/>
        <v>5/27/2015</v>
      </c>
      <c r="T4027" t="str">
        <f t="shared" si="625"/>
        <v>2015</v>
      </c>
      <c r="U4027" t="str">
        <f t="shared" si="626"/>
        <v>May</v>
      </c>
      <c r="V4027" t="str">
        <f t="shared" si="620"/>
        <v>7/26/2015</v>
      </c>
      <c r="W4027" t="str">
        <f t="shared" si="627"/>
        <v>2015</v>
      </c>
      <c r="X4027" t="str">
        <f t="shared" si="628"/>
        <v>July</v>
      </c>
    </row>
    <row r="4028" spans="1:24" ht="43.2" x14ac:dyDescent="0.55000000000000004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621"/>
        <v>0</v>
      </c>
      <c r="P4028" s="9">
        <f t="shared" si="622"/>
        <v>0</v>
      </c>
      <c r="Q4028" t="str">
        <f t="shared" si="623"/>
        <v>theater</v>
      </c>
      <c r="R4028" t="str">
        <f t="shared" si="624"/>
        <v>plays</v>
      </c>
      <c r="S4028" t="str">
        <f t="shared" si="629"/>
        <v>10/5/2015</v>
      </c>
      <c r="T4028" t="str">
        <f t="shared" si="625"/>
        <v>2015</v>
      </c>
      <c r="U4028" t="str">
        <f t="shared" si="626"/>
        <v>October</v>
      </c>
      <c r="V4028" t="str">
        <f t="shared" si="620"/>
        <v>12/4/2015</v>
      </c>
      <c r="W4028" t="str">
        <f t="shared" si="627"/>
        <v>2015</v>
      </c>
      <c r="X4028" t="str">
        <f t="shared" si="628"/>
        <v>December</v>
      </c>
    </row>
    <row r="4029" spans="1:24" ht="43.2" x14ac:dyDescent="0.55000000000000004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621"/>
        <v>7.166666666666667E-2</v>
      </c>
      <c r="P4029" s="9">
        <f t="shared" si="622"/>
        <v>30.714285714285715</v>
      </c>
      <c r="Q4029" t="str">
        <f t="shared" si="623"/>
        <v>theater</v>
      </c>
      <c r="R4029" t="str">
        <f t="shared" si="624"/>
        <v>plays</v>
      </c>
      <c r="S4029" t="str">
        <f t="shared" si="629"/>
        <v>2/2/2017</v>
      </c>
      <c r="T4029" t="str">
        <f t="shared" si="625"/>
        <v>2017</v>
      </c>
      <c r="U4029" t="str">
        <f t="shared" si="626"/>
        <v>February</v>
      </c>
      <c r="V4029" t="str">
        <f t="shared" si="620"/>
        <v>2/22/2017</v>
      </c>
      <c r="W4029" t="str">
        <f t="shared" si="627"/>
        <v>2017</v>
      </c>
      <c r="X4029" t="str">
        <f t="shared" si="628"/>
        <v>February</v>
      </c>
    </row>
    <row r="4030" spans="1:24" ht="43.2" x14ac:dyDescent="0.55000000000000004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621"/>
        <v>0.28050000000000003</v>
      </c>
      <c r="P4030" s="9">
        <f t="shared" si="622"/>
        <v>51</v>
      </c>
      <c r="Q4030" t="str">
        <f t="shared" si="623"/>
        <v>theater</v>
      </c>
      <c r="R4030" t="str">
        <f t="shared" si="624"/>
        <v>plays</v>
      </c>
      <c r="S4030" t="str">
        <f t="shared" si="629"/>
        <v>5/6/2014</v>
      </c>
      <c r="T4030" t="str">
        <f t="shared" si="625"/>
        <v>2014</v>
      </c>
      <c r="U4030" t="str">
        <f t="shared" si="626"/>
        <v>May</v>
      </c>
      <c r="V4030" t="str">
        <f t="shared" si="620"/>
        <v>6/5/2014</v>
      </c>
      <c r="W4030" t="str">
        <f t="shared" si="627"/>
        <v>2014</v>
      </c>
      <c r="X4030" t="str">
        <f t="shared" si="628"/>
        <v>June</v>
      </c>
    </row>
    <row r="4031" spans="1:24" ht="43.2" x14ac:dyDescent="0.55000000000000004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621"/>
        <v>0</v>
      </c>
      <c r="P4031" s="9">
        <f t="shared" si="622"/>
        <v>0</v>
      </c>
      <c r="Q4031" t="str">
        <f t="shared" si="623"/>
        <v>theater</v>
      </c>
      <c r="R4031" t="str">
        <f t="shared" si="624"/>
        <v>plays</v>
      </c>
      <c r="S4031" t="str">
        <f t="shared" si="629"/>
        <v>11/13/2015</v>
      </c>
      <c r="T4031" t="str">
        <f t="shared" si="625"/>
        <v>2015</v>
      </c>
      <c r="U4031" t="str">
        <f t="shared" si="626"/>
        <v>November</v>
      </c>
      <c r="V4031" t="str">
        <f t="shared" si="620"/>
        <v>12/13/2015</v>
      </c>
      <c r="W4031" t="str">
        <f t="shared" si="627"/>
        <v>2015</v>
      </c>
      <c r="X4031" t="str">
        <f t="shared" si="628"/>
        <v>December</v>
      </c>
    </row>
    <row r="4032" spans="1:24" ht="43.2" x14ac:dyDescent="0.55000000000000004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621"/>
        <v>0.16</v>
      </c>
      <c r="P4032" s="9">
        <f t="shared" si="622"/>
        <v>66.666666666666671</v>
      </c>
      <c r="Q4032" t="str">
        <f t="shared" si="623"/>
        <v>theater</v>
      </c>
      <c r="R4032" t="str">
        <f t="shared" si="624"/>
        <v>plays</v>
      </c>
      <c r="S4032" t="str">
        <f t="shared" si="629"/>
        <v>1/5/2016</v>
      </c>
      <c r="T4032" t="str">
        <f t="shared" si="625"/>
        <v>2016</v>
      </c>
      <c r="U4032" t="str">
        <f t="shared" si="626"/>
        <v>January</v>
      </c>
      <c r="V4032" t="str">
        <f t="shared" si="620"/>
        <v>2/3/2016</v>
      </c>
      <c r="W4032" t="str">
        <f t="shared" si="627"/>
        <v>2016</v>
      </c>
      <c r="X4032" t="str">
        <f t="shared" si="628"/>
        <v>February</v>
      </c>
    </row>
    <row r="4033" spans="1:24" ht="43.2" x14ac:dyDescent="0.55000000000000004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621"/>
        <v>0</v>
      </c>
      <c r="P4033" s="9">
        <f t="shared" si="622"/>
        <v>0</v>
      </c>
      <c r="Q4033" t="str">
        <f t="shared" si="623"/>
        <v>theater</v>
      </c>
      <c r="R4033" t="str">
        <f t="shared" si="624"/>
        <v>plays</v>
      </c>
      <c r="S4033" t="str">
        <f t="shared" si="629"/>
        <v>10/29/2014</v>
      </c>
      <c r="T4033" t="str">
        <f t="shared" si="625"/>
        <v>2014</v>
      </c>
      <c r="U4033" t="str">
        <f t="shared" si="626"/>
        <v>October</v>
      </c>
      <c r="V4033" t="str">
        <f t="shared" si="620"/>
        <v>12/18/2014</v>
      </c>
      <c r="W4033" t="str">
        <f t="shared" si="627"/>
        <v>2014</v>
      </c>
      <c r="X4033" t="str">
        <f t="shared" si="628"/>
        <v>December</v>
      </c>
    </row>
    <row r="4034" spans="1:24" ht="43.2" x14ac:dyDescent="0.55000000000000004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si="621"/>
        <v>6.8287037037037035E-2</v>
      </c>
      <c r="P4034" s="9">
        <f t="shared" si="622"/>
        <v>59</v>
      </c>
      <c r="Q4034" t="str">
        <f t="shared" si="623"/>
        <v>theater</v>
      </c>
      <c r="R4034" t="str">
        <f t="shared" si="624"/>
        <v>plays</v>
      </c>
      <c r="S4034" t="str">
        <f t="shared" si="629"/>
        <v>10/16/2015</v>
      </c>
      <c r="T4034" t="str">
        <f t="shared" si="625"/>
        <v>2015</v>
      </c>
      <c r="U4034" t="str">
        <f t="shared" si="626"/>
        <v>October</v>
      </c>
      <c r="V4034" t="str">
        <f t="shared" ref="V4034:V4097" si="630">TEXT((I4034/86400)+25569+(-5/24),"m/d/yyyy")</f>
        <v>12/15/2015</v>
      </c>
      <c r="W4034" t="str">
        <f t="shared" si="627"/>
        <v>2015</v>
      </c>
      <c r="X4034" t="str">
        <f t="shared" si="628"/>
        <v>December</v>
      </c>
    </row>
    <row r="4035" spans="1:24" ht="43.2" x14ac:dyDescent="0.55000000000000004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ref="O4035:O4098" si="631">E4035/D4035</f>
        <v>0.25698702928870293</v>
      </c>
      <c r="P4035" s="9">
        <f t="shared" ref="P4035:P4098" si="632">IF(L4035&lt;&gt;0, E4035/L4035, 0)</f>
        <v>65.340319148936175</v>
      </c>
      <c r="Q4035" t="str">
        <f t="shared" ref="Q4035:Q4098" si="633">LEFT(N4035, SEARCH("/",N4035,1)-1)</f>
        <v>theater</v>
      </c>
      <c r="R4035" t="str">
        <f t="shared" ref="R4035:R4098" si="634">RIGHT(N4035,LEN(N4035)-FIND("/",N4035))</f>
        <v>plays</v>
      </c>
      <c r="S4035" t="str">
        <f t="shared" si="629"/>
        <v>9/1/2016</v>
      </c>
      <c r="T4035" t="str">
        <f t="shared" ref="T4035:T4098" si="635">TEXT((J4035/86400)+25569+(-5/24),"yyyy")</f>
        <v>2016</v>
      </c>
      <c r="U4035" t="str">
        <f t="shared" ref="U4035:U4098" si="636">TEXT((J4035/86400)+25569+(-5/24),"mmmm")</f>
        <v>September</v>
      </c>
      <c r="V4035" t="str">
        <f t="shared" si="630"/>
        <v>10/2/2016</v>
      </c>
      <c r="W4035" t="str">
        <f t="shared" ref="W4035:W4098" si="637">TEXT((I4035/86400)+25569+(-5/24),"yyyy")</f>
        <v>2016</v>
      </c>
      <c r="X4035" t="str">
        <f t="shared" ref="X4035:X4098" si="638">TEXT((I4035/86400)+25569+(-5/24),"mmmm")</f>
        <v>October</v>
      </c>
    </row>
    <row r="4036" spans="1:24" ht="43.2" x14ac:dyDescent="0.55000000000000004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si="631"/>
        <v>1.4814814814814815E-2</v>
      </c>
      <c r="P4036" s="9">
        <f t="shared" si="632"/>
        <v>100</v>
      </c>
      <c r="Q4036" t="str">
        <f t="shared" si="633"/>
        <v>theater</v>
      </c>
      <c r="R4036" t="str">
        <f t="shared" si="634"/>
        <v>plays</v>
      </c>
      <c r="S4036" t="str">
        <f t="shared" ref="S4036:S4099" si="639">TEXT((J4036/86400)+25569+(-5/24),"m/d/yyyy")</f>
        <v>3/4/2015</v>
      </c>
      <c r="T4036" t="str">
        <f t="shared" si="635"/>
        <v>2015</v>
      </c>
      <c r="U4036" t="str">
        <f t="shared" si="636"/>
        <v>March</v>
      </c>
      <c r="V4036" t="str">
        <f t="shared" si="630"/>
        <v>4/3/2015</v>
      </c>
      <c r="W4036" t="str">
        <f t="shared" si="637"/>
        <v>2015</v>
      </c>
      <c r="X4036" t="str">
        <f t="shared" si="638"/>
        <v>April</v>
      </c>
    </row>
    <row r="4037" spans="1:24" ht="28.8" x14ac:dyDescent="0.55000000000000004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si="631"/>
        <v>0.36849999999999999</v>
      </c>
      <c r="P4037" s="9">
        <f t="shared" si="632"/>
        <v>147.4</v>
      </c>
      <c r="Q4037" t="str">
        <f t="shared" si="633"/>
        <v>theater</v>
      </c>
      <c r="R4037" t="str">
        <f t="shared" si="634"/>
        <v>plays</v>
      </c>
      <c r="S4037" t="str">
        <f t="shared" si="639"/>
        <v>9/21/2014</v>
      </c>
      <c r="T4037" t="str">
        <f t="shared" si="635"/>
        <v>2014</v>
      </c>
      <c r="U4037" t="str">
        <f t="shared" si="636"/>
        <v>September</v>
      </c>
      <c r="V4037" t="str">
        <f t="shared" si="630"/>
        <v>10/21/2014</v>
      </c>
      <c r="W4037" t="str">
        <f t="shared" si="637"/>
        <v>2014</v>
      </c>
      <c r="X4037" t="str">
        <f t="shared" si="638"/>
        <v>October</v>
      </c>
    </row>
    <row r="4038" spans="1:24" ht="43.2" x14ac:dyDescent="0.55000000000000004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631"/>
        <v>0.47049999999999997</v>
      </c>
      <c r="P4038" s="9">
        <f t="shared" si="632"/>
        <v>166.05882352941177</v>
      </c>
      <c r="Q4038" t="str">
        <f t="shared" si="633"/>
        <v>theater</v>
      </c>
      <c r="R4038" t="str">
        <f t="shared" si="634"/>
        <v>plays</v>
      </c>
      <c r="S4038" t="str">
        <f t="shared" si="639"/>
        <v>6/14/2014</v>
      </c>
      <c r="T4038" t="str">
        <f t="shared" si="635"/>
        <v>2014</v>
      </c>
      <c r="U4038" t="str">
        <f t="shared" si="636"/>
        <v>June</v>
      </c>
      <c r="V4038" t="str">
        <f t="shared" si="630"/>
        <v>7/1/2014</v>
      </c>
      <c r="W4038" t="str">
        <f t="shared" si="637"/>
        <v>2014</v>
      </c>
      <c r="X4038" t="str">
        <f t="shared" si="638"/>
        <v>July</v>
      </c>
    </row>
    <row r="4039" spans="1:24" ht="43.2" x14ac:dyDescent="0.55000000000000004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631"/>
        <v>0.11428571428571428</v>
      </c>
      <c r="P4039" s="9">
        <f t="shared" si="632"/>
        <v>40</v>
      </c>
      <c r="Q4039" t="str">
        <f t="shared" si="633"/>
        <v>theater</v>
      </c>
      <c r="R4039" t="str">
        <f t="shared" si="634"/>
        <v>plays</v>
      </c>
      <c r="S4039" t="str">
        <f t="shared" si="639"/>
        <v>5/6/2016</v>
      </c>
      <c r="T4039" t="str">
        <f t="shared" si="635"/>
        <v>2016</v>
      </c>
      <c r="U4039" t="str">
        <f t="shared" si="636"/>
        <v>May</v>
      </c>
      <c r="V4039" t="str">
        <f t="shared" si="630"/>
        <v>5/24/2016</v>
      </c>
      <c r="W4039" t="str">
        <f t="shared" si="637"/>
        <v>2016</v>
      </c>
      <c r="X4039" t="str">
        <f t="shared" si="638"/>
        <v>May</v>
      </c>
    </row>
    <row r="4040" spans="1:24" ht="43.2" x14ac:dyDescent="0.55000000000000004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631"/>
        <v>0.12039999999999999</v>
      </c>
      <c r="P4040" s="9">
        <f t="shared" si="632"/>
        <v>75.25</v>
      </c>
      <c r="Q4040" t="str">
        <f t="shared" si="633"/>
        <v>theater</v>
      </c>
      <c r="R4040" t="str">
        <f t="shared" si="634"/>
        <v>plays</v>
      </c>
      <c r="S4040" t="str">
        <f t="shared" si="639"/>
        <v>8/18/2014</v>
      </c>
      <c r="T4040" t="str">
        <f t="shared" si="635"/>
        <v>2014</v>
      </c>
      <c r="U4040" t="str">
        <f t="shared" si="636"/>
        <v>August</v>
      </c>
      <c r="V4040" t="str">
        <f t="shared" si="630"/>
        <v>10/17/2014</v>
      </c>
      <c r="W4040" t="str">
        <f t="shared" si="637"/>
        <v>2014</v>
      </c>
      <c r="X4040" t="str">
        <f t="shared" si="638"/>
        <v>October</v>
      </c>
    </row>
    <row r="4041" spans="1:24" ht="43.2" x14ac:dyDescent="0.55000000000000004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631"/>
        <v>0.6</v>
      </c>
      <c r="P4041" s="9">
        <f t="shared" si="632"/>
        <v>60</v>
      </c>
      <c r="Q4041" t="str">
        <f t="shared" si="633"/>
        <v>theater</v>
      </c>
      <c r="R4041" t="str">
        <f t="shared" si="634"/>
        <v>plays</v>
      </c>
      <c r="S4041" t="str">
        <f t="shared" si="639"/>
        <v>10/28/2015</v>
      </c>
      <c r="T4041" t="str">
        <f t="shared" si="635"/>
        <v>2015</v>
      </c>
      <c r="U4041" t="str">
        <f t="shared" si="636"/>
        <v>October</v>
      </c>
      <c r="V4041" t="str">
        <f t="shared" si="630"/>
        <v>12/1/2015</v>
      </c>
      <c r="W4041" t="str">
        <f t="shared" si="637"/>
        <v>2015</v>
      </c>
      <c r="X4041" t="str">
        <f t="shared" si="638"/>
        <v>December</v>
      </c>
    </row>
    <row r="4042" spans="1:24" ht="43.2" x14ac:dyDescent="0.55000000000000004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631"/>
        <v>0.3125</v>
      </c>
      <c r="P4042" s="9">
        <f t="shared" si="632"/>
        <v>1250</v>
      </c>
      <c r="Q4042" t="str">
        <f t="shared" si="633"/>
        <v>theater</v>
      </c>
      <c r="R4042" t="str">
        <f t="shared" si="634"/>
        <v>plays</v>
      </c>
      <c r="S4042" t="str">
        <f t="shared" si="639"/>
        <v>5/20/2015</v>
      </c>
      <c r="T4042" t="str">
        <f t="shared" si="635"/>
        <v>2015</v>
      </c>
      <c r="U4042" t="str">
        <f t="shared" si="636"/>
        <v>May</v>
      </c>
      <c r="V4042" t="str">
        <f t="shared" si="630"/>
        <v>7/17/2015</v>
      </c>
      <c r="W4042" t="str">
        <f t="shared" si="637"/>
        <v>2015</v>
      </c>
      <c r="X4042" t="str">
        <f t="shared" si="638"/>
        <v>July</v>
      </c>
    </row>
    <row r="4043" spans="1:24" ht="28.8" x14ac:dyDescent="0.55000000000000004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631"/>
        <v>4.1999999999999997E-3</v>
      </c>
      <c r="P4043" s="9">
        <f t="shared" si="632"/>
        <v>10.5</v>
      </c>
      <c r="Q4043" t="str">
        <f t="shared" si="633"/>
        <v>theater</v>
      </c>
      <c r="R4043" t="str">
        <f t="shared" si="634"/>
        <v>plays</v>
      </c>
      <c r="S4043" t="str">
        <f t="shared" si="639"/>
        <v>7/8/2016</v>
      </c>
      <c r="T4043" t="str">
        <f t="shared" si="635"/>
        <v>2016</v>
      </c>
      <c r="U4043" t="str">
        <f t="shared" si="636"/>
        <v>July</v>
      </c>
      <c r="V4043" t="str">
        <f t="shared" si="630"/>
        <v>9/6/2016</v>
      </c>
      <c r="W4043" t="str">
        <f t="shared" si="637"/>
        <v>2016</v>
      </c>
      <c r="X4043" t="str">
        <f t="shared" si="638"/>
        <v>September</v>
      </c>
    </row>
    <row r="4044" spans="1:24" ht="43.2" x14ac:dyDescent="0.55000000000000004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631"/>
        <v>2.0999999999999999E-3</v>
      </c>
      <c r="P4044" s="9">
        <f t="shared" si="632"/>
        <v>7</v>
      </c>
      <c r="Q4044" t="str">
        <f t="shared" si="633"/>
        <v>theater</v>
      </c>
      <c r="R4044" t="str">
        <f t="shared" si="634"/>
        <v>plays</v>
      </c>
      <c r="S4044" t="str">
        <f t="shared" si="639"/>
        <v>12/21/2014</v>
      </c>
      <c r="T4044" t="str">
        <f t="shared" si="635"/>
        <v>2014</v>
      </c>
      <c r="U4044" t="str">
        <f t="shared" si="636"/>
        <v>December</v>
      </c>
      <c r="V4044" t="str">
        <f t="shared" si="630"/>
        <v>1/20/2015</v>
      </c>
      <c r="W4044" t="str">
        <f t="shared" si="637"/>
        <v>2015</v>
      </c>
      <c r="X4044" t="str">
        <f t="shared" si="638"/>
        <v>January</v>
      </c>
    </row>
    <row r="4045" spans="1:24" ht="43.2" x14ac:dyDescent="0.55000000000000004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631"/>
        <v>0</v>
      </c>
      <c r="P4045" s="9">
        <f t="shared" si="632"/>
        <v>0</v>
      </c>
      <c r="Q4045" t="str">
        <f t="shared" si="633"/>
        <v>theater</v>
      </c>
      <c r="R4045" t="str">
        <f t="shared" si="634"/>
        <v>plays</v>
      </c>
      <c r="S4045" t="str">
        <f t="shared" si="639"/>
        <v>11/5/2014</v>
      </c>
      <c r="T4045" t="str">
        <f t="shared" si="635"/>
        <v>2014</v>
      </c>
      <c r="U4045" t="str">
        <f t="shared" si="636"/>
        <v>November</v>
      </c>
      <c r="V4045" t="str">
        <f t="shared" si="630"/>
        <v>11/20/2014</v>
      </c>
      <c r="W4045" t="str">
        <f t="shared" si="637"/>
        <v>2014</v>
      </c>
      <c r="X4045" t="str">
        <f t="shared" si="638"/>
        <v>November</v>
      </c>
    </row>
    <row r="4046" spans="1:24" ht="43.2" x14ac:dyDescent="0.55000000000000004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631"/>
        <v>0.375</v>
      </c>
      <c r="P4046" s="9">
        <f t="shared" si="632"/>
        <v>56.25</v>
      </c>
      <c r="Q4046" t="str">
        <f t="shared" si="633"/>
        <v>theater</v>
      </c>
      <c r="R4046" t="str">
        <f t="shared" si="634"/>
        <v>plays</v>
      </c>
      <c r="S4046" t="str">
        <f t="shared" si="639"/>
        <v>3/11/2015</v>
      </c>
      <c r="T4046" t="str">
        <f t="shared" si="635"/>
        <v>2015</v>
      </c>
      <c r="U4046" t="str">
        <f t="shared" si="636"/>
        <v>March</v>
      </c>
      <c r="V4046" t="str">
        <f t="shared" si="630"/>
        <v>4/10/2015</v>
      </c>
      <c r="W4046" t="str">
        <f t="shared" si="637"/>
        <v>2015</v>
      </c>
      <c r="X4046" t="str">
        <f t="shared" si="638"/>
        <v>April</v>
      </c>
    </row>
    <row r="4047" spans="1:24" ht="43.2" x14ac:dyDescent="0.55000000000000004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631"/>
        <v>2.0000000000000001E-4</v>
      </c>
      <c r="P4047" s="9">
        <f t="shared" si="632"/>
        <v>1</v>
      </c>
      <c r="Q4047" t="str">
        <f t="shared" si="633"/>
        <v>theater</v>
      </c>
      <c r="R4047" t="str">
        <f t="shared" si="634"/>
        <v>plays</v>
      </c>
      <c r="S4047" t="str">
        <f t="shared" si="639"/>
        <v>7/21/2014</v>
      </c>
      <c r="T4047" t="str">
        <f t="shared" si="635"/>
        <v>2014</v>
      </c>
      <c r="U4047" t="str">
        <f t="shared" si="636"/>
        <v>July</v>
      </c>
      <c r="V4047" t="str">
        <f t="shared" si="630"/>
        <v>8/20/2014</v>
      </c>
      <c r="W4047" t="str">
        <f t="shared" si="637"/>
        <v>2014</v>
      </c>
      <c r="X4047" t="str">
        <f t="shared" si="638"/>
        <v>August</v>
      </c>
    </row>
    <row r="4048" spans="1:24" ht="43.2" x14ac:dyDescent="0.55000000000000004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631"/>
        <v>8.2142857142857142E-2</v>
      </c>
      <c r="P4048" s="9">
        <f t="shared" si="632"/>
        <v>38.333333333333336</v>
      </c>
      <c r="Q4048" t="str">
        <f t="shared" si="633"/>
        <v>theater</v>
      </c>
      <c r="R4048" t="str">
        <f t="shared" si="634"/>
        <v>plays</v>
      </c>
      <c r="S4048" t="str">
        <f t="shared" si="639"/>
        <v>9/22/2014</v>
      </c>
      <c r="T4048" t="str">
        <f t="shared" si="635"/>
        <v>2014</v>
      </c>
      <c r="U4048" t="str">
        <f t="shared" si="636"/>
        <v>September</v>
      </c>
      <c r="V4048" t="str">
        <f t="shared" si="630"/>
        <v>10/22/2014</v>
      </c>
      <c r="W4048" t="str">
        <f t="shared" si="637"/>
        <v>2014</v>
      </c>
      <c r="X4048" t="str">
        <f t="shared" si="638"/>
        <v>October</v>
      </c>
    </row>
    <row r="4049" spans="1:24" ht="43.2" x14ac:dyDescent="0.55000000000000004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631"/>
        <v>2.1999999999999999E-2</v>
      </c>
      <c r="P4049" s="9">
        <f t="shared" si="632"/>
        <v>27.5</v>
      </c>
      <c r="Q4049" t="str">
        <f t="shared" si="633"/>
        <v>theater</v>
      </c>
      <c r="R4049" t="str">
        <f t="shared" si="634"/>
        <v>plays</v>
      </c>
      <c r="S4049" t="str">
        <f t="shared" si="639"/>
        <v>12/17/2014</v>
      </c>
      <c r="T4049" t="str">
        <f t="shared" si="635"/>
        <v>2014</v>
      </c>
      <c r="U4049" t="str">
        <f t="shared" si="636"/>
        <v>December</v>
      </c>
      <c r="V4049" t="str">
        <f t="shared" si="630"/>
        <v>1/10/2015</v>
      </c>
      <c r="W4049" t="str">
        <f t="shared" si="637"/>
        <v>2015</v>
      </c>
      <c r="X4049" t="str">
        <f t="shared" si="638"/>
        <v>January</v>
      </c>
    </row>
    <row r="4050" spans="1:24" ht="43.2" x14ac:dyDescent="0.55000000000000004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631"/>
        <v>0.17652941176470588</v>
      </c>
      <c r="P4050" s="9">
        <f t="shared" si="632"/>
        <v>32.978021978021978</v>
      </c>
      <c r="Q4050" t="str">
        <f t="shared" si="633"/>
        <v>theater</v>
      </c>
      <c r="R4050" t="str">
        <f t="shared" si="634"/>
        <v>plays</v>
      </c>
      <c r="S4050" t="str">
        <f t="shared" si="639"/>
        <v>3/7/2016</v>
      </c>
      <c r="T4050" t="str">
        <f t="shared" si="635"/>
        <v>2016</v>
      </c>
      <c r="U4050" t="str">
        <f t="shared" si="636"/>
        <v>March</v>
      </c>
      <c r="V4050" t="str">
        <f t="shared" si="630"/>
        <v>4/11/2016</v>
      </c>
      <c r="W4050" t="str">
        <f t="shared" si="637"/>
        <v>2016</v>
      </c>
      <c r="X4050" t="str">
        <f t="shared" si="638"/>
        <v>April</v>
      </c>
    </row>
    <row r="4051" spans="1:24" ht="43.2" x14ac:dyDescent="0.55000000000000004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631"/>
        <v>8.0000000000000004E-4</v>
      </c>
      <c r="P4051" s="9">
        <f t="shared" si="632"/>
        <v>16</v>
      </c>
      <c r="Q4051" t="str">
        <f t="shared" si="633"/>
        <v>theater</v>
      </c>
      <c r="R4051" t="str">
        <f t="shared" si="634"/>
        <v>plays</v>
      </c>
      <c r="S4051" t="str">
        <f t="shared" si="639"/>
        <v>6/14/2015</v>
      </c>
      <c r="T4051" t="str">
        <f t="shared" si="635"/>
        <v>2015</v>
      </c>
      <c r="U4051" t="str">
        <f t="shared" si="636"/>
        <v>June</v>
      </c>
      <c r="V4051" t="str">
        <f t="shared" si="630"/>
        <v>7/14/2015</v>
      </c>
      <c r="W4051" t="str">
        <f t="shared" si="637"/>
        <v>2015</v>
      </c>
      <c r="X4051" t="str">
        <f t="shared" si="638"/>
        <v>July</v>
      </c>
    </row>
    <row r="4052" spans="1:24" ht="43.2" x14ac:dyDescent="0.55000000000000004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631"/>
        <v>6.6666666666666664E-4</v>
      </c>
      <c r="P4052" s="9">
        <f t="shared" si="632"/>
        <v>1</v>
      </c>
      <c r="Q4052" t="str">
        <f t="shared" si="633"/>
        <v>theater</v>
      </c>
      <c r="R4052" t="str">
        <f t="shared" si="634"/>
        <v>plays</v>
      </c>
      <c r="S4052" t="str">
        <f t="shared" si="639"/>
        <v>9/23/2014</v>
      </c>
      <c r="T4052" t="str">
        <f t="shared" si="635"/>
        <v>2014</v>
      </c>
      <c r="U4052" t="str">
        <f t="shared" si="636"/>
        <v>September</v>
      </c>
      <c r="V4052" t="str">
        <f t="shared" si="630"/>
        <v>10/23/2014</v>
      </c>
      <c r="W4052" t="str">
        <f t="shared" si="637"/>
        <v>2014</v>
      </c>
      <c r="X4052" t="str">
        <f t="shared" si="638"/>
        <v>October</v>
      </c>
    </row>
    <row r="4053" spans="1:24" ht="43.2" x14ac:dyDescent="0.55000000000000004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631"/>
        <v>0</v>
      </c>
      <c r="P4053" s="9">
        <f t="shared" si="632"/>
        <v>0</v>
      </c>
      <c r="Q4053" t="str">
        <f t="shared" si="633"/>
        <v>theater</v>
      </c>
      <c r="R4053" t="str">
        <f t="shared" si="634"/>
        <v>plays</v>
      </c>
      <c r="S4053" t="str">
        <f t="shared" si="639"/>
        <v>5/2/2014</v>
      </c>
      <c r="T4053" t="str">
        <f t="shared" si="635"/>
        <v>2014</v>
      </c>
      <c r="U4053" t="str">
        <f t="shared" si="636"/>
        <v>May</v>
      </c>
      <c r="V4053" t="str">
        <f t="shared" si="630"/>
        <v>5/9/2014</v>
      </c>
      <c r="W4053" t="str">
        <f t="shared" si="637"/>
        <v>2014</v>
      </c>
      <c r="X4053" t="str">
        <f t="shared" si="638"/>
        <v>May</v>
      </c>
    </row>
    <row r="4054" spans="1:24" ht="57.6" x14ac:dyDescent="0.55000000000000004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631"/>
        <v>0.37533333333333335</v>
      </c>
      <c r="P4054" s="9">
        <f t="shared" si="632"/>
        <v>86.615384615384613</v>
      </c>
      <c r="Q4054" t="str">
        <f t="shared" si="633"/>
        <v>theater</v>
      </c>
      <c r="R4054" t="str">
        <f t="shared" si="634"/>
        <v>plays</v>
      </c>
      <c r="S4054" t="str">
        <f t="shared" si="639"/>
        <v>8/14/2014</v>
      </c>
      <c r="T4054" t="str">
        <f t="shared" si="635"/>
        <v>2014</v>
      </c>
      <c r="U4054" t="str">
        <f t="shared" si="636"/>
        <v>August</v>
      </c>
      <c r="V4054" t="str">
        <f t="shared" si="630"/>
        <v>10/13/2014</v>
      </c>
      <c r="W4054" t="str">
        <f t="shared" si="637"/>
        <v>2014</v>
      </c>
      <c r="X4054" t="str">
        <f t="shared" si="638"/>
        <v>October</v>
      </c>
    </row>
    <row r="4055" spans="1:24" ht="43.2" x14ac:dyDescent="0.55000000000000004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631"/>
        <v>0.22</v>
      </c>
      <c r="P4055" s="9">
        <f t="shared" si="632"/>
        <v>55</v>
      </c>
      <c r="Q4055" t="str">
        <f t="shared" si="633"/>
        <v>theater</v>
      </c>
      <c r="R4055" t="str">
        <f t="shared" si="634"/>
        <v>plays</v>
      </c>
      <c r="S4055" t="str">
        <f t="shared" si="639"/>
        <v>10/16/2014</v>
      </c>
      <c r="T4055" t="str">
        <f t="shared" si="635"/>
        <v>2014</v>
      </c>
      <c r="U4055" t="str">
        <f t="shared" si="636"/>
        <v>October</v>
      </c>
      <c r="V4055" t="str">
        <f t="shared" si="630"/>
        <v>11/15/2014</v>
      </c>
      <c r="W4055" t="str">
        <f t="shared" si="637"/>
        <v>2014</v>
      </c>
      <c r="X4055" t="str">
        <f t="shared" si="638"/>
        <v>November</v>
      </c>
    </row>
    <row r="4056" spans="1:24" ht="43.2" x14ac:dyDescent="0.55000000000000004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631"/>
        <v>0</v>
      </c>
      <c r="P4056" s="9">
        <f t="shared" si="632"/>
        <v>0</v>
      </c>
      <c r="Q4056" t="str">
        <f t="shared" si="633"/>
        <v>theater</v>
      </c>
      <c r="R4056" t="str">
        <f t="shared" si="634"/>
        <v>plays</v>
      </c>
      <c r="S4056" t="str">
        <f t="shared" si="639"/>
        <v>8/31/2016</v>
      </c>
      <c r="T4056" t="str">
        <f t="shared" si="635"/>
        <v>2016</v>
      </c>
      <c r="U4056" t="str">
        <f t="shared" si="636"/>
        <v>August</v>
      </c>
      <c r="V4056" t="str">
        <f t="shared" si="630"/>
        <v>9/30/2016</v>
      </c>
      <c r="W4056" t="str">
        <f t="shared" si="637"/>
        <v>2016</v>
      </c>
      <c r="X4056" t="str">
        <f t="shared" si="638"/>
        <v>September</v>
      </c>
    </row>
    <row r="4057" spans="1:24" ht="43.2" x14ac:dyDescent="0.55000000000000004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631"/>
        <v>0.1762</v>
      </c>
      <c r="P4057" s="9">
        <f t="shared" si="632"/>
        <v>41.952380952380949</v>
      </c>
      <c r="Q4057" t="str">
        <f t="shared" si="633"/>
        <v>theater</v>
      </c>
      <c r="R4057" t="str">
        <f t="shared" si="634"/>
        <v>plays</v>
      </c>
      <c r="S4057" t="str">
        <f t="shared" si="639"/>
        <v>5/20/2014</v>
      </c>
      <c r="T4057" t="str">
        <f t="shared" si="635"/>
        <v>2014</v>
      </c>
      <c r="U4057" t="str">
        <f t="shared" si="636"/>
        <v>May</v>
      </c>
      <c r="V4057" t="str">
        <f t="shared" si="630"/>
        <v>6/19/2014</v>
      </c>
      <c r="W4057" t="str">
        <f t="shared" si="637"/>
        <v>2014</v>
      </c>
      <c r="X4057" t="str">
        <f t="shared" si="638"/>
        <v>June</v>
      </c>
    </row>
    <row r="4058" spans="1:24" ht="43.2" x14ac:dyDescent="0.55000000000000004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631"/>
        <v>0.53</v>
      </c>
      <c r="P4058" s="9">
        <f t="shared" si="632"/>
        <v>88.333333333333329</v>
      </c>
      <c r="Q4058" t="str">
        <f t="shared" si="633"/>
        <v>theater</v>
      </c>
      <c r="R4058" t="str">
        <f t="shared" si="634"/>
        <v>plays</v>
      </c>
      <c r="S4058" t="str">
        <f t="shared" si="639"/>
        <v>6/13/2016</v>
      </c>
      <c r="T4058" t="str">
        <f t="shared" si="635"/>
        <v>2016</v>
      </c>
      <c r="U4058" t="str">
        <f t="shared" si="636"/>
        <v>June</v>
      </c>
      <c r="V4058" t="str">
        <f t="shared" si="630"/>
        <v>7/3/2016</v>
      </c>
      <c r="W4058" t="str">
        <f t="shared" si="637"/>
        <v>2016</v>
      </c>
      <c r="X4058" t="str">
        <f t="shared" si="638"/>
        <v>July</v>
      </c>
    </row>
    <row r="4059" spans="1:24" ht="43.2" x14ac:dyDescent="0.55000000000000004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631"/>
        <v>0.22142857142857142</v>
      </c>
      <c r="P4059" s="9">
        <f t="shared" si="632"/>
        <v>129.16666666666666</v>
      </c>
      <c r="Q4059" t="str">
        <f t="shared" si="633"/>
        <v>theater</v>
      </c>
      <c r="R4059" t="str">
        <f t="shared" si="634"/>
        <v>plays</v>
      </c>
      <c r="S4059" t="str">
        <f t="shared" si="639"/>
        <v>11/2/2015</v>
      </c>
      <c r="T4059" t="str">
        <f t="shared" si="635"/>
        <v>2015</v>
      </c>
      <c r="U4059" t="str">
        <f t="shared" si="636"/>
        <v>November</v>
      </c>
      <c r="V4059" t="str">
        <f t="shared" si="630"/>
        <v>11/25/2015</v>
      </c>
      <c r="W4059" t="str">
        <f t="shared" si="637"/>
        <v>2015</v>
      </c>
      <c r="X4059" t="str">
        <f t="shared" si="638"/>
        <v>November</v>
      </c>
    </row>
    <row r="4060" spans="1:24" ht="43.2" x14ac:dyDescent="0.55000000000000004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631"/>
        <v>2.5333333333333333E-2</v>
      </c>
      <c r="P4060" s="9">
        <f t="shared" si="632"/>
        <v>23.75</v>
      </c>
      <c r="Q4060" t="str">
        <f t="shared" si="633"/>
        <v>theater</v>
      </c>
      <c r="R4060" t="str">
        <f t="shared" si="634"/>
        <v>plays</v>
      </c>
      <c r="S4060" t="str">
        <f t="shared" si="639"/>
        <v>3/16/2016</v>
      </c>
      <c r="T4060" t="str">
        <f t="shared" si="635"/>
        <v>2016</v>
      </c>
      <c r="U4060" t="str">
        <f t="shared" si="636"/>
        <v>March</v>
      </c>
      <c r="V4060" t="str">
        <f t="shared" si="630"/>
        <v>3/31/2016</v>
      </c>
      <c r="W4060" t="str">
        <f t="shared" si="637"/>
        <v>2016</v>
      </c>
      <c r="X4060" t="str">
        <f t="shared" si="638"/>
        <v>March</v>
      </c>
    </row>
    <row r="4061" spans="1:24" ht="43.2" x14ac:dyDescent="0.55000000000000004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631"/>
        <v>2.5000000000000001E-2</v>
      </c>
      <c r="P4061" s="9">
        <f t="shared" si="632"/>
        <v>35.714285714285715</v>
      </c>
      <c r="Q4061" t="str">
        <f t="shared" si="633"/>
        <v>theater</v>
      </c>
      <c r="R4061" t="str">
        <f t="shared" si="634"/>
        <v>plays</v>
      </c>
      <c r="S4061" t="str">
        <f t="shared" si="639"/>
        <v>8/15/2014</v>
      </c>
      <c r="T4061" t="str">
        <f t="shared" si="635"/>
        <v>2014</v>
      </c>
      <c r="U4061" t="str">
        <f t="shared" si="636"/>
        <v>August</v>
      </c>
      <c r="V4061" t="str">
        <f t="shared" si="630"/>
        <v>9/15/2014</v>
      </c>
      <c r="W4061" t="str">
        <f t="shared" si="637"/>
        <v>2014</v>
      </c>
      <c r="X4061" t="str">
        <f t="shared" si="638"/>
        <v>September</v>
      </c>
    </row>
    <row r="4062" spans="1:24" ht="43.2" x14ac:dyDescent="0.55000000000000004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631"/>
        <v>2.8500000000000001E-2</v>
      </c>
      <c r="P4062" s="9">
        <f t="shared" si="632"/>
        <v>57</v>
      </c>
      <c r="Q4062" t="str">
        <f t="shared" si="633"/>
        <v>theater</v>
      </c>
      <c r="R4062" t="str">
        <f t="shared" si="634"/>
        <v>plays</v>
      </c>
      <c r="S4062" t="str">
        <f t="shared" si="639"/>
        <v>5/20/2014</v>
      </c>
      <c r="T4062" t="str">
        <f t="shared" si="635"/>
        <v>2014</v>
      </c>
      <c r="U4062" t="str">
        <f t="shared" si="636"/>
        <v>May</v>
      </c>
      <c r="V4062" t="str">
        <f t="shared" si="630"/>
        <v>6/23/2014</v>
      </c>
      <c r="W4062" t="str">
        <f t="shared" si="637"/>
        <v>2014</v>
      </c>
      <c r="X4062" t="str">
        <f t="shared" si="638"/>
        <v>June</v>
      </c>
    </row>
    <row r="4063" spans="1:24" ht="28.8" x14ac:dyDescent="0.55000000000000004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631"/>
        <v>0</v>
      </c>
      <c r="P4063" s="9">
        <f t="shared" si="632"/>
        <v>0</v>
      </c>
      <c r="Q4063" t="str">
        <f t="shared" si="633"/>
        <v>theater</v>
      </c>
      <c r="R4063" t="str">
        <f t="shared" si="634"/>
        <v>plays</v>
      </c>
      <c r="S4063" t="str">
        <f t="shared" si="639"/>
        <v>2/20/2016</v>
      </c>
      <c r="T4063" t="str">
        <f t="shared" si="635"/>
        <v>2016</v>
      </c>
      <c r="U4063" t="str">
        <f t="shared" si="636"/>
        <v>February</v>
      </c>
      <c r="V4063" t="str">
        <f t="shared" si="630"/>
        <v>4/20/2016</v>
      </c>
      <c r="W4063" t="str">
        <f t="shared" si="637"/>
        <v>2016</v>
      </c>
      <c r="X4063" t="str">
        <f t="shared" si="638"/>
        <v>April</v>
      </c>
    </row>
    <row r="4064" spans="1:24" ht="43.2" x14ac:dyDescent="0.55000000000000004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631"/>
        <v>2.4500000000000001E-2</v>
      </c>
      <c r="P4064" s="9">
        <f t="shared" si="632"/>
        <v>163.33333333333334</v>
      </c>
      <c r="Q4064" t="str">
        <f t="shared" si="633"/>
        <v>theater</v>
      </c>
      <c r="R4064" t="str">
        <f t="shared" si="634"/>
        <v>plays</v>
      </c>
      <c r="S4064" t="str">
        <f t="shared" si="639"/>
        <v>6/2/2016</v>
      </c>
      <c r="T4064" t="str">
        <f t="shared" si="635"/>
        <v>2016</v>
      </c>
      <c r="U4064" t="str">
        <f t="shared" si="636"/>
        <v>June</v>
      </c>
      <c r="V4064" t="str">
        <f t="shared" si="630"/>
        <v>7/2/2016</v>
      </c>
      <c r="W4064" t="str">
        <f t="shared" si="637"/>
        <v>2016</v>
      </c>
      <c r="X4064" t="str">
        <f t="shared" si="638"/>
        <v>July</v>
      </c>
    </row>
    <row r="4065" spans="1:24" ht="43.2" x14ac:dyDescent="0.55000000000000004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631"/>
        <v>1.4210526315789474E-2</v>
      </c>
      <c r="P4065" s="9">
        <f t="shared" si="632"/>
        <v>15</v>
      </c>
      <c r="Q4065" t="str">
        <f t="shared" si="633"/>
        <v>theater</v>
      </c>
      <c r="R4065" t="str">
        <f t="shared" si="634"/>
        <v>plays</v>
      </c>
      <c r="S4065" t="str">
        <f t="shared" si="639"/>
        <v>5/28/2014</v>
      </c>
      <c r="T4065" t="str">
        <f t="shared" si="635"/>
        <v>2014</v>
      </c>
      <c r="U4065" t="str">
        <f t="shared" si="636"/>
        <v>May</v>
      </c>
      <c r="V4065" t="str">
        <f t="shared" si="630"/>
        <v>6/27/2014</v>
      </c>
      <c r="W4065" t="str">
        <f t="shared" si="637"/>
        <v>2014</v>
      </c>
      <c r="X4065" t="str">
        <f t="shared" si="638"/>
        <v>June</v>
      </c>
    </row>
    <row r="4066" spans="1:24" ht="43.2" x14ac:dyDescent="0.55000000000000004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631"/>
        <v>0.1925</v>
      </c>
      <c r="P4066" s="9">
        <f t="shared" si="632"/>
        <v>64.166666666666671</v>
      </c>
      <c r="Q4066" t="str">
        <f t="shared" si="633"/>
        <v>theater</v>
      </c>
      <c r="R4066" t="str">
        <f t="shared" si="634"/>
        <v>plays</v>
      </c>
      <c r="S4066" t="str">
        <f t="shared" si="639"/>
        <v>3/30/2015</v>
      </c>
      <c r="T4066" t="str">
        <f t="shared" si="635"/>
        <v>2015</v>
      </c>
      <c r="U4066" t="str">
        <f t="shared" si="636"/>
        <v>March</v>
      </c>
      <c r="V4066" t="str">
        <f t="shared" si="630"/>
        <v>4/29/2015</v>
      </c>
      <c r="W4066" t="str">
        <f t="shared" si="637"/>
        <v>2015</v>
      </c>
      <c r="X4066" t="str">
        <f t="shared" si="638"/>
        <v>April</v>
      </c>
    </row>
    <row r="4067" spans="1:24" ht="28.8" x14ac:dyDescent="0.55000000000000004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631"/>
        <v>6.7499999999999999E-3</v>
      </c>
      <c r="P4067" s="9">
        <f t="shared" si="632"/>
        <v>6.75</v>
      </c>
      <c r="Q4067" t="str">
        <f t="shared" si="633"/>
        <v>theater</v>
      </c>
      <c r="R4067" t="str">
        <f t="shared" si="634"/>
        <v>plays</v>
      </c>
      <c r="S4067" t="str">
        <f t="shared" si="639"/>
        <v>7/13/2014</v>
      </c>
      <c r="T4067" t="str">
        <f t="shared" si="635"/>
        <v>2014</v>
      </c>
      <c r="U4067" t="str">
        <f t="shared" si="636"/>
        <v>July</v>
      </c>
      <c r="V4067" t="str">
        <f t="shared" si="630"/>
        <v>8/12/2014</v>
      </c>
      <c r="W4067" t="str">
        <f t="shared" si="637"/>
        <v>2014</v>
      </c>
      <c r="X4067" t="str">
        <f t="shared" si="638"/>
        <v>August</v>
      </c>
    </row>
    <row r="4068" spans="1:24" ht="57.6" x14ac:dyDescent="0.55000000000000004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631"/>
        <v>1.6666666666666668E-3</v>
      </c>
      <c r="P4068" s="9">
        <f t="shared" si="632"/>
        <v>25</v>
      </c>
      <c r="Q4068" t="str">
        <f t="shared" si="633"/>
        <v>theater</v>
      </c>
      <c r="R4068" t="str">
        <f t="shared" si="634"/>
        <v>plays</v>
      </c>
      <c r="S4068" t="str">
        <f t="shared" si="639"/>
        <v>4/18/2016</v>
      </c>
      <c r="T4068" t="str">
        <f t="shared" si="635"/>
        <v>2016</v>
      </c>
      <c r="U4068" t="str">
        <f t="shared" si="636"/>
        <v>April</v>
      </c>
      <c r="V4068" t="str">
        <f t="shared" si="630"/>
        <v>5/18/2016</v>
      </c>
      <c r="W4068" t="str">
        <f t="shared" si="637"/>
        <v>2016</v>
      </c>
      <c r="X4068" t="str">
        <f t="shared" si="638"/>
        <v>May</v>
      </c>
    </row>
    <row r="4069" spans="1:24" ht="43.2" x14ac:dyDescent="0.55000000000000004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631"/>
        <v>0.60899999999999999</v>
      </c>
      <c r="P4069" s="9">
        <f t="shared" si="632"/>
        <v>179.11764705882354</v>
      </c>
      <c r="Q4069" t="str">
        <f t="shared" si="633"/>
        <v>theater</v>
      </c>
      <c r="R4069" t="str">
        <f t="shared" si="634"/>
        <v>plays</v>
      </c>
      <c r="S4069" t="str">
        <f t="shared" si="639"/>
        <v>8/18/2015</v>
      </c>
      <c r="T4069" t="str">
        <f t="shared" si="635"/>
        <v>2015</v>
      </c>
      <c r="U4069" t="str">
        <f t="shared" si="636"/>
        <v>August</v>
      </c>
      <c r="V4069" t="str">
        <f t="shared" si="630"/>
        <v>9/27/2015</v>
      </c>
      <c r="W4069" t="str">
        <f t="shared" si="637"/>
        <v>2015</v>
      </c>
      <c r="X4069" t="str">
        <f t="shared" si="638"/>
        <v>September</v>
      </c>
    </row>
    <row r="4070" spans="1:24" ht="28.8" x14ac:dyDescent="0.55000000000000004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631"/>
        <v>0.01</v>
      </c>
      <c r="P4070" s="9">
        <f t="shared" si="632"/>
        <v>34.950000000000003</v>
      </c>
      <c r="Q4070" t="str">
        <f t="shared" si="633"/>
        <v>theater</v>
      </c>
      <c r="R4070" t="str">
        <f t="shared" si="634"/>
        <v>plays</v>
      </c>
      <c r="S4070" t="str">
        <f t="shared" si="639"/>
        <v>12/14/2016</v>
      </c>
      <c r="T4070" t="str">
        <f t="shared" si="635"/>
        <v>2016</v>
      </c>
      <c r="U4070" t="str">
        <f t="shared" si="636"/>
        <v>December</v>
      </c>
      <c r="V4070" t="str">
        <f t="shared" si="630"/>
        <v>1/13/2017</v>
      </c>
      <c r="W4070" t="str">
        <f t="shared" si="637"/>
        <v>2017</v>
      </c>
      <c r="X4070" t="str">
        <f t="shared" si="638"/>
        <v>January</v>
      </c>
    </row>
    <row r="4071" spans="1:24" ht="43.2" x14ac:dyDescent="0.55000000000000004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631"/>
        <v>0.34399999999999997</v>
      </c>
      <c r="P4071" s="9">
        <f t="shared" si="632"/>
        <v>33.07692307692308</v>
      </c>
      <c r="Q4071" t="str">
        <f t="shared" si="633"/>
        <v>theater</v>
      </c>
      <c r="R4071" t="str">
        <f t="shared" si="634"/>
        <v>plays</v>
      </c>
      <c r="S4071" t="str">
        <f t="shared" si="639"/>
        <v>1/18/2015</v>
      </c>
      <c r="T4071" t="str">
        <f t="shared" si="635"/>
        <v>2015</v>
      </c>
      <c r="U4071" t="str">
        <f t="shared" si="636"/>
        <v>January</v>
      </c>
      <c r="V4071" t="str">
        <f t="shared" si="630"/>
        <v>2/28/2015</v>
      </c>
      <c r="W4071" t="str">
        <f t="shared" si="637"/>
        <v>2015</v>
      </c>
      <c r="X4071" t="str">
        <f t="shared" si="638"/>
        <v>February</v>
      </c>
    </row>
    <row r="4072" spans="1:24" ht="28.8" x14ac:dyDescent="0.55000000000000004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631"/>
        <v>0.16500000000000001</v>
      </c>
      <c r="P4072" s="9">
        <f t="shared" si="632"/>
        <v>27.5</v>
      </c>
      <c r="Q4072" t="str">
        <f t="shared" si="633"/>
        <v>theater</v>
      </c>
      <c r="R4072" t="str">
        <f t="shared" si="634"/>
        <v>plays</v>
      </c>
      <c r="S4072" t="str">
        <f t="shared" si="639"/>
        <v>1/27/2015</v>
      </c>
      <c r="T4072" t="str">
        <f t="shared" si="635"/>
        <v>2015</v>
      </c>
      <c r="U4072" t="str">
        <f t="shared" si="636"/>
        <v>January</v>
      </c>
      <c r="V4072" t="str">
        <f t="shared" si="630"/>
        <v>2/28/2015</v>
      </c>
      <c r="W4072" t="str">
        <f t="shared" si="637"/>
        <v>2015</v>
      </c>
      <c r="X4072" t="str">
        <f t="shared" si="638"/>
        <v>February</v>
      </c>
    </row>
    <row r="4073" spans="1:24" ht="57.6" x14ac:dyDescent="0.55000000000000004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631"/>
        <v>0</v>
      </c>
      <c r="P4073" s="9">
        <f t="shared" si="632"/>
        <v>0</v>
      </c>
      <c r="Q4073" t="str">
        <f t="shared" si="633"/>
        <v>theater</v>
      </c>
      <c r="R4073" t="str">
        <f t="shared" si="634"/>
        <v>plays</v>
      </c>
      <c r="S4073" t="str">
        <f t="shared" si="639"/>
        <v>11/26/2016</v>
      </c>
      <c r="T4073" t="str">
        <f t="shared" si="635"/>
        <v>2016</v>
      </c>
      <c r="U4073" t="str">
        <f t="shared" si="636"/>
        <v>November</v>
      </c>
      <c r="V4073" t="str">
        <f t="shared" si="630"/>
        <v>12/26/2016</v>
      </c>
      <c r="W4073" t="str">
        <f t="shared" si="637"/>
        <v>2016</v>
      </c>
      <c r="X4073" t="str">
        <f t="shared" si="638"/>
        <v>December</v>
      </c>
    </row>
    <row r="4074" spans="1:24" ht="57.6" x14ac:dyDescent="0.55000000000000004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631"/>
        <v>4.0000000000000001E-3</v>
      </c>
      <c r="P4074" s="9">
        <f t="shared" si="632"/>
        <v>2</v>
      </c>
      <c r="Q4074" t="str">
        <f t="shared" si="633"/>
        <v>theater</v>
      </c>
      <c r="R4074" t="str">
        <f t="shared" si="634"/>
        <v>plays</v>
      </c>
      <c r="S4074" t="str">
        <f t="shared" si="639"/>
        <v>6/22/2014</v>
      </c>
      <c r="T4074" t="str">
        <f t="shared" si="635"/>
        <v>2014</v>
      </c>
      <c r="U4074" t="str">
        <f t="shared" si="636"/>
        <v>June</v>
      </c>
      <c r="V4074" t="str">
        <f t="shared" si="630"/>
        <v>8/21/2014</v>
      </c>
      <c r="W4074" t="str">
        <f t="shared" si="637"/>
        <v>2014</v>
      </c>
      <c r="X4074" t="str">
        <f t="shared" si="638"/>
        <v>August</v>
      </c>
    </row>
    <row r="4075" spans="1:24" ht="43.2" x14ac:dyDescent="0.55000000000000004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631"/>
        <v>1.0571428571428572E-2</v>
      </c>
      <c r="P4075" s="9">
        <f t="shared" si="632"/>
        <v>18.5</v>
      </c>
      <c r="Q4075" t="str">
        <f t="shared" si="633"/>
        <v>theater</v>
      </c>
      <c r="R4075" t="str">
        <f t="shared" si="634"/>
        <v>plays</v>
      </c>
      <c r="S4075" t="str">
        <f t="shared" si="639"/>
        <v>3/15/2015</v>
      </c>
      <c r="T4075" t="str">
        <f t="shared" si="635"/>
        <v>2015</v>
      </c>
      <c r="U4075" t="str">
        <f t="shared" si="636"/>
        <v>March</v>
      </c>
      <c r="V4075" t="str">
        <f t="shared" si="630"/>
        <v>5/8/2015</v>
      </c>
      <c r="W4075" t="str">
        <f t="shared" si="637"/>
        <v>2015</v>
      </c>
      <c r="X4075" t="str">
        <f t="shared" si="638"/>
        <v>May</v>
      </c>
    </row>
    <row r="4076" spans="1:24" ht="43.2" x14ac:dyDescent="0.55000000000000004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631"/>
        <v>0.26727272727272727</v>
      </c>
      <c r="P4076" s="9">
        <f t="shared" si="632"/>
        <v>35</v>
      </c>
      <c r="Q4076" t="str">
        <f t="shared" si="633"/>
        <v>theater</v>
      </c>
      <c r="R4076" t="str">
        <f t="shared" si="634"/>
        <v>plays</v>
      </c>
      <c r="S4076" t="str">
        <f t="shared" si="639"/>
        <v>10/6/2015</v>
      </c>
      <c r="T4076" t="str">
        <f t="shared" si="635"/>
        <v>2015</v>
      </c>
      <c r="U4076" t="str">
        <f t="shared" si="636"/>
        <v>October</v>
      </c>
      <c r="V4076" t="str">
        <f t="shared" si="630"/>
        <v>11/5/2015</v>
      </c>
      <c r="W4076" t="str">
        <f t="shared" si="637"/>
        <v>2015</v>
      </c>
      <c r="X4076" t="str">
        <f t="shared" si="638"/>
        <v>November</v>
      </c>
    </row>
    <row r="4077" spans="1:24" ht="43.2" x14ac:dyDescent="0.55000000000000004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631"/>
        <v>0.28799999999999998</v>
      </c>
      <c r="P4077" s="9">
        <f t="shared" si="632"/>
        <v>44.307692307692307</v>
      </c>
      <c r="Q4077" t="str">
        <f t="shared" si="633"/>
        <v>theater</v>
      </c>
      <c r="R4077" t="str">
        <f t="shared" si="634"/>
        <v>plays</v>
      </c>
      <c r="S4077" t="str">
        <f t="shared" si="639"/>
        <v>5/19/2014</v>
      </c>
      <c r="T4077" t="str">
        <f t="shared" si="635"/>
        <v>2014</v>
      </c>
      <c r="U4077" t="str">
        <f t="shared" si="636"/>
        <v>May</v>
      </c>
      <c r="V4077" t="str">
        <f t="shared" si="630"/>
        <v>6/30/2014</v>
      </c>
      <c r="W4077" t="str">
        <f t="shared" si="637"/>
        <v>2014</v>
      </c>
      <c r="X4077" t="str">
        <f t="shared" si="638"/>
        <v>June</v>
      </c>
    </row>
    <row r="4078" spans="1:24" ht="43.2" x14ac:dyDescent="0.55000000000000004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631"/>
        <v>0</v>
      </c>
      <c r="P4078" s="9">
        <f t="shared" si="632"/>
        <v>0</v>
      </c>
      <c r="Q4078" t="str">
        <f t="shared" si="633"/>
        <v>theater</v>
      </c>
      <c r="R4078" t="str">
        <f t="shared" si="634"/>
        <v>plays</v>
      </c>
      <c r="S4078" t="str">
        <f t="shared" si="639"/>
        <v>9/23/2014</v>
      </c>
      <c r="T4078" t="str">
        <f t="shared" si="635"/>
        <v>2014</v>
      </c>
      <c r="U4078" t="str">
        <f t="shared" si="636"/>
        <v>September</v>
      </c>
      <c r="V4078" t="str">
        <f t="shared" si="630"/>
        <v>10/21/2014</v>
      </c>
      <c r="W4078" t="str">
        <f t="shared" si="637"/>
        <v>2014</v>
      </c>
      <c r="X4078" t="str">
        <f t="shared" si="638"/>
        <v>October</v>
      </c>
    </row>
    <row r="4079" spans="1:24" ht="43.2" x14ac:dyDescent="0.55000000000000004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631"/>
        <v>8.8999999999999996E-2</v>
      </c>
      <c r="P4079" s="9">
        <f t="shared" si="632"/>
        <v>222.5</v>
      </c>
      <c r="Q4079" t="str">
        <f t="shared" si="633"/>
        <v>theater</v>
      </c>
      <c r="R4079" t="str">
        <f t="shared" si="634"/>
        <v>plays</v>
      </c>
      <c r="S4079" t="str">
        <f t="shared" si="639"/>
        <v>11/21/2016</v>
      </c>
      <c r="T4079" t="str">
        <f t="shared" si="635"/>
        <v>2016</v>
      </c>
      <c r="U4079" t="str">
        <f t="shared" si="636"/>
        <v>November</v>
      </c>
      <c r="V4079" t="str">
        <f t="shared" si="630"/>
        <v>12/21/2016</v>
      </c>
      <c r="W4079" t="str">
        <f t="shared" si="637"/>
        <v>2016</v>
      </c>
      <c r="X4079" t="str">
        <f t="shared" si="638"/>
        <v>December</v>
      </c>
    </row>
    <row r="4080" spans="1:24" ht="43.2" x14ac:dyDescent="0.55000000000000004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631"/>
        <v>0</v>
      </c>
      <c r="P4080" s="9">
        <f t="shared" si="632"/>
        <v>0</v>
      </c>
      <c r="Q4080" t="str">
        <f t="shared" si="633"/>
        <v>theater</v>
      </c>
      <c r="R4080" t="str">
        <f t="shared" si="634"/>
        <v>plays</v>
      </c>
      <c r="S4080" t="str">
        <f t="shared" si="639"/>
        <v>12/28/2016</v>
      </c>
      <c r="T4080" t="str">
        <f t="shared" si="635"/>
        <v>2016</v>
      </c>
      <c r="U4080" t="str">
        <f t="shared" si="636"/>
        <v>December</v>
      </c>
      <c r="V4080" t="str">
        <f t="shared" si="630"/>
        <v>1/27/2017</v>
      </c>
      <c r="W4080" t="str">
        <f t="shared" si="637"/>
        <v>2017</v>
      </c>
      <c r="X4080" t="str">
        <f t="shared" si="638"/>
        <v>January</v>
      </c>
    </row>
    <row r="4081" spans="1:24" ht="43.2" x14ac:dyDescent="0.55000000000000004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631"/>
        <v>1.6666666666666668E-3</v>
      </c>
      <c r="P4081" s="9">
        <f t="shared" si="632"/>
        <v>5</v>
      </c>
      <c r="Q4081" t="str">
        <f t="shared" si="633"/>
        <v>theater</v>
      </c>
      <c r="R4081" t="str">
        <f t="shared" si="634"/>
        <v>plays</v>
      </c>
      <c r="S4081" t="str">
        <f t="shared" si="639"/>
        <v>5/20/2016</v>
      </c>
      <c r="T4081" t="str">
        <f t="shared" si="635"/>
        <v>2016</v>
      </c>
      <c r="U4081" t="str">
        <f t="shared" si="636"/>
        <v>May</v>
      </c>
      <c r="V4081" t="str">
        <f t="shared" si="630"/>
        <v>6/19/2016</v>
      </c>
      <c r="W4081" t="str">
        <f t="shared" si="637"/>
        <v>2016</v>
      </c>
      <c r="X4081" t="str">
        <f t="shared" si="638"/>
        <v>June</v>
      </c>
    </row>
    <row r="4082" spans="1:24" ht="43.2" x14ac:dyDescent="0.55000000000000004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631"/>
        <v>0</v>
      </c>
      <c r="P4082" s="9">
        <f t="shared" si="632"/>
        <v>0</v>
      </c>
      <c r="Q4082" t="str">
        <f t="shared" si="633"/>
        <v>theater</v>
      </c>
      <c r="R4082" t="str">
        <f t="shared" si="634"/>
        <v>plays</v>
      </c>
      <c r="S4082" t="str">
        <f t="shared" si="639"/>
        <v>5/21/2016</v>
      </c>
      <c r="T4082" t="str">
        <f t="shared" si="635"/>
        <v>2016</v>
      </c>
      <c r="U4082" t="str">
        <f t="shared" si="636"/>
        <v>May</v>
      </c>
      <c r="V4082" t="str">
        <f t="shared" si="630"/>
        <v>6/14/2016</v>
      </c>
      <c r="W4082" t="str">
        <f t="shared" si="637"/>
        <v>2016</v>
      </c>
      <c r="X4082" t="str">
        <f t="shared" si="638"/>
        <v>June</v>
      </c>
    </row>
    <row r="4083" spans="1:24" ht="43.2" x14ac:dyDescent="0.55000000000000004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631"/>
        <v>0.15737410071942445</v>
      </c>
      <c r="P4083" s="9">
        <f t="shared" si="632"/>
        <v>29.166666666666668</v>
      </c>
      <c r="Q4083" t="str">
        <f t="shared" si="633"/>
        <v>theater</v>
      </c>
      <c r="R4083" t="str">
        <f t="shared" si="634"/>
        <v>plays</v>
      </c>
      <c r="S4083" t="str">
        <f t="shared" si="639"/>
        <v>2/6/2015</v>
      </c>
      <c r="T4083" t="str">
        <f t="shared" si="635"/>
        <v>2015</v>
      </c>
      <c r="U4083" t="str">
        <f t="shared" si="636"/>
        <v>February</v>
      </c>
      <c r="V4083" t="str">
        <f t="shared" si="630"/>
        <v>3/8/2015</v>
      </c>
      <c r="W4083" t="str">
        <f t="shared" si="637"/>
        <v>2015</v>
      </c>
      <c r="X4083" t="str">
        <f t="shared" si="638"/>
        <v>March</v>
      </c>
    </row>
    <row r="4084" spans="1:24" ht="43.2" x14ac:dyDescent="0.55000000000000004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631"/>
        <v>0.02</v>
      </c>
      <c r="P4084" s="9">
        <f t="shared" si="632"/>
        <v>1.5</v>
      </c>
      <c r="Q4084" t="str">
        <f t="shared" si="633"/>
        <v>theater</v>
      </c>
      <c r="R4084" t="str">
        <f t="shared" si="634"/>
        <v>plays</v>
      </c>
      <c r="S4084" t="str">
        <f t="shared" si="639"/>
        <v>10/29/2015</v>
      </c>
      <c r="T4084" t="str">
        <f t="shared" si="635"/>
        <v>2015</v>
      </c>
      <c r="U4084" t="str">
        <f t="shared" si="636"/>
        <v>October</v>
      </c>
      <c r="V4084" t="str">
        <f t="shared" si="630"/>
        <v>11/14/2015</v>
      </c>
      <c r="W4084" t="str">
        <f t="shared" si="637"/>
        <v>2015</v>
      </c>
      <c r="X4084" t="str">
        <f t="shared" si="638"/>
        <v>November</v>
      </c>
    </row>
    <row r="4085" spans="1:24" ht="43.2" x14ac:dyDescent="0.55000000000000004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631"/>
        <v>0.21685714285714286</v>
      </c>
      <c r="P4085" s="9">
        <f t="shared" si="632"/>
        <v>126.5</v>
      </c>
      <c r="Q4085" t="str">
        <f t="shared" si="633"/>
        <v>theater</v>
      </c>
      <c r="R4085" t="str">
        <f t="shared" si="634"/>
        <v>plays</v>
      </c>
      <c r="S4085" t="str">
        <f t="shared" si="639"/>
        <v>12/15/2015</v>
      </c>
      <c r="T4085" t="str">
        <f t="shared" si="635"/>
        <v>2015</v>
      </c>
      <c r="U4085" t="str">
        <f t="shared" si="636"/>
        <v>December</v>
      </c>
      <c r="V4085" t="str">
        <f t="shared" si="630"/>
        <v>1/14/2016</v>
      </c>
      <c r="W4085" t="str">
        <f t="shared" si="637"/>
        <v>2016</v>
      </c>
      <c r="X4085" t="str">
        <f t="shared" si="638"/>
        <v>January</v>
      </c>
    </row>
    <row r="4086" spans="1:24" ht="57.6" x14ac:dyDescent="0.55000000000000004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631"/>
        <v>3.3333333333333335E-3</v>
      </c>
      <c r="P4086" s="9">
        <f t="shared" si="632"/>
        <v>10</v>
      </c>
      <c r="Q4086" t="str">
        <f t="shared" si="633"/>
        <v>theater</v>
      </c>
      <c r="R4086" t="str">
        <f t="shared" si="634"/>
        <v>plays</v>
      </c>
      <c r="S4086" t="str">
        <f t="shared" si="639"/>
        <v>9/9/2016</v>
      </c>
      <c r="T4086" t="str">
        <f t="shared" si="635"/>
        <v>2016</v>
      </c>
      <c r="U4086" t="str">
        <f t="shared" si="636"/>
        <v>September</v>
      </c>
      <c r="V4086" t="str">
        <f t="shared" si="630"/>
        <v>10/9/2016</v>
      </c>
      <c r="W4086" t="str">
        <f t="shared" si="637"/>
        <v>2016</v>
      </c>
      <c r="X4086" t="str">
        <f t="shared" si="638"/>
        <v>October</v>
      </c>
    </row>
    <row r="4087" spans="1:24" ht="43.2" x14ac:dyDescent="0.55000000000000004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631"/>
        <v>2.8571428571428571E-3</v>
      </c>
      <c r="P4087" s="9">
        <f t="shared" si="632"/>
        <v>10</v>
      </c>
      <c r="Q4087" t="str">
        <f t="shared" si="633"/>
        <v>theater</v>
      </c>
      <c r="R4087" t="str">
        <f t="shared" si="634"/>
        <v>plays</v>
      </c>
      <c r="S4087" t="str">
        <f t="shared" si="639"/>
        <v>2/23/2015</v>
      </c>
      <c r="T4087" t="str">
        <f t="shared" si="635"/>
        <v>2015</v>
      </c>
      <c r="U4087" t="str">
        <f t="shared" si="636"/>
        <v>February</v>
      </c>
      <c r="V4087" t="str">
        <f t="shared" si="630"/>
        <v>3/23/2015</v>
      </c>
      <c r="W4087" t="str">
        <f t="shared" si="637"/>
        <v>2015</v>
      </c>
      <c r="X4087" t="str">
        <f t="shared" si="638"/>
        <v>March</v>
      </c>
    </row>
    <row r="4088" spans="1:24" ht="43.2" x14ac:dyDescent="0.55000000000000004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631"/>
        <v>4.7E-2</v>
      </c>
      <c r="P4088" s="9">
        <f t="shared" si="632"/>
        <v>9.4</v>
      </c>
      <c r="Q4088" t="str">
        <f t="shared" si="633"/>
        <v>theater</v>
      </c>
      <c r="R4088" t="str">
        <f t="shared" si="634"/>
        <v>plays</v>
      </c>
      <c r="S4088" t="str">
        <f t="shared" si="639"/>
        <v>10/27/2015</v>
      </c>
      <c r="T4088" t="str">
        <f t="shared" si="635"/>
        <v>2015</v>
      </c>
      <c r="U4088" t="str">
        <f t="shared" si="636"/>
        <v>October</v>
      </c>
      <c r="V4088" t="str">
        <f t="shared" si="630"/>
        <v>11/20/2015</v>
      </c>
      <c r="W4088" t="str">
        <f t="shared" si="637"/>
        <v>2015</v>
      </c>
      <c r="X4088" t="str">
        <f t="shared" si="638"/>
        <v>November</v>
      </c>
    </row>
    <row r="4089" spans="1:24" x14ac:dyDescent="0.55000000000000004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631"/>
        <v>0</v>
      </c>
      <c r="P4089" s="9">
        <f t="shared" si="632"/>
        <v>0</v>
      </c>
      <c r="Q4089" t="str">
        <f t="shared" si="633"/>
        <v>theater</v>
      </c>
      <c r="R4089" t="str">
        <f t="shared" si="634"/>
        <v>plays</v>
      </c>
      <c r="S4089" t="str">
        <f t="shared" si="639"/>
        <v>6/17/2016</v>
      </c>
      <c r="T4089" t="str">
        <f t="shared" si="635"/>
        <v>2016</v>
      </c>
      <c r="U4089" t="str">
        <f t="shared" si="636"/>
        <v>June</v>
      </c>
      <c r="V4089" t="str">
        <f t="shared" si="630"/>
        <v>7/17/2016</v>
      </c>
      <c r="W4089" t="str">
        <f t="shared" si="637"/>
        <v>2016</v>
      </c>
      <c r="X4089" t="str">
        <f t="shared" si="638"/>
        <v>July</v>
      </c>
    </row>
    <row r="4090" spans="1:24" ht="43.2" x14ac:dyDescent="0.55000000000000004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631"/>
        <v>0.108</v>
      </c>
      <c r="P4090" s="9">
        <f t="shared" si="632"/>
        <v>72</v>
      </c>
      <c r="Q4090" t="str">
        <f t="shared" si="633"/>
        <v>theater</v>
      </c>
      <c r="R4090" t="str">
        <f t="shared" si="634"/>
        <v>plays</v>
      </c>
      <c r="S4090" t="str">
        <f t="shared" si="639"/>
        <v>12/17/2014</v>
      </c>
      <c r="T4090" t="str">
        <f t="shared" si="635"/>
        <v>2014</v>
      </c>
      <c r="U4090" t="str">
        <f t="shared" si="636"/>
        <v>December</v>
      </c>
      <c r="V4090" t="str">
        <f t="shared" si="630"/>
        <v>1/16/2015</v>
      </c>
      <c r="W4090" t="str">
        <f t="shared" si="637"/>
        <v>2015</v>
      </c>
      <c r="X4090" t="str">
        <f t="shared" si="638"/>
        <v>January</v>
      </c>
    </row>
    <row r="4091" spans="1:24" ht="43.2" x14ac:dyDescent="0.55000000000000004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631"/>
        <v>4.8000000000000001E-2</v>
      </c>
      <c r="P4091" s="9">
        <f t="shared" si="632"/>
        <v>30</v>
      </c>
      <c r="Q4091" t="str">
        <f t="shared" si="633"/>
        <v>theater</v>
      </c>
      <c r="R4091" t="str">
        <f t="shared" si="634"/>
        <v>plays</v>
      </c>
      <c r="S4091" t="str">
        <f t="shared" si="639"/>
        <v>4/28/2015</v>
      </c>
      <c r="T4091" t="str">
        <f t="shared" si="635"/>
        <v>2015</v>
      </c>
      <c r="U4091" t="str">
        <f t="shared" si="636"/>
        <v>April</v>
      </c>
      <c r="V4091" t="str">
        <f t="shared" si="630"/>
        <v>5/31/2015</v>
      </c>
      <c r="W4091" t="str">
        <f t="shared" si="637"/>
        <v>2015</v>
      </c>
      <c r="X4091" t="str">
        <f t="shared" si="638"/>
        <v>May</v>
      </c>
    </row>
    <row r="4092" spans="1:24" ht="43.2" x14ac:dyDescent="0.55000000000000004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631"/>
        <v>3.2000000000000001E-2</v>
      </c>
      <c r="P4092" s="9">
        <f t="shared" si="632"/>
        <v>10.666666666666666</v>
      </c>
      <c r="Q4092" t="str">
        <f t="shared" si="633"/>
        <v>theater</v>
      </c>
      <c r="R4092" t="str">
        <f t="shared" si="634"/>
        <v>plays</v>
      </c>
      <c r="S4092" t="str">
        <f t="shared" si="639"/>
        <v>7/24/2015</v>
      </c>
      <c r="T4092" t="str">
        <f t="shared" si="635"/>
        <v>2015</v>
      </c>
      <c r="U4092" t="str">
        <f t="shared" si="636"/>
        <v>July</v>
      </c>
      <c r="V4092" t="str">
        <f t="shared" si="630"/>
        <v>8/7/2015</v>
      </c>
      <c r="W4092" t="str">
        <f t="shared" si="637"/>
        <v>2015</v>
      </c>
      <c r="X4092" t="str">
        <f t="shared" si="638"/>
        <v>August</v>
      </c>
    </row>
    <row r="4093" spans="1:24" ht="43.2" x14ac:dyDescent="0.55000000000000004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631"/>
        <v>0.1275</v>
      </c>
      <c r="P4093" s="9">
        <f t="shared" si="632"/>
        <v>25.5</v>
      </c>
      <c r="Q4093" t="str">
        <f t="shared" si="633"/>
        <v>theater</v>
      </c>
      <c r="R4093" t="str">
        <f t="shared" si="634"/>
        <v>plays</v>
      </c>
      <c r="S4093" t="str">
        <f t="shared" si="639"/>
        <v>12/17/2014</v>
      </c>
      <c r="T4093" t="str">
        <f t="shared" si="635"/>
        <v>2014</v>
      </c>
      <c r="U4093" t="str">
        <f t="shared" si="636"/>
        <v>December</v>
      </c>
      <c r="V4093" t="str">
        <f t="shared" si="630"/>
        <v>1/16/2015</v>
      </c>
      <c r="W4093" t="str">
        <f t="shared" si="637"/>
        <v>2015</v>
      </c>
      <c r="X4093" t="str">
        <f t="shared" si="638"/>
        <v>January</v>
      </c>
    </row>
    <row r="4094" spans="1:24" ht="43.2" x14ac:dyDescent="0.55000000000000004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631"/>
        <v>1.8181818181818181E-4</v>
      </c>
      <c r="P4094" s="9">
        <f t="shared" si="632"/>
        <v>20</v>
      </c>
      <c r="Q4094" t="str">
        <f t="shared" si="633"/>
        <v>theater</v>
      </c>
      <c r="R4094" t="str">
        <f t="shared" si="634"/>
        <v>plays</v>
      </c>
      <c r="S4094" t="str">
        <f t="shared" si="639"/>
        <v>2/3/2015</v>
      </c>
      <c r="T4094" t="str">
        <f t="shared" si="635"/>
        <v>2015</v>
      </c>
      <c r="U4094" t="str">
        <f t="shared" si="636"/>
        <v>February</v>
      </c>
      <c r="V4094" t="str">
        <f t="shared" si="630"/>
        <v>4/4/2015</v>
      </c>
      <c r="W4094" t="str">
        <f t="shared" si="637"/>
        <v>2015</v>
      </c>
      <c r="X4094" t="str">
        <f t="shared" si="638"/>
        <v>April</v>
      </c>
    </row>
    <row r="4095" spans="1:24" ht="43.2" x14ac:dyDescent="0.55000000000000004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631"/>
        <v>2.4E-2</v>
      </c>
      <c r="P4095" s="9">
        <f t="shared" si="632"/>
        <v>15</v>
      </c>
      <c r="Q4095" t="str">
        <f t="shared" si="633"/>
        <v>theater</v>
      </c>
      <c r="R4095" t="str">
        <f t="shared" si="634"/>
        <v>plays</v>
      </c>
      <c r="S4095" t="str">
        <f t="shared" si="639"/>
        <v>6/23/2015</v>
      </c>
      <c r="T4095" t="str">
        <f t="shared" si="635"/>
        <v>2015</v>
      </c>
      <c r="U4095" t="str">
        <f t="shared" si="636"/>
        <v>June</v>
      </c>
      <c r="V4095" t="str">
        <f t="shared" si="630"/>
        <v>8/22/2015</v>
      </c>
      <c r="W4095" t="str">
        <f t="shared" si="637"/>
        <v>2015</v>
      </c>
      <c r="X4095" t="str">
        <f t="shared" si="638"/>
        <v>August</v>
      </c>
    </row>
    <row r="4096" spans="1:24" ht="43.2" x14ac:dyDescent="0.55000000000000004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631"/>
        <v>0.36499999999999999</v>
      </c>
      <c r="P4096" s="9">
        <f t="shared" si="632"/>
        <v>91.25</v>
      </c>
      <c r="Q4096" t="str">
        <f t="shared" si="633"/>
        <v>theater</v>
      </c>
      <c r="R4096" t="str">
        <f t="shared" si="634"/>
        <v>plays</v>
      </c>
      <c r="S4096" t="str">
        <f t="shared" si="639"/>
        <v>9/7/2014</v>
      </c>
      <c r="T4096" t="str">
        <f t="shared" si="635"/>
        <v>2014</v>
      </c>
      <c r="U4096" t="str">
        <f t="shared" si="636"/>
        <v>September</v>
      </c>
      <c r="V4096" t="str">
        <f t="shared" si="630"/>
        <v>10/21/2014</v>
      </c>
      <c r="W4096" t="str">
        <f t="shared" si="637"/>
        <v>2014</v>
      </c>
      <c r="X4096" t="str">
        <f t="shared" si="638"/>
        <v>October</v>
      </c>
    </row>
    <row r="4097" spans="1:26" ht="28.8" x14ac:dyDescent="0.55000000000000004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631"/>
        <v>2.6666666666666668E-2</v>
      </c>
      <c r="P4097" s="9">
        <f t="shared" si="632"/>
        <v>800</v>
      </c>
      <c r="Q4097" t="str">
        <f t="shared" si="633"/>
        <v>theater</v>
      </c>
      <c r="R4097" t="str">
        <f t="shared" si="634"/>
        <v>plays</v>
      </c>
      <c r="S4097" t="str">
        <f t="shared" si="639"/>
        <v>11/18/2016</v>
      </c>
      <c r="T4097" t="str">
        <f t="shared" si="635"/>
        <v>2016</v>
      </c>
      <c r="U4097" t="str">
        <f t="shared" si="636"/>
        <v>November</v>
      </c>
      <c r="V4097" t="str">
        <f t="shared" si="630"/>
        <v>12/18/2016</v>
      </c>
      <c r="W4097" t="str">
        <f t="shared" si="637"/>
        <v>2016</v>
      </c>
      <c r="X4097" t="str">
        <f t="shared" si="638"/>
        <v>December</v>
      </c>
    </row>
    <row r="4098" spans="1:26" ht="43.2" x14ac:dyDescent="0.55000000000000004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si="631"/>
        <v>0.11428571428571428</v>
      </c>
      <c r="P4098" s="9">
        <f t="shared" si="632"/>
        <v>80</v>
      </c>
      <c r="Q4098" t="str">
        <f t="shared" si="633"/>
        <v>theater</v>
      </c>
      <c r="R4098" t="str">
        <f t="shared" si="634"/>
        <v>plays</v>
      </c>
      <c r="S4098" t="str">
        <f t="shared" si="639"/>
        <v>1/15/2017</v>
      </c>
      <c r="T4098" t="str">
        <f t="shared" si="635"/>
        <v>2017</v>
      </c>
      <c r="U4098" t="str">
        <f t="shared" si="636"/>
        <v>January</v>
      </c>
      <c r="V4098" t="str">
        <f t="shared" ref="V4098:V4115" si="640">TEXT((I4098/86400)+25569+(-5/24),"m/d/yyyy")</f>
        <v>2/28/2017</v>
      </c>
      <c r="W4098" t="str">
        <f t="shared" si="637"/>
        <v>2017</v>
      </c>
      <c r="X4098" t="str">
        <f t="shared" si="638"/>
        <v>February</v>
      </c>
    </row>
    <row r="4099" spans="1:26" ht="43.2" x14ac:dyDescent="0.55000000000000004">
      <c r="A4099">
        <v>4097</v>
      </c>
      <c r="B4099" s="3" t="s">
        <v>4093</v>
      </c>
      <c r="C4099" s="3" t="s">
        <v>8200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 t="e">
        <f t="shared" ref="O4099:O4115" si="641">E4099/D4099</f>
        <v>#DIV/0!</v>
      </c>
      <c r="P4099" s="9">
        <f t="shared" ref="P4099:P4115" si="642">IF(L4099&lt;&gt;0, E4099/L4099, 0)</f>
        <v>0</v>
      </c>
      <c r="Q4099" t="str">
        <f t="shared" ref="Q4099:Q4115" si="643">LEFT(N4099, SEARCH("/",N4099,1)-1)</f>
        <v>theater</v>
      </c>
      <c r="R4099" t="str">
        <f t="shared" ref="R4099:R4115" si="644">RIGHT(N4099,LEN(N4099)-FIND("/",N4099))</f>
        <v>plays</v>
      </c>
      <c r="S4099" t="str">
        <f t="shared" si="639"/>
        <v>12/6/2015</v>
      </c>
      <c r="T4099" t="str">
        <f t="shared" ref="T4099:T4115" si="645">TEXT((J4099/86400)+25569+(-5/24),"yyyy")</f>
        <v>2015</v>
      </c>
      <c r="U4099" t="str">
        <f t="shared" ref="U4099:U4115" si="646">TEXT((J4099/86400)+25569+(-5/24),"mmmm")</f>
        <v>December</v>
      </c>
      <c r="V4099" t="str">
        <f t="shared" si="640"/>
        <v>1/31/2016</v>
      </c>
      <c r="W4099" t="str">
        <f t="shared" ref="W4099:W4115" si="647">TEXT((I4099/86400)+25569+(-5/24),"yyyy")</f>
        <v>2016</v>
      </c>
      <c r="X4099" t="str">
        <f t="shared" ref="X4099:X4115" si="648">TEXT((I4099/86400)+25569+(-5/24),"mmmm")</f>
        <v>January</v>
      </c>
      <c r="Z4099" s="13"/>
    </row>
    <row r="4100" spans="1:26" ht="43.2" x14ac:dyDescent="0.55000000000000004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641"/>
        <v>0</v>
      </c>
      <c r="P4100" s="9">
        <f t="shared" si="642"/>
        <v>0</v>
      </c>
      <c r="Q4100" t="str">
        <f t="shared" si="643"/>
        <v>theater</v>
      </c>
      <c r="R4100" t="str">
        <f t="shared" si="644"/>
        <v>plays</v>
      </c>
      <c r="S4100" t="str">
        <f t="shared" ref="S4100:S4115" si="649">TEXT((J4100/86400)+25569+(-5/24),"m/d/yyyy")</f>
        <v>5/5/2016</v>
      </c>
      <c r="T4100" t="str">
        <f t="shared" si="645"/>
        <v>2016</v>
      </c>
      <c r="U4100" t="str">
        <f t="shared" si="646"/>
        <v>May</v>
      </c>
      <c r="V4100" t="str">
        <f t="shared" si="640"/>
        <v>6/4/2016</v>
      </c>
      <c r="W4100" t="str">
        <f t="shared" si="647"/>
        <v>2016</v>
      </c>
      <c r="X4100" t="str">
        <f t="shared" si="648"/>
        <v>June</v>
      </c>
    </row>
    <row r="4101" spans="1:26" ht="43.2" x14ac:dyDescent="0.55000000000000004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si="641"/>
        <v>1.1111111111111112E-2</v>
      </c>
      <c r="P4101" s="9">
        <f t="shared" si="642"/>
        <v>50</v>
      </c>
      <c r="Q4101" t="str">
        <f t="shared" si="643"/>
        <v>theater</v>
      </c>
      <c r="R4101" t="str">
        <f t="shared" si="644"/>
        <v>plays</v>
      </c>
      <c r="S4101" t="str">
        <f t="shared" si="649"/>
        <v>7/19/2016</v>
      </c>
      <c r="T4101" t="str">
        <f t="shared" si="645"/>
        <v>2016</v>
      </c>
      <c r="U4101" t="str">
        <f t="shared" si="646"/>
        <v>July</v>
      </c>
      <c r="V4101" t="str">
        <f t="shared" si="640"/>
        <v>9/2/2016</v>
      </c>
      <c r="W4101" t="str">
        <f t="shared" si="647"/>
        <v>2016</v>
      </c>
      <c r="X4101" t="str">
        <f t="shared" si="648"/>
        <v>September</v>
      </c>
    </row>
    <row r="4102" spans="1:26" ht="28.8" x14ac:dyDescent="0.55000000000000004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641"/>
        <v>0</v>
      </c>
      <c r="P4102" s="9">
        <f t="shared" si="642"/>
        <v>0</v>
      </c>
      <c r="Q4102" t="str">
        <f t="shared" si="643"/>
        <v>theater</v>
      </c>
      <c r="R4102" t="str">
        <f t="shared" si="644"/>
        <v>plays</v>
      </c>
      <c r="S4102" t="str">
        <f t="shared" si="649"/>
        <v>10/14/2014</v>
      </c>
      <c r="T4102" t="str">
        <f t="shared" si="645"/>
        <v>2014</v>
      </c>
      <c r="U4102" t="str">
        <f t="shared" si="646"/>
        <v>October</v>
      </c>
      <c r="V4102" t="str">
        <f t="shared" si="640"/>
        <v>10/24/2014</v>
      </c>
      <c r="W4102" t="str">
        <f t="shared" si="647"/>
        <v>2014</v>
      </c>
      <c r="X4102" t="str">
        <f t="shared" si="648"/>
        <v>October</v>
      </c>
    </row>
    <row r="4103" spans="1:26" ht="43.2" x14ac:dyDescent="0.55000000000000004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641"/>
        <v>0</v>
      </c>
      <c r="P4103" s="9">
        <f t="shared" si="642"/>
        <v>0</v>
      </c>
      <c r="Q4103" t="str">
        <f t="shared" si="643"/>
        <v>theater</v>
      </c>
      <c r="R4103" t="str">
        <f t="shared" si="644"/>
        <v>plays</v>
      </c>
      <c r="S4103" t="str">
        <f t="shared" si="649"/>
        <v>12/26/2016</v>
      </c>
      <c r="T4103" t="str">
        <f t="shared" si="645"/>
        <v>2016</v>
      </c>
      <c r="U4103" t="str">
        <f t="shared" si="646"/>
        <v>December</v>
      </c>
      <c r="V4103" t="str">
        <f t="shared" si="640"/>
        <v>1/25/2017</v>
      </c>
      <c r="W4103" t="str">
        <f t="shared" si="647"/>
        <v>2017</v>
      </c>
      <c r="X4103" t="str">
        <f t="shared" si="648"/>
        <v>January</v>
      </c>
    </row>
    <row r="4104" spans="1:26" ht="43.2" x14ac:dyDescent="0.55000000000000004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si="641"/>
        <v>0.27400000000000002</v>
      </c>
      <c r="P4104" s="9">
        <f t="shared" si="642"/>
        <v>22.833333333333332</v>
      </c>
      <c r="Q4104" t="str">
        <f t="shared" si="643"/>
        <v>theater</v>
      </c>
      <c r="R4104" t="str">
        <f t="shared" si="644"/>
        <v>plays</v>
      </c>
      <c r="S4104" t="str">
        <f t="shared" si="649"/>
        <v>4/15/2016</v>
      </c>
      <c r="T4104" t="str">
        <f t="shared" si="645"/>
        <v>2016</v>
      </c>
      <c r="U4104" t="str">
        <f t="shared" si="646"/>
        <v>April</v>
      </c>
      <c r="V4104" t="str">
        <f t="shared" si="640"/>
        <v>5/15/2016</v>
      </c>
      <c r="W4104" t="str">
        <f t="shared" si="647"/>
        <v>2016</v>
      </c>
      <c r="X4104" t="str">
        <f t="shared" si="648"/>
        <v>May</v>
      </c>
    </row>
    <row r="4105" spans="1:26" ht="43.2" x14ac:dyDescent="0.55000000000000004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641"/>
        <v>0.1</v>
      </c>
      <c r="P4105" s="9">
        <f t="shared" si="642"/>
        <v>16.666666666666668</v>
      </c>
      <c r="Q4105" t="str">
        <f t="shared" si="643"/>
        <v>theater</v>
      </c>
      <c r="R4105" t="str">
        <f t="shared" si="644"/>
        <v>plays</v>
      </c>
      <c r="S4105" t="str">
        <f t="shared" si="649"/>
        <v>7/3/2015</v>
      </c>
      <c r="T4105" t="str">
        <f t="shared" si="645"/>
        <v>2015</v>
      </c>
      <c r="U4105" t="str">
        <f t="shared" si="646"/>
        <v>July</v>
      </c>
      <c r="V4105" t="str">
        <f t="shared" si="640"/>
        <v>8/26/2015</v>
      </c>
      <c r="W4105" t="str">
        <f t="shared" si="647"/>
        <v>2015</v>
      </c>
      <c r="X4105" t="str">
        <f t="shared" si="648"/>
        <v>August</v>
      </c>
    </row>
    <row r="4106" spans="1:26" ht="43.2" x14ac:dyDescent="0.55000000000000004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641"/>
        <v>0.21366666666666667</v>
      </c>
      <c r="P4106" s="9">
        <f t="shared" si="642"/>
        <v>45.785714285714285</v>
      </c>
      <c r="Q4106" t="str">
        <f t="shared" si="643"/>
        <v>theater</v>
      </c>
      <c r="R4106" t="str">
        <f t="shared" si="644"/>
        <v>plays</v>
      </c>
      <c r="S4106" t="str">
        <f t="shared" si="649"/>
        <v>9/27/2016</v>
      </c>
      <c r="T4106" t="str">
        <f t="shared" si="645"/>
        <v>2016</v>
      </c>
      <c r="U4106" t="str">
        <f t="shared" si="646"/>
        <v>September</v>
      </c>
      <c r="V4106" t="str">
        <f t="shared" si="640"/>
        <v>10/27/2016</v>
      </c>
      <c r="W4106" t="str">
        <f t="shared" si="647"/>
        <v>2016</v>
      </c>
      <c r="X4106" t="str">
        <f t="shared" si="648"/>
        <v>October</v>
      </c>
    </row>
    <row r="4107" spans="1:26" ht="43.2" x14ac:dyDescent="0.55000000000000004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641"/>
        <v>6.9696969696969702E-2</v>
      </c>
      <c r="P4107" s="9">
        <f t="shared" si="642"/>
        <v>383.33333333333331</v>
      </c>
      <c r="Q4107" t="str">
        <f t="shared" si="643"/>
        <v>theater</v>
      </c>
      <c r="R4107" t="str">
        <f t="shared" si="644"/>
        <v>plays</v>
      </c>
      <c r="S4107" t="str">
        <f t="shared" si="649"/>
        <v>11/22/2016</v>
      </c>
      <c r="T4107" t="str">
        <f t="shared" si="645"/>
        <v>2016</v>
      </c>
      <c r="U4107" t="str">
        <f t="shared" si="646"/>
        <v>November</v>
      </c>
      <c r="V4107" t="str">
        <f t="shared" si="640"/>
        <v>12/25/2016</v>
      </c>
      <c r="W4107" t="str">
        <f t="shared" si="647"/>
        <v>2016</v>
      </c>
      <c r="X4107" t="str">
        <f t="shared" si="648"/>
        <v>December</v>
      </c>
    </row>
    <row r="4108" spans="1:26" ht="43.2" x14ac:dyDescent="0.55000000000000004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641"/>
        <v>0.70599999999999996</v>
      </c>
      <c r="P4108" s="9">
        <f t="shared" si="642"/>
        <v>106.96969696969697</v>
      </c>
      <c r="Q4108" t="str">
        <f t="shared" si="643"/>
        <v>theater</v>
      </c>
      <c r="R4108" t="str">
        <f t="shared" si="644"/>
        <v>plays</v>
      </c>
      <c r="S4108" t="str">
        <f t="shared" si="649"/>
        <v>2/17/2015</v>
      </c>
      <c r="T4108" t="str">
        <f t="shared" si="645"/>
        <v>2015</v>
      </c>
      <c r="U4108" t="str">
        <f t="shared" si="646"/>
        <v>February</v>
      </c>
      <c r="V4108" t="str">
        <f t="shared" si="640"/>
        <v>4/1/2015</v>
      </c>
      <c r="W4108" t="str">
        <f t="shared" si="647"/>
        <v>2015</v>
      </c>
      <c r="X4108" t="str">
        <f t="shared" si="648"/>
        <v>April</v>
      </c>
    </row>
    <row r="4109" spans="1:26" ht="43.2" x14ac:dyDescent="0.55000000000000004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641"/>
        <v>2.0500000000000001E-2</v>
      </c>
      <c r="P4109" s="9">
        <f t="shared" si="642"/>
        <v>10.25</v>
      </c>
      <c r="Q4109" t="str">
        <f t="shared" si="643"/>
        <v>theater</v>
      </c>
      <c r="R4109" t="str">
        <f t="shared" si="644"/>
        <v>plays</v>
      </c>
      <c r="S4109" t="str">
        <f t="shared" si="649"/>
        <v>9/1/2014</v>
      </c>
      <c r="T4109" t="str">
        <f t="shared" si="645"/>
        <v>2014</v>
      </c>
      <c r="U4109" t="str">
        <f t="shared" si="646"/>
        <v>September</v>
      </c>
      <c r="V4109" t="str">
        <f t="shared" si="640"/>
        <v>9/24/2014</v>
      </c>
      <c r="W4109" t="str">
        <f t="shared" si="647"/>
        <v>2014</v>
      </c>
      <c r="X4109" t="str">
        <f t="shared" si="648"/>
        <v>September</v>
      </c>
    </row>
    <row r="4110" spans="1:26" ht="43.2" x14ac:dyDescent="0.55000000000000004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641"/>
        <v>1.9666666666666666E-2</v>
      </c>
      <c r="P4110" s="9">
        <f t="shared" si="642"/>
        <v>59</v>
      </c>
      <c r="Q4110" t="str">
        <f t="shared" si="643"/>
        <v>theater</v>
      </c>
      <c r="R4110" t="str">
        <f t="shared" si="644"/>
        <v>plays</v>
      </c>
      <c r="S4110" t="str">
        <f t="shared" si="649"/>
        <v>1/31/2017</v>
      </c>
      <c r="T4110" t="str">
        <f t="shared" si="645"/>
        <v>2017</v>
      </c>
      <c r="U4110" t="str">
        <f t="shared" si="646"/>
        <v>January</v>
      </c>
      <c r="V4110" t="str">
        <f t="shared" si="640"/>
        <v>3/3/2017</v>
      </c>
      <c r="W4110" t="str">
        <f t="shared" si="647"/>
        <v>2017</v>
      </c>
      <c r="X4110" t="str">
        <f t="shared" si="648"/>
        <v>March</v>
      </c>
    </row>
    <row r="4111" spans="1:26" ht="43.2" x14ac:dyDescent="0.55000000000000004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641"/>
        <v>0</v>
      </c>
      <c r="P4111" s="9">
        <f t="shared" si="642"/>
        <v>0</v>
      </c>
      <c r="Q4111" t="str">
        <f t="shared" si="643"/>
        <v>theater</v>
      </c>
      <c r="R4111" t="str">
        <f t="shared" si="644"/>
        <v>plays</v>
      </c>
      <c r="S4111" t="str">
        <f t="shared" si="649"/>
        <v>10/30/2015</v>
      </c>
      <c r="T4111" t="str">
        <f t="shared" si="645"/>
        <v>2015</v>
      </c>
      <c r="U4111" t="str">
        <f t="shared" si="646"/>
        <v>October</v>
      </c>
      <c r="V4111" t="str">
        <f t="shared" si="640"/>
        <v>11/29/2015</v>
      </c>
      <c r="W4111" t="str">
        <f t="shared" si="647"/>
        <v>2015</v>
      </c>
      <c r="X4111" t="str">
        <f t="shared" si="648"/>
        <v>November</v>
      </c>
    </row>
    <row r="4112" spans="1:26" ht="43.2" x14ac:dyDescent="0.55000000000000004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641"/>
        <v>0.28666666666666668</v>
      </c>
      <c r="P4112" s="9">
        <f t="shared" si="642"/>
        <v>14.333333333333334</v>
      </c>
      <c r="Q4112" t="str">
        <f t="shared" si="643"/>
        <v>theater</v>
      </c>
      <c r="R4112" t="str">
        <f t="shared" si="644"/>
        <v>plays</v>
      </c>
      <c r="S4112" t="str">
        <f t="shared" si="649"/>
        <v>5/22/2016</v>
      </c>
      <c r="T4112" t="str">
        <f t="shared" si="645"/>
        <v>2016</v>
      </c>
      <c r="U4112" t="str">
        <f t="shared" si="646"/>
        <v>May</v>
      </c>
      <c r="V4112" t="str">
        <f t="shared" si="640"/>
        <v>7/21/2016</v>
      </c>
      <c r="W4112" t="str">
        <f t="shared" si="647"/>
        <v>2016</v>
      </c>
      <c r="X4112" t="str">
        <f t="shared" si="648"/>
        <v>July</v>
      </c>
    </row>
    <row r="4113" spans="1:24" ht="43.2" x14ac:dyDescent="0.55000000000000004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641"/>
        <v>3.1333333333333331E-2</v>
      </c>
      <c r="P4113" s="9">
        <f t="shared" si="642"/>
        <v>15.666666666666666</v>
      </c>
      <c r="Q4113" t="str">
        <f t="shared" si="643"/>
        <v>theater</v>
      </c>
      <c r="R4113" t="str">
        <f t="shared" si="644"/>
        <v>plays</v>
      </c>
      <c r="S4113" t="str">
        <f t="shared" si="649"/>
        <v>1/24/2015</v>
      </c>
      <c r="T4113" t="str">
        <f t="shared" si="645"/>
        <v>2015</v>
      </c>
      <c r="U4113" t="str">
        <f t="shared" si="646"/>
        <v>January</v>
      </c>
      <c r="V4113" t="str">
        <f t="shared" si="640"/>
        <v>2/23/2015</v>
      </c>
      <c r="W4113" t="str">
        <f t="shared" si="647"/>
        <v>2015</v>
      </c>
      <c r="X4113" t="str">
        <f t="shared" si="648"/>
        <v>February</v>
      </c>
    </row>
    <row r="4114" spans="1:24" ht="43.2" x14ac:dyDescent="0.55000000000000004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641"/>
        <v>4.0000000000000002E-4</v>
      </c>
      <c r="P4114" s="9">
        <f t="shared" si="642"/>
        <v>1</v>
      </c>
      <c r="Q4114" t="str">
        <f t="shared" si="643"/>
        <v>theater</v>
      </c>
      <c r="R4114" t="str">
        <f t="shared" si="644"/>
        <v>plays</v>
      </c>
      <c r="S4114" t="str">
        <f t="shared" si="649"/>
        <v>1/31/2016</v>
      </c>
      <c r="T4114" t="str">
        <f t="shared" si="645"/>
        <v>2016</v>
      </c>
      <c r="U4114" t="str">
        <f t="shared" si="646"/>
        <v>January</v>
      </c>
      <c r="V4114" t="str">
        <f t="shared" si="640"/>
        <v>2/27/2016</v>
      </c>
      <c r="W4114" t="str">
        <f t="shared" si="647"/>
        <v>2016</v>
      </c>
      <c r="X4114" t="str">
        <f t="shared" si="648"/>
        <v>February</v>
      </c>
    </row>
    <row r="4115" spans="1:24" ht="43.2" x14ac:dyDescent="0.55000000000000004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641"/>
        <v>2E-3</v>
      </c>
      <c r="P4115" s="9">
        <f t="shared" si="642"/>
        <v>1</v>
      </c>
      <c r="Q4115" t="str">
        <f t="shared" si="643"/>
        <v>theater</v>
      </c>
      <c r="R4115" t="str">
        <f t="shared" si="644"/>
        <v>plays</v>
      </c>
      <c r="S4115" t="str">
        <f t="shared" si="649"/>
        <v>12/20/2015</v>
      </c>
      <c r="T4115" t="str">
        <f t="shared" si="645"/>
        <v>2015</v>
      </c>
      <c r="U4115" t="str">
        <f t="shared" si="646"/>
        <v>December</v>
      </c>
      <c r="V4115" t="str">
        <f t="shared" si="640"/>
        <v>1/8/2016</v>
      </c>
      <c r="W4115" t="str">
        <f t="shared" si="647"/>
        <v>2016</v>
      </c>
      <c r="X4115" t="str">
        <f t="shared" si="648"/>
        <v>January</v>
      </c>
    </row>
  </sheetData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FF0000"/>
        <color rgb="FF00B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ACF9C4-16ED-4A4D-B6C5-C088C83857DE}">
  <dimension ref="A1:G15"/>
  <sheetViews>
    <sheetView workbookViewId="0">
      <selection activeCell="A3" sqref="A3"/>
    </sheetView>
  </sheetViews>
  <sheetFormatPr defaultRowHeight="14.4" x14ac:dyDescent="0.55000000000000004"/>
  <cols>
    <col min="1" max="1" width="15.3671875" bestFit="1" customWidth="1"/>
    <col min="2" max="2" width="14.68359375" bestFit="1" customWidth="1"/>
    <col min="3" max="3" width="5.26171875" bestFit="1" customWidth="1"/>
    <col min="4" max="4" width="3.578125" bestFit="1" customWidth="1"/>
    <col min="6" max="6" width="6.41796875" bestFit="1" customWidth="1"/>
    <col min="7" max="7" width="10.20703125" bestFit="1" customWidth="1"/>
  </cols>
  <sheetData>
    <row r="1" spans="1:7" x14ac:dyDescent="0.55000000000000004">
      <c r="A1" s="10" t="s">
        <v>8223</v>
      </c>
      <c r="B1" t="s">
        <v>8324</v>
      </c>
    </row>
    <row r="3" spans="1:7" x14ac:dyDescent="0.55000000000000004">
      <c r="A3" s="10" t="s">
        <v>8325</v>
      </c>
      <c r="B3" s="10" t="s">
        <v>8323</v>
      </c>
    </row>
    <row r="4" spans="1:7" x14ac:dyDescent="0.55000000000000004">
      <c r="A4" s="10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  <c r="G4" t="s">
        <v>8312</v>
      </c>
    </row>
    <row r="5" spans="1:7" x14ac:dyDescent="0.55000000000000004">
      <c r="A5" s="11" t="s">
        <v>8313</v>
      </c>
      <c r="B5" s="12">
        <v>40</v>
      </c>
      <c r="C5" s="12">
        <v>180</v>
      </c>
      <c r="D5" s="12"/>
      <c r="E5" s="12">
        <v>300</v>
      </c>
      <c r="F5" s="12"/>
      <c r="G5" s="12">
        <v>520</v>
      </c>
    </row>
    <row r="6" spans="1:7" x14ac:dyDescent="0.55000000000000004">
      <c r="A6" s="11" t="s">
        <v>8314</v>
      </c>
      <c r="B6" s="12">
        <v>20</v>
      </c>
      <c r="C6" s="12">
        <v>140</v>
      </c>
      <c r="D6" s="12">
        <v>6</v>
      </c>
      <c r="E6" s="12">
        <v>34</v>
      </c>
      <c r="F6" s="12"/>
      <c r="G6" s="12">
        <v>200</v>
      </c>
    </row>
    <row r="7" spans="1:7" x14ac:dyDescent="0.55000000000000004">
      <c r="A7" s="11" t="s">
        <v>8315</v>
      </c>
      <c r="B7" s="12"/>
      <c r="C7" s="12">
        <v>140</v>
      </c>
      <c r="D7" s="12"/>
      <c r="E7" s="12">
        <v>80</v>
      </c>
      <c r="F7" s="12"/>
      <c r="G7" s="12">
        <v>220</v>
      </c>
    </row>
    <row r="8" spans="1:7" x14ac:dyDescent="0.55000000000000004">
      <c r="A8" s="11" t="s">
        <v>8316</v>
      </c>
      <c r="B8" s="12">
        <v>24</v>
      </c>
      <c r="C8" s="12"/>
      <c r="D8" s="12"/>
      <c r="E8" s="12"/>
      <c r="F8" s="12"/>
      <c r="G8" s="12">
        <v>24</v>
      </c>
    </row>
    <row r="9" spans="1:7" x14ac:dyDescent="0.55000000000000004">
      <c r="A9" s="11" t="s">
        <v>8317</v>
      </c>
      <c r="B9" s="12">
        <v>20</v>
      </c>
      <c r="C9" s="12">
        <v>120</v>
      </c>
      <c r="D9" s="12">
        <v>20</v>
      </c>
      <c r="E9" s="12">
        <v>540</v>
      </c>
      <c r="F9" s="12"/>
      <c r="G9" s="12">
        <v>700</v>
      </c>
    </row>
    <row r="10" spans="1:7" x14ac:dyDescent="0.55000000000000004">
      <c r="A10" s="11" t="s">
        <v>8318</v>
      </c>
      <c r="B10" s="12"/>
      <c r="C10" s="12">
        <v>117</v>
      </c>
      <c r="D10" s="12"/>
      <c r="E10" s="12">
        <v>103</v>
      </c>
      <c r="F10" s="12"/>
      <c r="G10" s="12">
        <v>220</v>
      </c>
    </row>
    <row r="11" spans="1:7" x14ac:dyDescent="0.55000000000000004">
      <c r="A11" s="11" t="s">
        <v>8319</v>
      </c>
      <c r="B11" s="12">
        <v>30</v>
      </c>
      <c r="C11" s="12">
        <v>127</v>
      </c>
      <c r="D11" s="12"/>
      <c r="E11" s="12">
        <v>80</v>
      </c>
      <c r="F11" s="12"/>
      <c r="G11" s="12">
        <v>237</v>
      </c>
    </row>
    <row r="12" spans="1:7" x14ac:dyDescent="0.55000000000000004">
      <c r="A12" s="11" t="s">
        <v>8320</v>
      </c>
      <c r="B12" s="12">
        <v>178</v>
      </c>
      <c r="C12" s="12">
        <v>213</v>
      </c>
      <c r="D12" s="12"/>
      <c r="E12" s="12">
        <v>209</v>
      </c>
      <c r="F12" s="12"/>
      <c r="G12" s="12">
        <v>600</v>
      </c>
    </row>
    <row r="13" spans="1:7" x14ac:dyDescent="0.55000000000000004">
      <c r="A13" s="11" t="s">
        <v>8321</v>
      </c>
      <c r="B13" s="12">
        <v>37</v>
      </c>
      <c r="C13" s="12">
        <v>493</v>
      </c>
      <c r="D13" s="12">
        <v>24</v>
      </c>
      <c r="E13" s="12">
        <v>839</v>
      </c>
      <c r="F13" s="12"/>
      <c r="G13" s="12">
        <v>1393</v>
      </c>
    </row>
    <row r="14" spans="1:7" x14ac:dyDescent="0.55000000000000004">
      <c r="A14" s="11" t="s">
        <v>8311</v>
      </c>
      <c r="B14" s="12"/>
      <c r="C14" s="12"/>
      <c r="D14" s="12"/>
      <c r="E14" s="12"/>
      <c r="F14" s="12"/>
      <c r="G14" s="12"/>
    </row>
    <row r="15" spans="1:7" x14ac:dyDescent="0.55000000000000004">
      <c r="A15" s="11" t="s">
        <v>8312</v>
      </c>
      <c r="B15" s="12">
        <v>349</v>
      </c>
      <c r="C15" s="12">
        <v>1530</v>
      </c>
      <c r="D15" s="12">
        <v>50</v>
      </c>
      <c r="E15" s="12">
        <v>2185</v>
      </c>
      <c r="F15" s="12"/>
      <c r="G15" s="1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59FE92-5A4F-4D53-90C6-E7C95AC80832}">
  <dimension ref="A1:G48"/>
  <sheetViews>
    <sheetView zoomScale="78" zoomScaleNormal="78" workbookViewId="0">
      <selection activeCell="F1" sqref="F1"/>
    </sheetView>
  </sheetViews>
  <sheetFormatPr defaultRowHeight="14.4" x14ac:dyDescent="0.55000000000000004"/>
  <cols>
    <col min="1" max="1" width="16" bestFit="1" customWidth="1"/>
    <col min="2" max="2" width="15.5234375" bestFit="1" customWidth="1"/>
    <col min="3" max="3" width="5.3125" bestFit="1" customWidth="1"/>
    <col min="4" max="4" width="3.62890625" bestFit="1" customWidth="1"/>
    <col min="5" max="5" width="9.05078125" bestFit="1" customWidth="1"/>
    <col min="6" max="6" width="6.47265625" bestFit="1" customWidth="1"/>
    <col min="7" max="7" width="10.3125" bestFit="1" customWidth="1"/>
  </cols>
  <sheetData>
    <row r="1" spans="1:7" x14ac:dyDescent="0.55000000000000004">
      <c r="A1" s="10" t="s">
        <v>8223</v>
      </c>
      <c r="B1" t="s">
        <v>8324</v>
      </c>
    </row>
    <row r="2" spans="1:7" x14ac:dyDescent="0.55000000000000004">
      <c r="A2" s="10" t="s">
        <v>8367</v>
      </c>
      <c r="B2" t="s">
        <v>8324</v>
      </c>
    </row>
    <row r="4" spans="1:7" x14ac:dyDescent="0.55000000000000004">
      <c r="A4" s="10" t="s">
        <v>8368</v>
      </c>
      <c r="B4" s="10" t="s">
        <v>8323</v>
      </c>
    </row>
    <row r="5" spans="1:7" x14ac:dyDescent="0.55000000000000004">
      <c r="A5" s="10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  <c r="G5" t="s">
        <v>8312</v>
      </c>
    </row>
    <row r="6" spans="1:7" x14ac:dyDescent="0.55000000000000004">
      <c r="A6" s="11" t="s">
        <v>8326</v>
      </c>
      <c r="B6" s="12"/>
      <c r="C6" s="12">
        <v>100</v>
      </c>
      <c r="D6" s="12"/>
      <c r="E6" s="12"/>
      <c r="F6" s="12"/>
      <c r="G6" s="12">
        <v>100</v>
      </c>
    </row>
    <row r="7" spans="1:7" x14ac:dyDescent="0.55000000000000004">
      <c r="A7" s="11" t="s">
        <v>8327</v>
      </c>
      <c r="B7" s="12">
        <v>20</v>
      </c>
      <c r="C7" s="12"/>
      <c r="D7" s="12"/>
      <c r="E7" s="12"/>
      <c r="F7" s="12"/>
      <c r="G7" s="12">
        <v>20</v>
      </c>
    </row>
    <row r="8" spans="1:7" x14ac:dyDescent="0.55000000000000004">
      <c r="A8" s="11" t="s">
        <v>8328</v>
      </c>
      <c r="B8" s="12">
        <v>24</v>
      </c>
      <c r="C8" s="12"/>
      <c r="D8" s="12"/>
      <c r="E8" s="12"/>
      <c r="F8" s="12"/>
      <c r="G8" s="12">
        <v>24</v>
      </c>
    </row>
    <row r="9" spans="1:7" x14ac:dyDescent="0.55000000000000004">
      <c r="A9" s="11" t="s">
        <v>8329</v>
      </c>
      <c r="B9" s="12"/>
      <c r="C9" s="12">
        <v>40</v>
      </c>
      <c r="D9" s="12"/>
      <c r="E9" s="12"/>
      <c r="F9" s="12"/>
      <c r="G9" s="12">
        <v>40</v>
      </c>
    </row>
    <row r="10" spans="1:7" x14ac:dyDescent="0.55000000000000004">
      <c r="A10" s="11" t="s">
        <v>8330</v>
      </c>
      <c r="B10" s="12"/>
      <c r="C10" s="12"/>
      <c r="D10" s="12"/>
      <c r="E10" s="12">
        <v>40</v>
      </c>
      <c r="F10" s="12"/>
      <c r="G10" s="12">
        <v>40</v>
      </c>
    </row>
    <row r="11" spans="1:7" x14ac:dyDescent="0.55000000000000004">
      <c r="A11" s="11" t="s">
        <v>8331</v>
      </c>
      <c r="B11" s="12"/>
      <c r="C11" s="12"/>
      <c r="D11" s="12"/>
      <c r="E11" s="12">
        <v>180</v>
      </c>
      <c r="F11" s="12"/>
      <c r="G11" s="12">
        <v>180</v>
      </c>
    </row>
    <row r="12" spans="1:7" x14ac:dyDescent="0.55000000000000004">
      <c r="A12" s="11" t="s">
        <v>8332</v>
      </c>
      <c r="B12" s="12"/>
      <c r="C12" s="12">
        <v>80</v>
      </c>
      <c r="D12" s="12"/>
      <c r="E12" s="12"/>
      <c r="F12" s="12"/>
      <c r="G12" s="12">
        <v>80</v>
      </c>
    </row>
    <row r="13" spans="1:7" x14ac:dyDescent="0.55000000000000004">
      <c r="A13" s="11" t="s">
        <v>8333</v>
      </c>
      <c r="B13" s="12"/>
      <c r="C13" s="12"/>
      <c r="D13" s="12"/>
      <c r="E13" s="12">
        <v>40</v>
      </c>
      <c r="F13" s="12"/>
      <c r="G13" s="12">
        <v>40</v>
      </c>
    </row>
    <row r="14" spans="1:7" x14ac:dyDescent="0.55000000000000004">
      <c r="A14" s="11" t="s">
        <v>8334</v>
      </c>
      <c r="B14" s="12"/>
      <c r="C14" s="12">
        <v>40</v>
      </c>
      <c r="D14" s="12">
        <v>20</v>
      </c>
      <c r="E14" s="12"/>
      <c r="F14" s="12"/>
      <c r="G14" s="12">
        <v>60</v>
      </c>
    </row>
    <row r="15" spans="1:7" x14ac:dyDescent="0.55000000000000004">
      <c r="A15" s="11" t="s">
        <v>8335</v>
      </c>
      <c r="B15" s="12"/>
      <c r="C15" s="12">
        <v>40</v>
      </c>
      <c r="D15" s="12"/>
      <c r="E15" s="12"/>
      <c r="F15" s="12"/>
      <c r="G15" s="12">
        <v>40</v>
      </c>
    </row>
    <row r="16" spans="1:7" x14ac:dyDescent="0.55000000000000004">
      <c r="A16" s="11" t="s">
        <v>8336</v>
      </c>
      <c r="B16" s="12">
        <v>20</v>
      </c>
      <c r="C16" s="12">
        <v>120</v>
      </c>
      <c r="D16" s="12"/>
      <c r="E16" s="12"/>
      <c r="F16" s="12"/>
      <c r="G16" s="12">
        <v>140</v>
      </c>
    </row>
    <row r="17" spans="1:7" x14ac:dyDescent="0.55000000000000004">
      <c r="A17" s="11" t="s">
        <v>8337</v>
      </c>
      <c r="B17" s="12"/>
      <c r="C17" s="12">
        <v>20</v>
      </c>
      <c r="D17" s="12"/>
      <c r="E17" s="12"/>
      <c r="F17" s="12"/>
      <c r="G17" s="12">
        <v>20</v>
      </c>
    </row>
    <row r="18" spans="1:7" x14ac:dyDescent="0.55000000000000004">
      <c r="A18" s="11" t="s">
        <v>8338</v>
      </c>
      <c r="B18" s="12"/>
      <c r="C18" s="12"/>
      <c r="D18" s="12"/>
      <c r="E18" s="12">
        <v>140</v>
      </c>
      <c r="F18" s="12"/>
      <c r="G18" s="12">
        <v>140</v>
      </c>
    </row>
    <row r="19" spans="1:7" x14ac:dyDescent="0.55000000000000004">
      <c r="A19" s="11" t="s">
        <v>8339</v>
      </c>
      <c r="B19" s="12"/>
      <c r="C19" s="12">
        <v>20</v>
      </c>
      <c r="D19" s="12"/>
      <c r="E19" s="12">
        <v>140</v>
      </c>
      <c r="F19" s="12"/>
      <c r="G19" s="12">
        <v>160</v>
      </c>
    </row>
    <row r="20" spans="1:7" x14ac:dyDescent="0.55000000000000004">
      <c r="A20" s="11" t="s">
        <v>8340</v>
      </c>
      <c r="B20" s="12"/>
      <c r="C20" s="12">
        <v>60</v>
      </c>
      <c r="D20" s="12"/>
      <c r="E20" s="12"/>
      <c r="F20" s="12"/>
      <c r="G20" s="12">
        <v>60</v>
      </c>
    </row>
    <row r="21" spans="1:7" x14ac:dyDescent="0.55000000000000004">
      <c r="A21" s="11" t="s">
        <v>8341</v>
      </c>
      <c r="B21" s="12"/>
      <c r="C21" s="12">
        <v>11</v>
      </c>
      <c r="D21" s="12"/>
      <c r="E21" s="12">
        <v>9</v>
      </c>
      <c r="F21" s="12"/>
      <c r="G21" s="12">
        <v>20</v>
      </c>
    </row>
    <row r="22" spans="1:7" x14ac:dyDescent="0.55000000000000004">
      <c r="A22" s="11" t="s">
        <v>8342</v>
      </c>
      <c r="B22" s="12"/>
      <c r="C22" s="12"/>
      <c r="D22" s="12"/>
      <c r="E22" s="12">
        <v>20</v>
      </c>
      <c r="F22" s="12"/>
      <c r="G22" s="12">
        <v>20</v>
      </c>
    </row>
    <row r="23" spans="1:7" x14ac:dyDescent="0.55000000000000004">
      <c r="A23" s="11" t="s">
        <v>8343</v>
      </c>
      <c r="B23" s="12"/>
      <c r="C23" s="12">
        <v>40</v>
      </c>
      <c r="D23" s="12"/>
      <c r="E23" s="12"/>
      <c r="F23" s="12"/>
      <c r="G23" s="12">
        <v>40</v>
      </c>
    </row>
    <row r="24" spans="1:7" x14ac:dyDescent="0.55000000000000004">
      <c r="A24" s="11" t="s">
        <v>8344</v>
      </c>
      <c r="B24" s="12">
        <v>20</v>
      </c>
      <c r="C24" s="12">
        <v>60</v>
      </c>
      <c r="D24" s="12"/>
      <c r="E24" s="12">
        <v>60</v>
      </c>
      <c r="F24" s="12"/>
      <c r="G24" s="12">
        <v>140</v>
      </c>
    </row>
    <row r="25" spans="1:7" x14ac:dyDescent="0.55000000000000004">
      <c r="A25" s="11" t="s">
        <v>8345</v>
      </c>
      <c r="B25" s="12"/>
      <c r="C25" s="12">
        <v>20</v>
      </c>
      <c r="D25" s="12"/>
      <c r="E25" s="12"/>
      <c r="F25" s="12"/>
      <c r="G25" s="12">
        <v>20</v>
      </c>
    </row>
    <row r="26" spans="1:7" x14ac:dyDescent="0.55000000000000004">
      <c r="A26" s="11" t="s">
        <v>8346</v>
      </c>
      <c r="B26" s="12"/>
      <c r="C26" s="12"/>
      <c r="D26" s="12"/>
      <c r="E26" s="12">
        <v>60</v>
      </c>
      <c r="F26" s="12"/>
      <c r="G26" s="12">
        <v>60</v>
      </c>
    </row>
    <row r="27" spans="1:7" x14ac:dyDescent="0.55000000000000004">
      <c r="A27" s="11" t="s">
        <v>8347</v>
      </c>
      <c r="B27" s="12"/>
      <c r="C27" s="12">
        <v>20</v>
      </c>
      <c r="D27" s="12"/>
      <c r="E27" s="12"/>
      <c r="F27" s="12"/>
      <c r="G27" s="12">
        <v>20</v>
      </c>
    </row>
    <row r="28" spans="1:7" x14ac:dyDescent="0.55000000000000004">
      <c r="A28" s="11" t="s">
        <v>8348</v>
      </c>
      <c r="B28" s="12"/>
      <c r="C28" s="12">
        <v>57</v>
      </c>
      <c r="D28" s="12"/>
      <c r="E28" s="12">
        <v>103</v>
      </c>
      <c r="F28" s="12"/>
      <c r="G28" s="12">
        <v>160</v>
      </c>
    </row>
    <row r="29" spans="1:7" x14ac:dyDescent="0.55000000000000004">
      <c r="A29" s="11" t="s">
        <v>8349</v>
      </c>
      <c r="B29" s="12"/>
      <c r="C29" s="12">
        <v>20</v>
      </c>
      <c r="D29" s="12"/>
      <c r="E29" s="12"/>
      <c r="F29" s="12"/>
      <c r="G29" s="12">
        <v>20</v>
      </c>
    </row>
    <row r="30" spans="1:7" x14ac:dyDescent="0.55000000000000004">
      <c r="A30" s="11" t="s">
        <v>8350</v>
      </c>
      <c r="B30" s="12"/>
      <c r="C30" s="12">
        <v>353</v>
      </c>
      <c r="D30" s="12">
        <v>19</v>
      </c>
      <c r="E30" s="12">
        <v>694</v>
      </c>
      <c r="F30" s="12"/>
      <c r="G30" s="12">
        <v>1066</v>
      </c>
    </row>
    <row r="31" spans="1:7" x14ac:dyDescent="0.55000000000000004">
      <c r="A31" s="11" t="s">
        <v>8351</v>
      </c>
      <c r="B31" s="12"/>
      <c r="C31" s="12"/>
      <c r="D31" s="12"/>
      <c r="E31" s="12">
        <v>40</v>
      </c>
      <c r="F31" s="12"/>
      <c r="G31" s="12">
        <v>40</v>
      </c>
    </row>
    <row r="32" spans="1:7" x14ac:dyDescent="0.55000000000000004">
      <c r="A32" s="11" t="s">
        <v>8352</v>
      </c>
      <c r="B32" s="12"/>
      <c r="C32" s="12"/>
      <c r="D32" s="12"/>
      <c r="E32" s="12">
        <v>20</v>
      </c>
      <c r="F32" s="12"/>
      <c r="G32" s="12">
        <v>20</v>
      </c>
    </row>
    <row r="33" spans="1:7" x14ac:dyDescent="0.55000000000000004">
      <c r="A33" s="11" t="s">
        <v>8353</v>
      </c>
      <c r="B33" s="12"/>
      <c r="C33" s="12">
        <v>20</v>
      </c>
      <c r="D33" s="12"/>
      <c r="E33" s="12"/>
      <c r="F33" s="12"/>
      <c r="G33" s="12">
        <v>20</v>
      </c>
    </row>
    <row r="34" spans="1:7" x14ac:dyDescent="0.55000000000000004">
      <c r="A34" s="11" t="s">
        <v>8354</v>
      </c>
      <c r="B34" s="12"/>
      <c r="C34" s="12"/>
      <c r="D34" s="12"/>
      <c r="E34" s="12">
        <v>260</v>
      </c>
      <c r="F34" s="12"/>
      <c r="G34" s="12">
        <v>260</v>
      </c>
    </row>
    <row r="35" spans="1:7" x14ac:dyDescent="0.55000000000000004">
      <c r="A35" s="11" t="s">
        <v>8355</v>
      </c>
      <c r="B35" s="12">
        <v>40</v>
      </c>
      <c r="C35" s="12"/>
      <c r="D35" s="12"/>
      <c r="E35" s="12"/>
      <c r="F35" s="12"/>
      <c r="G35" s="12">
        <v>40</v>
      </c>
    </row>
    <row r="36" spans="1:7" x14ac:dyDescent="0.55000000000000004">
      <c r="A36" s="11" t="s">
        <v>8356</v>
      </c>
      <c r="B36" s="12"/>
      <c r="C36" s="12"/>
      <c r="D36" s="12"/>
      <c r="E36" s="12">
        <v>60</v>
      </c>
      <c r="F36" s="12"/>
      <c r="G36" s="12">
        <v>60</v>
      </c>
    </row>
    <row r="37" spans="1:7" x14ac:dyDescent="0.55000000000000004">
      <c r="A37" s="11" t="s">
        <v>8357</v>
      </c>
      <c r="B37" s="12"/>
      <c r="C37" s="12"/>
      <c r="D37" s="12">
        <v>6</v>
      </c>
      <c r="E37" s="12">
        <v>34</v>
      </c>
      <c r="F37" s="12"/>
      <c r="G37" s="12">
        <v>40</v>
      </c>
    </row>
    <row r="38" spans="1:7" x14ac:dyDescent="0.55000000000000004">
      <c r="A38" s="11" t="s">
        <v>8358</v>
      </c>
      <c r="B38" s="12">
        <v>18</v>
      </c>
      <c r="C38" s="12">
        <v>2</v>
      </c>
      <c r="D38" s="12"/>
      <c r="E38" s="12">
        <v>40</v>
      </c>
      <c r="F38" s="12"/>
      <c r="G38" s="12">
        <v>60</v>
      </c>
    </row>
    <row r="39" spans="1:7" x14ac:dyDescent="0.55000000000000004">
      <c r="A39" s="11" t="s">
        <v>8359</v>
      </c>
      <c r="B39" s="12">
        <v>17</v>
      </c>
      <c r="C39" s="12">
        <v>80</v>
      </c>
      <c r="D39" s="12">
        <v>5</v>
      </c>
      <c r="E39" s="12">
        <v>85</v>
      </c>
      <c r="F39" s="12"/>
      <c r="G39" s="12">
        <v>187</v>
      </c>
    </row>
    <row r="40" spans="1:7" x14ac:dyDescent="0.55000000000000004">
      <c r="A40" s="11" t="s">
        <v>8360</v>
      </c>
      <c r="B40" s="12"/>
      <c r="C40" s="12"/>
      <c r="D40" s="12"/>
      <c r="E40" s="12">
        <v>80</v>
      </c>
      <c r="F40" s="12"/>
      <c r="G40" s="12">
        <v>80</v>
      </c>
    </row>
    <row r="41" spans="1:7" x14ac:dyDescent="0.55000000000000004">
      <c r="A41" s="11" t="s">
        <v>8361</v>
      </c>
      <c r="B41" s="12"/>
      <c r="C41" s="12"/>
      <c r="D41" s="12"/>
      <c r="E41" s="12">
        <v>60</v>
      </c>
      <c r="F41" s="12"/>
      <c r="G41" s="12">
        <v>60</v>
      </c>
    </row>
    <row r="42" spans="1:7" x14ac:dyDescent="0.55000000000000004">
      <c r="A42" s="11" t="s">
        <v>8362</v>
      </c>
      <c r="B42" s="12">
        <v>10</v>
      </c>
      <c r="C42" s="12">
        <v>47</v>
      </c>
      <c r="D42" s="12"/>
      <c r="E42" s="12"/>
      <c r="F42" s="12"/>
      <c r="G42" s="12">
        <v>57</v>
      </c>
    </row>
    <row r="43" spans="1:7" x14ac:dyDescent="0.55000000000000004">
      <c r="A43" s="11" t="s">
        <v>8363</v>
      </c>
      <c r="B43" s="12"/>
      <c r="C43" s="12">
        <v>100</v>
      </c>
      <c r="D43" s="12"/>
      <c r="E43" s="12"/>
      <c r="F43" s="12"/>
      <c r="G43" s="12">
        <v>100</v>
      </c>
    </row>
    <row r="44" spans="1:7" x14ac:dyDescent="0.55000000000000004">
      <c r="A44" s="11" t="s">
        <v>8364</v>
      </c>
      <c r="B44" s="12">
        <v>60</v>
      </c>
      <c r="C44" s="12">
        <v>120</v>
      </c>
      <c r="D44" s="12"/>
      <c r="E44" s="12">
        <v>20</v>
      </c>
      <c r="F44" s="12"/>
      <c r="G44" s="12">
        <v>200</v>
      </c>
    </row>
    <row r="45" spans="1:7" x14ac:dyDescent="0.55000000000000004">
      <c r="A45" s="11" t="s">
        <v>8365</v>
      </c>
      <c r="B45" s="12">
        <v>100</v>
      </c>
      <c r="C45" s="12">
        <v>60</v>
      </c>
      <c r="D45" s="12"/>
      <c r="E45" s="12"/>
      <c r="F45" s="12"/>
      <c r="G45" s="12">
        <v>160</v>
      </c>
    </row>
    <row r="46" spans="1:7" x14ac:dyDescent="0.55000000000000004">
      <c r="A46" s="11" t="s">
        <v>8366</v>
      </c>
      <c r="B46" s="12">
        <v>20</v>
      </c>
      <c r="C46" s="12"/>
      <c r="D46" s="12"/>
      <c r="E46" s="12"/>
      <c r="F46" s="12"/>
      <c r="G46" s="12">
        <v>20</v>
      </c>
    </row>
    <row r="47" spans="1:7" x14ac:dyDescent="0.55000000000000004">
      <c r="A47" s="11" t="s">
        <v>8311</v>
      </c>
      <c r="B47" s="12"/>
      <c r="C47" s="12"/>
      <c r="D47" s="12"/>
      <c r="E47" s="12"/>
      <c r="F47" s="12"/>
      <c r="G47" s="12"/>
    </row>
    <row r="48" spans="1:7" x14ac:dyDescent="0.55000000000000004">
      <c r="A48" s="11" t="s">
        <v>8312</v>
      </c>
      <c r="B48" s="12">
        <v>349</v>
      </c>
      <c r="C48" s="12">
        <v>1530</v>
      </c>
      <c r="D48" s="12">
        <v>50</v>
      </c>
      <c r="E48" s="12">
        <v>2185</v>
      </c>
      <c r="F48" s="12"/>
      <c r="G48" s="1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D0F2BC-A9BB-410E-9426-4F31A4B940B5}">
  <dimension ref="A1:E18"/>
  <sheetViews>
    <sheetView tabSelected="1" workbookViewId="0">
      <selection activeCell="E9" sqref="E9"/>
    </sheetView>
  </sheetViews>
  <sheetFormatPr defaultRowHeight="14.4" x14ac:dyDescent="0.55000000000000004"/>
  <cols>
    <col min="1" max="1" width="13.26171875" bestFit="1" customWidth="1"/>
    <col min="2" max="2" width="14.68359375" bestFit="1" customWidth="1"/>
    <col min="3" max="3" width="5.26171875" bestFit="1" customWidth="1"/>
    <col min="4" max="4" width="8.83984375" bestFit="1" customWidth="1"/>
    <col min="5" max="7" width="10.20703125" bestFit="1" customWidth="1"/>
  </cols>
  <sheetData>
    <row r="1" spans="1:5" x14ac:dyDescent="0.55000000000000004">
      <c r="A1" s="10" t="s">
        <v>8367</v>
      </c>
      <c r="B1" t="s">
        <v>8324</v>
      </c>
    </row>
    <row r="2" spans="1:5" x14ac:dyDescent="0.55000000000000004">
      <c r="A2" s="10" t="s">
        <v>8373</v>
      </c>
      <c r="B2" t="s">
        <v>8324</v>
      </c>
    </row>
    <row r="4" spans="1:5" x14ac:dyDescent="0.55000000000000004">
      <c r="A4" s="10" t="s">
        <v>8322</v>
      </c>
      <c r="B4" s="10" t="s">
        <v>8323</v>
      </c>
    </row>
    <row r="5" spans="1:5" x14ac:dyDescent="0.55000000000000004">
      <c r="A5" s="10" t="s">
        <v>8310</v>
      </c>
      <c r="B5" t="s">
        <v>8220</v>
      </c>
      <c r="C5" t="s">
        <v>8221</v>
      </c>
      <c r="D5" t="s">
        <v>8219</v>
      </c>
      <c r="E5" t="s">
        <v>8312</v>
      </c>
    </row>
    <row r="6" spans="1:5" x14ac:dyDescent="0.55000000000000004">
      <c r="A6" s="11" t="s">
        <v>8375</v>
      </c>
      <c r="B6" s="12">
        <v>34</v>
      </c>
      <c r="C6" s="12">
        <v>149</v>
      </c>
      <c r="D6" s="12">
        <v>183</v>
      </c>
      <c r="E6" s="12">
        <v>366</v>
      </c>
    </row>
    <row r="7" spans="1:5" x14ac:dyDescent="0.55000000000000004">
      <c r="A7" s="11" t="s">
        <v>8376</v>
      </c>
      <c r="B7" s="12">
        <v>27</v>
      </c>
      <c r="C7" s="12">
        <v>105</v>
      </c>
      <c r="D7" s="12">
        <v>202</v>
      </c>
      <c r="E7" s="12">
        <v>334</v>
      </c>
    </row>
    <row r="8" spans="1:5" x14ac:dyDescent="0.55000000000000004">
      <c r="A8" s="11" t="s">
        <v>8377</v>
      </c>
      <c r="B8" s="12">
        <v>28</v>
      </c>
      <c r="C8" s="12">
        <v>108</v>
      </c>
      <c r="D8" s="12">
        <v>179</v>
      </c>
      <c r="E8" s="12">
        <v>315</v>
      </c>
    </row>
    <row r="9" spans="1:5" x14ac:dyDescent="0.55000000000000004">
      <c r="A9" s="11" t="s">
        <v>8378</v>
      </c>
      <c r="B9" s="12">
        <v>27</v>
      </c>
      <c r="C9" s="12">
        <v>103</v>
      </c>
      <c r="D9" s="12">
        <v>193</v>
      </c>
      <c r="E9" s="12">
        <v>323</v>
      </c>
    </row>
    <row r="10" spans="1:5" x14ac:dyDescent="0.55000000000000004">
      <c r="A10" s="11" t="s">
        <v>8379</v>
      </c>
      <c r="B10" s="12">
        <v>26</v>
      </c>
      <c r="C10" s="12">
        <v>126</v>
      </c>
      <c r="D10" s="12">
        <v>233</v>
      </c>
      <c r="E10" s="12">
        <v>385</v>
      </c>
    </row>
    <row r="11" spans="1:5" x14ac:dyDescent="0.55000000000000004">
      <c r="A11" s="11" t="s">
        <v>8380</v>
      </c>
      <c r="B11" s="12">
        <v>27</v>
      </c>
      <c r="C11" s="12">
        <v>148</v>
      </c>
      <c r="D11" s="12">
        <v>213</v>
      </c>
      <c r="E11" s="12">
        <v>388</v>
      </c>
    </row>
    <row r="12" spans="1:5" x14ac:dyDescent="0.55000000000000004">
      <c r="A12" s="11" t="s">
        <v>8381</v>
      </c>
      <c r="B12" s="12">
        <v>44</v>
      </c>
      <c r="C12" s="12">
        <v>148</v>
      </c>
      <c r="D12" s="12">
        <v>192</v>
      </c>
      <c r="E12" s="12">
        <v>384</v>
      </c>
    </row>
    <row r="13" spans="1:5" x14ac:dyDescent="0.55000000000000004">
      <c r="A13" s="11" t="s">
        <v>8382</v>
      </c>
      <c r="B13" s="12">
        <v>32</v>
      </c>
      <c r="C13" s="12">
        <v>134</v>
      </c>
      <c r="D13" s="12">
        <v>167</v>
      </c>
      <c r="E13" s="12">
        <v>333</v>
      </c>
    </row>
    <row r="14" spans="1:5" x14ac:dyDescent="0.55000000000000004">
      <c r="A14" s="11" t="s">
        <v>8383</v>
      </c>
      <c r="B14" s="12">
        <v>24</v>
      </c>
      <c r="C14" s="12">
        <v>127</v>
      </c>
      <c r="D14" s="12">
        <v>148</v>
      </c>
      <c r="E14" s="12">
        <v>299</v>
      </c>
    </row>
    <row r="15" spans="1:5" x14ac:dyDescent="0.55000000000000004">
      <c r="A15" s="11" t="s">
        <v>8384</v>
      </c>
      <c r="B15" s="12">
        <v>20</v>
      </c>
      <c r="C15" s="12">
        <v>150</v>
      </c>
      <c r="D15" s="12">
        <v>184</v>
      </c>
      <c r="E15" s="12">
        <v>354</v>
      </c>
    </row>
    <row r="16" spans="1:5" x14ac:dyDescent="0.55000000000000004">
      <c r="A16" s="11" t="s">
        <v>8385</v>
      </c>
      <c r="B16" s="12">
        <v>37</v>
      </c>
      <c r="C16" s="12">
        <v>113</v>
      </c>
      <c r="D16" s="12">
        <v>180</v>
      </c>
      <c r="E16" s="12">
        <v>330</v>
      </c>
    </row>
    <row r="17" spans="1:5" x14ac:dyDescent="0.55000000000000004">
      <c r="A17" s="11" t="s">
        <v>8386</v>
      </c>
      <c r="B17" s="12">
        <v>23</v>
      </c>
      <c r="C17" s="12">
        <v>119</v>
      </c>
      <c r="D17" s="12">
        <v>111</v>
      </c>
      <c r="E17" s="12">
        <v>253</v>
      </c>
    </row>
    <row r="18" spans="1:5" x14ac:dyDescent="0.55000000000000004">
      <c r="A18" s="11" t="s">
        <v>8312</v>
      </c>
      <c r="B18" s="12">
        <v>349</v>
      </c>
      <c r="C18" s="12">
        <v>1530</v>
      </c>
      <c r="D18" s="12">
        <v>2185</v>
      </c>
      <c r="E18" s="12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ABA410-87FC-41EA-9C29-93540D09587E}">
  <dimension ref="A1"/>
  <sheetViews>
    <sheetView workbookViewId="0">
      <selection activeCell="B8" sqref="B8"/>
    </sheetView>
  </sheetViews>
  <sheetFormatPr defaultRowHeight="14.4" x14ac:dyDescent="0.55000000000000004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C5DC6-C92D-4B5C-91B4-6364132D0A9F}">
  <dimension ref="A1:H13"/>
  <sheetViews>
    <sheetView workbookViewId="0">
      <selection activeCell="E19" sqref="E19"/>
    </sheetView>
  </sheetViews>
  <sheetFormatPr defaultRowHeight="14.4" x14ac:dyDescent="0.55000000000000004"/>
  <cols>
    <col min="1" max="1" width="28.62890625" customWidth="1"/>
    <col min="2" max="2" width="17.3671875" customWidth="1"/>
    <col min="3" max="3" width="19.9453125" customWidth="1"/>
    <col min="4" max="4" width="19.734375" customWidth="1"/>
    <col min="5" max="5" width="19.20703125" customWidth="1"/>
    <col min="6" max="6" width="20.734375" style="7" customWidth="1"/>
    <col min="7" max="7" width="17.41796875" customWidth="1"/>
    <col min="8" max="8" width="18.41796875" customWidth="1"/>
    <col min="9" max="9" width="17.1015625" customWidth="1"/>
    <col min="24" max="24" width="23.47265625" customWidth="1"/>
    <col min="25" max="25" width="27.89453125" customWidth="1"/>
    <col min="26" max="26" width="29.20703125" customWidth="1"/>
    <col min="27" max="27" width="20.9453125" customWidth="1"/>
    <col min="28" max="28" width="19.1015625" customWidth="1"/>
    <col min="29" max="29" width="17.41796875" customWidth="1"/>
    <col min="30" max="30" width="20.1015625" customWidth="1"/>
    <col min="31" max="31" width="18.83984375" customWidth="1"/>
  </cols>
  <sheetData>
    <row r="1" spans="1:8" x14ac:dyDescent="0.55000000000000004">
      <c r="A1" s="13" t="s">
        <v>8216</v>
      </c>
      <c r="B1" t="s">
        <v>8387</v>
      </c>
      <c r="C1" t="s">
        <v>8388</v>
      </c>
      <c r="D1" t="s">
        <v>8389</v>
      </c>
      <c r="E1" t="s">
        <v>8390</v>
      </c>
      <c r="F1" s="7" t="s">
        <v>8391</v>
      </c>
      <c r="G1" t="s">
        <v>8392</v>
      </c>
      <c r="H1" t="s">
        <v>8393</v>
      </c>
    </row>
    <row r="2" spans="1:8" x14ac:dyDescent="0.55000000000000004">
      <c r="A2" t="s">
        <v>8405</v>
      </c>
      <c r="B2">
        <f>COUNTIFS(goal, "&lt;1000", state, "successful")</f>
        <v>322</v>
      </c>
      <c r="C2">
        <f>COUNTIFS(goal, "&lt;1000", state, "failed")</f>
        <v>113</v>
      </c>
      <c r="D2">
        <f>COUNTIFS(goal, "&lt;1000", state, "canceled")</f>
        <v>18</v>
      </c>
      <c r="E2">
        <f>SUM(B2,C2,D2)</f>
        <v>453</v>
      </c>
      <c r="F2" s="7">
        <f>(B2/E2)</f>
        <v>0.71081677704194257</v>
      </c>
      <c r="G2" s="7">
        <f>C2/E2</f>
        <v>0.24944812362030905</v>
      </c>
      <c r="H2" s="7">
        <f>D2/E2</f>
        <v>3.9735099337748346E-2</v>
      </c>
    </row>
    <row r="3" spans="1:8" x14ac:dyDescent="0.55000000000000004">
      <c r="A3" t="s">
        <v>8394</v>
      </c>
      <c r="B3">
        <f>COUNTIFS(goal, "&lt;5000", state, "successful") -B2</f>
        <v>932</v>
      </c>
      <c r="C3">
        <f>COUNTIFS(goal, "&lt;5000", state, "failed")-C2</f>
        <v>420</v>
      </c>
      <c r="D3">
        <f>COUNTIFS(goal, "&lt;5000", state, "canceled") -D2</f>
        <v>60</v>
      </c>
      <c r="E3">
        <f t="shared" ref="E3:E13" si="0">SUM(B3,C3,D3)</f>
        <v>1412</v>
      </c>
      <c r="F3" s="7">
        <f t="shared" ref="F3:F13" si="1">(B3/E3)</f>
        <v>0.66005665722379603</v>
      </c>
      <c r="G3" s="7">
        <f t="shared" ref="G3:G13" si="2">C3/E3</f>
        <v>0.29745042492917845</v>
      </c>
      <c r="H3" s="7">
        <f t="shared" ref="H3:H13" si="3">D3/E3</f>
        <v>4.2492917847025496E-2</v>
      </c>
    </row>
    <row r="4" spans="1:8" x14ac:dyDescent="0.55000000000000004">
      <c r="A4" t="s">
        <v>8395</v>
      </c>
      <c r="B4">
        <f>COUNTIFS(goal, "&lt;10000", state, "successful") -B3</f>
        <v>703</v>
      </c>
      <c r="C4">
        <f>COUNTIFS(goal, "&lt;10000", state, "failed")-C3</f>
        <v>396</v>
      </c>
      <c r="D4">
        <f>COUNTIFS(goal, "&lt;10000", state, "canceled") -D3</f>
        <v>70</v>
      </c>
      <c r="E4">
        <f t="shared" si="0"/>
        <v>1169</v>
      </c>
      <c r="F4" s="7">
        <f t="shared" si="1"/>
        <v>0.60136869118905045</v>
      </c>
      <c r="G4" s="7">
        <f t="shared" si="2"/>
        <v>0.33875106928999144</v>
      </c>
      <c r="H4" s="7">
        <f t="shared" si="3"/>
        <v>5.9880239520958084E-2</v>
      </c>
    </row>
    <row r="5" spans="1:8" x14ac:dyDescent="0.55000000000000004">
      <c r="A5" t="s">
        <v>8396</v>
      </c>
      <c r="B5">
        <f>COUNTIFS(goal, "&lt;15000", state, "successful") -B4</f>
        <v>1100</v>
      </c>
      <c r="C5">
        <f>COUNTIFS(goal, "&lt;15000", state, "failed")-C4</f>
        <v>563</v>
      </c>
      <c r="D5">
        <f>COUNTIFS(goal, "&lt;15000", state, "canceled") -D4</f>
        <v>100</v>
      </c>
      <c r="E5">
        <f t="shared" si="0"/>
        <v>1763</v>
      </c>
      <c r="F5" s="7">
        <f t="shared" si="1"/>
        <v>0.62393647192285873</v>
      </c>
      <c r="G5" s="7">
        <f t="shared" si="2"/>
        <v>0.31934203062960864</v>
      </c>
      <c r="H5" s="7">
        <f t="shared" si="3"/>
        <v>5.6721497447532618E-2</v>
      </c>
    </row>
    <row r="6" spans="1:8" x14ac:dyDescent="0.55000000000000004">
      <c r="A6" t="s">
        <v>8397</v>
      </c>
      <c r="B6">
        <f>COUNTIFS(goal, "&lt;20000", state, "successful") -B5</f>
        <v>797</v>
      </c>
      <c r="C6">
        <f>COUNTIFS(goal, "&lt;20000", state, "failed")-C5</f>
        <v>486</v>
      </c>
      <c r="D6">
        <f>COUNTIFS(goal, "&lt;20000", state, "canceled") -D5</f>
        <v>87</v>
      </c>
      <c r="E6">
        <f t="shared" si="0"/>
        <v>1370</v>
      </c>
      <c r="F6" s="7">
        <f t="shared" si="1"/>
        <v>0.58175182481751819</v>
      </c>
      <c r="G6" s="7">
        <f t="shared" si="2"/>
        <v>0.35474452554744523</v>
      </c>
      <c r="H6" s="7">
        <f t="shared" si="3"/>
        <v>6.3503649635036491E-2</v>
      </c>
    </row>
    <row r="7" spans="1:8" x14ac:dyDescent="0.55000000000000004">
      <c r="A7" t="s">
        <v>8398</v>
      </c>
      <c r="B7">
        <f>COUNTIFS(goal, "&lt;25000", state, "successful") -B6</f>
        <v>1162</v>
      </c>
      <c r="C7">
        <f>COUNTIFS(goal, "&lt;25000", state, "failed")-C6</f>
        <v>635</v>
      </c>
      <c r="D7">
        <f>COUNTIFS(goal, "&lt;25000", state, "canceled") -D6</f>
        <v>114</v>
      </c>
      <c r="E7">
        <f t="shared" si="0"/>
        <v>1911</v>
      </c>
      <c r="F7" s="7">
        <f t="shared" si="1"/>
        <v>0.60805860805860801</v>
      </c>
      <c r="G7" s="7">
        <f t="shared" si="2"/>
        <v>0.33228676085818942</v>
      </c>
      <c r="H7" s="7">
        <f t="shared" si="3"/>
        <v>5.9654631083202514E-2</v>
      </c>
    </row>
    <row r="8" spans="1:8" x14ac:dyDescent="0.55000000000000004">
      <c r="A8" t="s">
        <v>8399</v>
      </c>
      <c r="B8">
        <f>COUNTIFS(goal, "&lt;30000", state, "successful") -B7</f>
        <v>852</v>
      </c>
      <c r="C8">
        <f>COUNTIFS(goal, "&lt;30000", state, "failed")-C7</f>
        <v>550</v>
      </c>
      <c r="D8">
        <f>COUNTIFS(goal, "&lt;30000", state, "canceled") -D7</f>
        <v>105</v>
      </c>
      <c r="E8">
        <f t="shared" si="0"/>
        <v>1507</v>
      </c>
      <c r="F8" s="7">
        <f t="shared" si="1"/>
        <v>0.56536164565361646</v>
      </c>
      <c r="G8" s="7">
        <f t="shared" si="2"/>
        <v>0.36496350364963503</v>
      </c>
      <c r="H8" s="7">
        <f t="shared" si="3"/>
        <v>6.9674850696748503E-2</v>
      </c>
    </row>
    <row r="9" spans="1:8" x14ac:dyDescent="0.55000000000000004">
      <c r="A9" t="s">
        <v>8400</v>
      </c>
      <c r="B9">
        <f>COUNTIFS(goal, "&lt;35000", state, "successful") -B8</f>
        <v>1194</v>
      </c>
      <c r="C9">
        <f>COUNTIFS(goal, "&lt;35000", state, "failed")-C8</f>
        <v>672</v>
      </c>
      <c r="D9">
        <f>COUNTIFS(goal, "&lt;35000", state, "canceled") -D8</f>
        <v>127</v>
      </c>
      <c r="E9">
        <f t="shared" si="0"/>
        <v>1993</v>
      </c>
      <c r="F9" s="7">
        <f t="shared" si="1"/>
        <v>0.59909683893627697</v>
      </c>
      <c r="G9" s="7">
        <f t="shared" si="2"/>
        <v>0.33718013045659811</v>
      </c>
      <c r="H9" s="7">
        <f t="shared" si="3"/>
        <v>6.3723030607124934E-2</v>
      </c>
    </row>
    <row r="10" spans="1:8" x14ac:dyDescent="0.55000000000000004">
      <c r="A10" t="s">
        <v>8401</v>
      </c>
      <c r="B10">
        <f>COUNTIFS(goal, "&lt;40000", state, "successful") -B9</f>
        <v>878</v>
      </c>
      <c r="C10">
        <f>COUNTIFS(goal, "&lt;40000", state, "failed")-C9</f>
        <v>572</v>
      </c>
      <c r="D10">
        <f>COUNTIFS(goal, "&lt;40000", state, "canceled") -D9</f>
        <v>112</v>
      </c>
      <c r="E10">
        <f t="shared" si="0"/>
        <v>1562</v>
      </c>
      <c r="F10" s="7">
        <f t="shared" si="1"/>
        <v>0.56209987195902689</v>
      </c>
      <c r="G10" s="7">
        <f t="shared" si="2"/>
        <v>0.36619718309859156</v>
      </c>
      <c r="H10" s="7">
        <f t="shared" si="3"/>
        <v>7.1702944942381566E-2</v>
      </c>
    </row>
    <row r="11" spans="1:8" x14ac:dyDescent="0.55000000000000004">
      <c r="A11" t="s">
        <v>8402</v>
      </c>
      <c r="B11">
        <f>COUNTIFS(goal, "&lt;45000", state, "successful") -B10</f>
        <v>1215</v>
      </c>
      <c r="C11">
        <f>COUNTIFS(goal, "&lt;45000", state, "failed")-C10</f>
        <v>688</v>
      </c>
      <c r="D11">
        <f>COUNTIFS(goal, "&lt;45000", state, "canceled") -D10</f>
        <v>133</v>
      </c>
      <c r="E11">
        <f t="shared" si="0"/>
        <v>2036</v>
      </c>
      <c r="F11" s="7">
        <f t="shared" si="1"/>
        <v>0.5967583497053045</v>
      </c>
      <c r="G11" s="7">
        <f t="shared" si="2"/>
        <v>0.33791748526522591</v>
      </c>
      <c r="H11" s="7">
        <f t="shared" si="3"/>
        <v>6.5324165029469541E-2</v>
      </c>
    </row>
    <row r="12" spans="1:8" x14ac:dyDescent="0.55000000000000004">
      <c r="A12" t="s">
        <v>8403</v>
      </c>
      <c r="B12">
        <f>COUNTIFS(goal, "&lt;50000", state, "successful") -B11</f>
        <v>884</v>
      </c>
      <c r="C12">
        <f>COUNTIFS(goal, "&lt;50000", state, "failed")-C11</f>
        <v>583</v>
      </c>
      <c r="D12">
        <f>COUNTIFS(goal, "&lt;50000", state, "canceled") -D11</f>
        <v>116</v>
      </c>
      <c r="E12">
        <f t="shared" si="0"/>
        <v>1583</v>
      </c>
      <c r="F12" s="7">
        <f t="shared" si="1"/>
        <v>0.55843335439039798</v>
      </c>
      <c r="G12" s="7">
        <f t="shared" si="2"/>
        <v>0.36828806064434616</v>
      </c>
      <c r="H12" s="7">
        <f t="shared" si="3"/>
        <v>7.3278584965255841E-2</v>
      </c>
    </row>
    <row r="13" spans="1:8" x14ac:dyDescent="0.55000000000000004">
      <c r="A13" t="s">
        <v>8404</v>
      </c>
      <c r="B13">
        <f>COUNTIFS(goal, "&gt;=50000", state, "successful")</f>
        <v>86</v>
      </c>
      <c r="C13">
        <f>COUNTIFS(goal, "&gt;=50000", state, "failed")</f>
        <v>258</v>
      </c>
      <c r="D13">
        <f>COUNTIFS(goal, "&gt;=50000", state, "canceled")</f>
        <v>100</v>
      </c>
      <c r="E13">
        <f t="shared" si="0"/>
        <v>444</v>
      </c>
      <c r="F13" s="7">
        <f t="shared" si="1"/>
        <v>0.19369369369369369</v>
      </c>
      <c r="G13" s="7">
        <f t="shared" si="2"/>
        <v>0.58108108108108103</v>
      </c>
      <c r="H13" s="7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2</vt:i4>
      </vt:variant>
    </vt:vector>
  </HeadingPairs>
  <TitlesOfParts>
    <vt:vector size="8" baseType="lpstr">
      <vt:lpstr>data</vt:lpstr>
      <vt:lpstr>pcat</vt:lpstr>
      <vt:lpstr>subcat</vt:lpstr>
      <vt:lpstr>sincecreated</vt:lpstr>
      <vt:lpstr>Sheet1</vt:lpstr>
      <vt:lpstr>bonus</vt:lpstr>
      <vt:lpstr>goal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Conor Monahan</cp:lastModifiedBy>
  <dcterms:created xsi:type="dcterms:W3CDTF">2017-04-20T15:17:24Z</dcterms:created>
  <dcterms:modified xsi:type="dcterms:W3CDTF">2019-02-07T22:12:37Z</dcterms:modified>
</cp:coreProperties>
</file>