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341" documentId="11_F25DC773A252ABEACE02ECE4939A6C0E5ADE589F" xr6:coauthVersionLast="34" xr6:coauthVersionMax="34" xr10:uidLastSave="{7D7E6F95-4E30-4C01-8699-6232E10E8171}"/>
  <bookViews>
    <workbookView xWindow="0" yWindow="0" windowWidth="22260" windowHeight="12650" xr2:uid="{00000000-000D-0000-FFFF-FFFF00000000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2" l="1"/>
  <c r="I5" i="2"/>
  <c r="I6" i="2"/>
  <c r="I13" i="2"/>
  <c r="I15" i="2" s="1"/>
  <c r="I17" i="2" s="1"/>
  <c r="I12" i="2"/>
  <c r="C7" i="1" l="1"/>
</calcChain>
</file>

<file path=xl/sharedStrings.xml><?xml version="1.0" encoding="utf-8"?>
<sst xmlns="http://schemas.openxmlformats.org/spreadsheetml/2006/main" count="62" uniqueCount="53">
  <si>
    <t>All</t>
  </si>
  <si>
    <t>Donald</t>
  </si>
  <si>
    <t>None</t>
  </si>
  <si>
    <t xml:space="preserve">   Rep</t>
  </si>
  <si>
    <t xml:space="preserve">   Dem</t>
  </si>
  <si>
    <t xml:space="preserve">   Net</t>
  </si>
  <si>
    <t xml:space="preserve">   average dem score</t>
  </si>
  <si>
    <t xml:space="preserve">   average rep score</t>
  </si>
  <si>
    <t xml:space="preserve">   net score</t>
  </si>
  <si>
    <t xml:space="preserve"> net</t>
  </si>
  <si>
    <t xml:space="preserve">   mean</t>
  </si>
  <si>
    <t xml:space="preserve">   mode</t>
  </si>
  <si>
    <t xml:space="preserve">   med</t>
  </si>
  <si>
    <t>Cats</t>
  </si>
  <si>
    <t>Dogs</t>
  </si>
  <si>
    <t>Communists</t>
  </si>
  <si>
    <t>Libertarian</t>
  </si>
  <si>
    <t>Democrat</t>
  </si>
  <si>
    <t>Repub</t>
  </si>
  <si>
    <t xml:space="preserve">  Adj Rep Count</t>
  </si>
  <si>
    <t xml:space="preserve">  Adj Dem Count</t>
  </si>
  <si>
    <t>Liberal</t>
  </si>
  <si>
    <t>Forced</t>
  </si>
  <si>
    <t>Dem</t>
  </si>
  <si>
    <t>Rep</t>
  </si>
  <si>
    <t>Trump</t>
  </si>
  <si>
    <t>Communism</t>
  </si>
  <si>
    <t>GameOfThrones</t>
  </si>
  <si>
    <t>ASOIAF</t>
  </si>
  <si>
    <t>NFL</t>
  </si>
  <si>
    <t>CFB</t>
  </si>
  <si>
    <t>soccer</t>
  </si>
  <si>
    <t>Dem Intercept</t>
  </si>
  <si>
    <t>Rep Intercept</t>
  </si>
  <si>
    <t>Ad Hoc Method</t>
  </si>
  <si>
    <t>Defensible</t>
  </si>
  <si>
    <t>Base Prob D</t>
  </si>
  <si>
    <t>Base Prob R</t>
  </si>
  <si>
    <t>Delta</t>
  </si>
  <si>
    <t>Typical Mode (0 point)</t>
  </si>
  <si>
    <t>baseline republican estimate, relative to dem</t>
  </si>
  <si>
    <t>Interpretation</t>
  </si>
  <si>
    <t>Scaled down till it works</t>
  </si>
  <si>
    <t>fit from logisticregression</t>
  </si>
  <si>
    <t>Delta Mode</t>
  </si>
  <si>
    <t>Interpretation of logreg intercept</t>
  </si>
  <si>
    <t>difference between based probabilities</t>
  </si>
  <si>
    <t>Half the distance, i.e. what it takes to bring both D&amp;R baseline reps equal to eachother</t>
  </si>
  <si>
    <t>Defensible, alt</t>
  </si>
  <si>
    <t>What to add to baseline democratic proba?</t>
  </si>
  <si>
    <t>Step</t>
  </si>
  <si>
    <t>Value</t>
  </si>
  <si>
    <t>Instead of half, use estimated prior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</si>
</sst>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AA77-57FC-4819-A855-49692F66146D}">
  <dimension ref="B3:K20"/>
  <sheetViews>
    <sheetView tabSelected="1" workbookViewId="0">
      <selection activeCell="J19" sqref="J19"/>
    </sheetView>
  </sheetViews>
  <sheetFormatPr defaultRowHeight="14.5" x14ac:dyDescent="0.35"/>
  <cols>
    <col min="2" max="2" width="14.6328125" bestFit="1" customWidth="1"/>
    <col min="3" max="3" width="6.54296875" customWidth="1"/>
    <col min="8" max="8" width="19.6328125" bestFit="1" customWidth="1"/>
    <col min="10" max="10" width="41.7265625" bestFit="1" customWidth="1"/>
    <col min="12" max="12" width="9.36328125" bestFit="1" customWidth="1"/>
  </cols>
  <sheetData>
    <row r="3" spans="2:11" x14ac:dyDescent="0.35">
      <c r="C3" s="2" t="s">
        <v>23</v>
      </c>
      <c r="D3" s="2" t="s">
        <v>24</v>
      </c>
      <c r="E3" s="2" t="s">
        <v>44</v>
      </c>
      <c r="H3" s="13" t="s">
        <v>49</v>
      </c>
      <c r="I3" s="13"/>
      <c r="J3" s="13"/>
    </row>
    <row r="4" spans="2:11" x14ac:dyDescent="0.35">
      <c r="B4" t="s">
        <v>0</v>
      </c>
      <c r="C4" s="2">
        <v>169</v>
      </c>
      <c r="D4" s="2">
        <v>456</v>
      </c>
      <c r="E4" s="2">
        <v>8.5364129999999996E-2</v>
      </c>
      <c r="H4" t="s">
        <v>50</v>
      </c>
      <c r="I4" t="s">
        <v>51</v>
      </c>
      <c r="J4" t="s">
        <v>41</v>
      </c>
    </row>
    <row r="5" spans="2:11" x14ac:dyDescent="0.35">
      <c r="B5" t="s">
        <v>23</v>
      </c>
      <c r="C5" s="2">
        <v>480</v>
      </c>
      <c r="D5" s="2">
        <v>21</v>
      </c>
      <c r="E5" s="2">
        <v>-0.49</v>
      </c>
      <c r="H5" t="s">
        <v>39</v>
      </c>
      <c r="I5">
        <f>_xlfn.MODE.MULT(E4:E16)</f>
        <v>8.5364129999999996E-2</v>
      </c>
      <c r="J5" t="s">
        <v>40</v>
      </c>
    </row>
    <row r="6" spans="2:11" x14ac:dyDescent="0.35">
      <c r="B6" t="s">
        <v>24</v>
      </c>
      <c r="C6" s="2">
        <v>31</v>
      </c>
      <c r="D6" s="2">
        <v>469</v>
      </c>
      <c r="E6" s="2">
        <v>8.5364129999999996E-2</v>
      </c>
      <c r="H6" t="s">
        <v>34</v>
      </c>
      <c r="I6" s="12">
        <f>E7/3</f>
        <v>2.8454709999999998E-2</v>
      </c>
      <c r="J6" t="s">
        <v>42</v>
      </c>
    </row>
    <row r="7" spans="2:11" x14ac:dyDescent="0.35">
      <c r="B7" t="s">
        <v>25</v>
      </c>
      <c r="C7" s="2">
        <v>264</v>
      </c>
      <c r="D7" s="2">
        <v>238</v>
      </c>
      <c r="E7" s="2">
        <v>8.5364129999999996E-2</v>
      </c>
      <c r="I7" s="12"/>
      <c r="J7" s="12"/>
      <c r="K7" s="12"/>
    </row>
    <row r="8" spans="2:11" x14ac:dyDescent="0.35">
      <c r="B8" t="s">
        <v>13</v>
      </c>
      <c r="C8" s="2">
        <v>139</v>
      </c>
      <c r="D8" s="2">
        <v>361</v>
      </c>
      <c r="E8" s="2">
        <v>8.5364129999999996E-2</v>
      </c>
    </row>
    <row r="9" spans="2:11" x14ac:dyDescent="0.35">
      <c r="B9" t="s">
        <v>14</v>
      </c>
      <c r="C9" s="2">
        <v>190</v>
      </c>
      <c r="D9" s="2">
        <v>312</v>
      </c>
      <c r="E9" s="2">
        <v>-0.14737</v>
      </c>
      <c r="H9" t="s">
        <v>32</v>
      </c>
      <c r="I9">
        <v>-1.4367853799999999</v>
      </c>
      <c r="J9" t="s">
        <v>43</v>
      </c>
    </row>
    <row r="10" spans="2:11" x14ac:dyDescent="0.35">
      <c r="B10" t="s">
        <v>26</v>
      </c>
      <c r="C10" s="2">
        <v>156</v>
      </c>
      <c r="D10" s="2">
        <v>344</v>
      </c>
      <c r="E10" s="2">
        <v>8.5364129999999996E-2</v>
      </c>
      <c r="H10" s="11" t="s">
        <v>33</v>
      </c>
      <c r="I10">
        <v>-1.2202583</v>
      </c>
      <c r="J10" t="s">
        <v>43</v>
      </c>
    </row>
    <row r="11" spans="2:11" x14ac:dyDescent="0.35">
      <c r="B11" t="s">
        <v>16</v>
      </c>
      <c r="C11" s="2">
        <v>185</v>
      </c>
      <c r="D11" s="2">
        <v>317</v>
      </c>
      <c r="E11" s="2">
        <v>8.5364129999999996E-2</v>
      </c>
    </row>
    <row r="12" spans="2:11" x14ac:dyDescent="0.35">
      <c r="B12" t="s">
        <v>27</v>
      </c>
      <c r="C12" s="2">
        <v>108</v>
      </c>
      <c r="D12" s="2">
        <v>394</v>
      </c>
      <c r="E12" s="2">
        <v>8.4080080000000001E-2</v>
      </c>
      <c r="H12" t="s">
        <v>36</v>
      </c>
      <c r="I12">
        <f>EXP(I9)</f>
        <v>0.23769061688642279</v>
      </c>
      <c r="J12" t="s">
        <v>45</v>
      </c>
    </row>
    <row r="13" spans="2:11" x14ac:dyDescent="0.35">
      <c r="B13" t="s">
        <v>28</v>
      </c>
      <c r="C13" s="2">
        <v>98</v>
      </c>
      <c r="D13" s="2">
        <v>404</v>
      </c>
      <c r="E13" s="2">
        <v>8.4080080000000001E-2</v>
      </c>
      <c r="H13" t="s">
        <v>37</v>
      </c>
      <c r="I13">
        <f>EXP(I10)</f>
        <v>0.29515391881976433</v>
      </c>
      <c r="J13" t="s">
        <v>45</v>
      </c>
    </row>
    <row r="14" spans="2:11" x14ac:dyDescent="0.35">
      <c r="B14" t="s">
        <v>29</v>
      </c>
      <c r="C14" s="2">
        <v>214</v>
      </c>
      <c r="D14" s="2">
        <v>288</v>
      </c>
      <c r="E14" s="2">
        <v>8.5364129999999996E-2</v>
      </c>
    </row>
    <row r="15" spans="2:11" x14ac:dyDescent="0.35">
      <c r="B15" t="s">
        <v>30</v>
      </c>
      <c r="C15" s="2">
        <v>106</v>
      </c>
      <c r="D15" s="2">
        <v>396</v>
      </c>
      <c r="E15" s="2">
        <v>0.24009759999999999</v>
      </c>
      <c r="H15" t="s">
        <v>38</v>
      </c>
      <c r="I15">
        <f>I13-I12</f>
        <v>5.7463301933341537E-2</v>
      </c>
      <c r="J15" t="s">
        <v>46</v>
      </c>
    </row>
    <row r="16" spans="2:11" x14ac:dyDescent="0.35">
      <c r="B16" t="s">
        <v>31</v>
      </c>
      <c r="C16" s="2">
        <v>161</v>
      </c>
      <c r="D16" s="2">
        <v>341</v>
      </c>
      <c r="E16" s="2">
        <v>8.4080080000000001E-2</v>
      </c>
    </row>
    <row r="17" spans="3:10" x14ac:dyDescent="0.35">
      <c r="C17" s="2"/>
      <c r="D17" s="2"/>
      <c r="E17" s="2"/>
      <c r="F17" s="2"/>
      <c r="H17" t="s">
        <v>35</v>
      </c>
      <c r="I17" s="12">
        <f>I15/2</f>
        <v>2.8731650966670769E-2</v>
      </c>
      <c r="J17" t="s">
        <v>47</v>
      </c>
    </row>
    <row r="18" spans="3:10" x14ac:dyDescent="0.35">
      <c r="C18" s="2"/>
      <c r="D18" s="2"/>
      <c r="E18" s="2"/>
      <c r="F18" s="2"/>
      <c r="H18" t="s">
        <v>48</v>
      </c>
      <c r="I18">
        <f>I15*0.55</f>
        <v>3.160481606333785E-2</v>
      </c>
      <c r="J18" t="s">
        <v>52</v>
      </c>
    </row>
    <row r="19" spans="3:10" x14ac:dyDescent="0.35">
      <c r="C19" s="2"/>
      <c r="D19" s="2"/>
      <c r="E19" s="2"/>
      <c r="F19" s="2"/>
    </row>
    <row r="20" spans="3:10" x14ac:dyDescent="0.35">
      <c r="C20" s="2"/>
      <c r="D20" s="2"/>
      <c r="E20" s="2"/>
      <c r="F20" s="2"/>
    </row>
  </sheetData>
  <mergeCells count="1"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7"/>
  <sheetViews>
    <sheetView workbookViewId="0">
      <selection activeCell="Q7" sqref="Q7:Q8"/>
    </sheetView>
  </sheetViews>
  <sheetFormatPr defaultRowHeight="14.5" x14ac:dyDescent="0.35"/>
  <cols>
    <col min="2" max="2" width="18" bestFit="1" customWidth="1"/>
    <col min="3" max="6" width="8.81640625" style="2" bestFit="1" customWidth="1"/>
    <col min="7" max="8" width="11.90625" style="2" bestFit="1" customWidth="1"/>
    <col min="9" max="9" width="9" style="2" bestFit="1" customWidth="1"/>
    <col min="10" max="10" width="8.81640625" style="2" bestFit="1" customWidth="1"/>
  </cols>
  <sheetData>
    <row r="2" spans="1:11" x14ac:dyDescent="0.35">
      <c r="C2" s="2" t="s">
        <v>0</v>
      </c>
      <c r="D2" s="2" t="s">
        <v>1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21</v>
      </c>
    </row>
    <row r="3" spans="1:11" x14ac:dyDescent="0.35">
      <c r="B3" t="s">
        <v>2</v>
      </c>
      <c r="C3" s="2">
        <v>494</v>
      </c>
      <c r="D3" s="2">
        <v>389</v>
      </c>
      <c r="F3" s="2">
        <v>502</v>
      </c>
      <c r="G3" s="2">
        <v>446</v>
      </c>
      <c r="H3" s="2">
        <v>420</v>
      </c>
      <c r="I3" s="2">
        <v>73</v>
      </c>
      <c r="J3" s="2">
        <v>92</v>
      </c>
      <c r="K3" s="2">
        <v>221</v>
      </c>
    </row>
    <row r="4" spans="1:11" x14ac:dyDescent="0.35">
      <c r="B4" t="s">
        <v>3</v>
      </c>
      <c r="C4" s="2">
        <v>2</v>
      </c>
      <c r="D4" s="2">
        <v>18</v>
      </c>
      <c r="E4" s="2">
        <v>0</v>
      </c>
      <c r="F4" s="2">
        <v>0</v>
      </c>
      <c r="G4" s="2">
        <v>31</v>
      </c>
      <c r="H4" s="2">
        <v>35</v>
      </c>
      <c r="I4" s="2">
        <v>7</v>
      </c>
      <c r="J4" s="2">
        <v>395</v>
      </c>
      <c r="K4" s="2">
        <v>56</v>
      </c>
    </row>
    <row r="5" spans="1:11" x14ac:dyDescent="0.35">
      <c r="B5" t="s">
        <v>4</v>
      </c>
      <c r="C5" s="2">
        <v>4</v>
      </c>
      <c r="D5" s="2">
        <v>95</v>
      </c>
      <c r="E5" s="2">
        <v>0</v>
      </c>
      <c r="F5" s="2">
        <v>0</v>
      </c>
      <c r="G5" s="2">
        <v>23</v>
      </c>
      <c r="H5" s="2">
        <v>47</v>
      </c>
      <c r="I5" s="2">
        <v>421</v>
      </c>
      <c r="J5" s="2">
        <v>13</v>
      </c>
      <c r="K5" s="2">
        <v>223</v>
      </c>
    </row>
    <row r="6" spans="1:11" x14ac:dyDescent="0.35">
      <c r="A6" t="s">
        <v>22</v>
      </c>
      <c r="B6" t="s">
        <v>20</v>
      </c>
      <c r="C6" s="2">
        <v>78</v>
      </c>
      <c r="D6" s="2">
        <v>256</v>
      </c>
      <c r="E6" s="2">
        <v>91</v>
      </c>
      <c r="F6" s="2">
        <v>158</v>
      </c>
      <c r="G6" s="2">
        <v>158</v>
      </c>
      <c r="H6" s="2">
        <v>162</v>
      </c>
      <c r="I6" s="2">
        <v>484</v>
      </c>
      <c r="J6" s="2">
        <v>24</v>
      </c>
      <c r="K6" s="2">
        <v>301</v>
      </c>
    </row>
    <row r="7" spans="1:11" x14ac:dyDescent="0.35">
      <c r="A7" t="s">
        <v>22</v>
      </c>
      <c r="B7" t="s">
        <v>19</v>
      </c>
      <c r="C7" s="2">
        <f>500-C6</f>
        <v>422</v>
      </c>
      <c r="D7" s="2">
        <v>246</v>
      </c>
      <c r="E7" s="2">
        <v>409</v>
      </c>
      <c r="F7" s="2">
        <v>344</v>
      </c>
      <c r="G7" s="2">
        <v>342</v>
      </c>
      <c r="H7" s="2">
        <v>340</v>
      </c>
      <c r="I7" s="2">
        <v>17</v>
      </c>
      <c r="J7" s="2">
        <v>476</v>
      </c>
      <c r="K7">
        <v>199</v>
      </c>
    </row>
    <row r="8" spans="1:11" x14ac:dyDescent="0.35">
      <c r="B8" t="s">
        <v>5</v>
      </c>
      <c r="C8" s="1">
        <v>0.156</v>
      </c>
      <c r="D8" s="1">
        <v>0.50996015936254901</v>
      </c>
      <c r="E8" s="1">
        <v>0.182</v>
      </c>
      <c r="F8" s="1">
        <v>0.31474103585657298</v>
      </c>
      <c r="G8" s="1">
        <v>0.32400000000000001</v>
      </c>
      <c r="H8" s="1">
        <v>0.32270916334661298</v>
      </c>
      <c r="I8" s="1">
        <v>0.96606786427145697</v>
      </c>
      <c r="J8" s="2">
        <v>4.8000000000000001E-2</v>
      </c>
      <c r="K8">
        <v>0.60199999999999998</v>
      </c>
    </row>
    <row r="9" spans="1:11" x14ac:dyDescent="0.35">
      <c r="B9" t="s">
        <v>6</v>
      </c>
      <c r="C9" s="5">
        <v>0.55155427651172795</v>
      </c>
      <c r="D9" s="6">
        <v>0.60572965904708698</v>
      </c>
      <c r="E9" s="3">
        <v>0.53218617613561303</v>
      </c>
      <c r="F9" s="7">
        <v>0.52946716064802302</v>
      </c>
      <c r="G9" s="3">
        <v>0.56138552595865798</v>
      </c>
      <c r="H9" s="3">
        <v>0.58107091812785105</v>
      </c>
      <c r="I9" s="7">
        <v>0.70515609309237703</v>
      </c>
      <c r="J9" s="3">
        <v>0.58492860534719304</v>
      </c>
      <c r="K9" s="8">
        <v>0.63201123840366202</v>
      </c>
    </row>
    <row r="10" spans="1:11" x14ac:dyDescent="0.35">
      <c r="B10" t="s">
        <v>7</v>
      </c>
      <c r="C10" s="3">
        <v>0.54484346981654197</v>
      </c>
      <c r="D10" s="3">
        <v>0.57002301463873395</v>
      </c>
      <c r="E10" s="3">
        <v>0.538587454448888</v>
      </c>
      <c r="F10" s="3">
        <v>0.52915907980086996</v>
      </c>
      <c r="G10" s="3">
        <v>0.58063179421024602</v>
      </c>
      <c r="H10" s="3">
        <v>0.58201017034901403</v>
      </c>
      <c r="I10" s="3">
        <v>0.56718111508273505</v>
      </c>
      <c r="J10" s="3">
        <v>0.69903923953307701</v>
      </c>
      <c r="K10">
        <v>0.58893661737576497</v>
      </c>
    </row>
    <row r="11" spans="1:11" x14ac:dyDescent="0.35">
      <c r="B11" t="s">
        <v>8</v>
      </c>
      <c r="C11" s="2">
        <v>344</v>
      </c>
      <c r="D11" s="2">
        <v>-10</v>
      </c>
      <c r="E11" s="2">
        <v>318</v>
      </c>
      <c r="F11" s="2">
        <v>186</v>
      </c>
      <c r="G11" s="2">
        <v>176</v>
      </c>
      <c r="H11" s="2">
        <v>178</v>
      </c>
      <c r="I11" s="2">
        <v>-467</v>
      </c>
      <c r="J11" s="2">
        <v>452</v>
      </c>
      <c r="K11">
        <v>-102</v>
      </c>
    </row>
    <row r="14" spans="1:11" x14ac:dyDescent="0.35">
      <c r="B14" t="s">
        <v>9</v>
      </c>
      <c r="C14" s="4">
        <v>29.805421389331698</v>
      </c>
      <c r="D14" s="4">
        <v>-19.682262229851698</v>
      </c>
      <c r="E14" s="4">
        <v>25.706653682509501</v>
      </c>
      <c r="F14" s="4">
        <v>10.7498241382232</v>
      </c>
      <c r="G14" s="4">
        <v>34.618182475521103</v>
      </c>
      <c r="H14" s="4">
        <v>29.499938363905802</v>
      </c>
      <c r="I14" s="4">
        <v>-196.30694020060801</v>
      </c>
      <c r="J14" s="4">
        <v>185.408782978825</v>
      </c>
      <c r="K14">
        <v>-44.073991803450497</v>
      </c>
    </row>
    <row r="15" spans="1:11" x14ac:dyDescent="0.35">
      <c r="B15" t="s">
        <v>10</v>
      </c>
      <c r="C15" s="2">
        <v>5.9610842778663298E-2</v>
      </c>
      <c r="D15" s="2">
        <v>-3.9207693684963602E-2</v>
      </c>
      <c r="E15" s="2">
        <v>5.1413307365019097E-2</v>
      </c>
      <c r="F15" s="2">
        <v>2.1413992307217501E-2</v>
      </c>
      <c r="G15" s="2">
        <v>6.9236364951042406E-2</v>
      </c>
      <c r="H15" s="2">
        <v>5.87648174579797E-2</v>
      </c>
      <c r="I15" s="2">
        <v>-0.39183021996129502</v>
      </c>
      <c r="J15" s="2">
        <v>0.37081756595764997</v>
      </c>
      <c r="K15">
        <v>-8.8147983606901098E-2</v>
      </c>
    </row>
    <row r="16" spans="1:11" x14ac:dyDescent="0.35">
      <c r="B16" t="s">
        <v>11</v>
      </c>
      <c r="C16" s="2">
        <v>7.7049999999999993E-2</v>
      </c>
      <c r="D16" s="9">
        <v>8.5000000000000006E-2</v>
      </c>
      <c r="E16" s="2">
        <v>7.6999999999999999E-2</v>
      </c>
      <c r="F16" s="2">
        <v>-0.14729999999999999</v>
      </c>
      <c r="G16" s="9">
        <v>8.5000000000000006E-2</v>
      </c>
      <c r="H16" s="9">
        <v>8.5300000000000001E-2</v>
      </c>
      <c r="I16" s="2">
        <v>-0.49459999999999998</v>
      </c>
      <c r="J16" s="9">
        <v>8.5300000000000001E-2</v>
      </c>
      <c r="K16" s="10">
        <v>8.5360000000000005E-2</v>
      </c>
    </row>
    <row r="17" spans="2:11" x14ac:dyDescent="0.35">
      <c r="B17" t="s">
        <v>12</v>
      </c>
      <c r="C17" s="2">
        <v>7.6313448692536895E-2</v>
      </c>
      <c r="D17" s="2">
        <v>-2.25427291721946E-3</v>
      </c>
      <c r="E17" s="2">
        <v>6.2741798080839406E-2</v>
      </c>
      <c r="F17" s="2">
        <v>3.2421128053753703E-2</v>
      </c>
      <c r="G17" s="2">
        <v>8.2129752650663898E-2</v>
      </c>
      <c r="H17" s="2">
        <v>7.9876493936627505E-2</v>
      </c>
      <c r="I17" s="2">
        <v>-0.42188415683310498</v>
      </c>
      <c r="J17" s="2">
        <v>0.41734515135197098</v>
      </c>
      <c r="K17">
        <v>-7.4370713082437298E-2</v>
      </c>
    </row>
  </sheetData>
  <conditionalFormatting sqref="C6:K6">
    <cfRule type="expression" dxfId="1" priority="2">
      <formula>C$7&gt;C$6</formula>
    </cfRule>
  </conditionalFormatting>
  <conditionalFormatting sqref="C3:K3">
    <cfRule type="expression" dxfId="0" priority="1">
      <formula>C$7&gt;C$6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2018-09-05T19:07:40Z</dcterms:modified>
</cp:coreProperties>
</file>