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utzeank\Google Drive\Fac\Autres\Laurichou\"/>
    </mc:Choice>
  </mc:AlternateContent>
  <bookViews>
    <workbookView xWindow="0" yWindow="0" windowWidth="20490" windowHeight="7905" activeTab="2"/>
  </bookViews>
  <sheets>
    <sheet name="Obs 3" sheetId="1" r:id="rId1"/>
    <sheet name="Obs 5" sheetId="2" r:id="rId2"/>
    <sheet name="2 obs" sheetId="3" r:id="rId3"/>
    <sheet name="comportements1" sheetId="4" r:id="rId4"/>
    <sheet name="comportements2" sheetId="5" r:id="rId5"/>
    <sheet name="comportements comparaison"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6" l="1"/>
  <c r="D16" i="6"/>
  <c r="E16" i="6"/>
  <c r="F16" i="6"/>
  <c r="G16" i="6"/>
  <c r="H16" i="6"/>
  <c r="B16" i="6"/>
  <c r="C14" i="6"/>
  <c r="D14" i="6"/>
  <c r="E14" i="6"/>
  <c r="F14" i="6"/>
  <c r="G14" i="6"/>
  <c r="H14" i="6"/>
  <c r="B14" i="6"/>
  <c r="H15" i="6"/>
  <c r="G15" i="6"/>
  <c r="F15" i="6"/>
  <c r="E15" i="6"/>
  <c r="D15" i="6"/>
  <c r="C15" i="6"/>
  <c r="B15" i="6"/>
  <c r="C13" i="6"/>
  <c r="D13" i="6"/>
  <c r="E13" i="6"/>
  <c r="F13" i="6"/>
  <c r="G13" i="6"/>
  <c r="H13" i="6"/>
  <c r="B13" i="6"/>
  <c r="B15" i="5"/>
  <c r="B14" i="5"/>
  <c r="B13" i="5"/>
  <c r="B12" i="5"/>
  <c r="C8" i="6"/>
  <c r="D8" i="6"/>
  <c r="E8" i="6"/>
  <c r="F8" i="6"/>
  <c r="G8" i="6"/>
  <c r="H8" i="6"/>
  <c r="B8" i="6"/>
  <c r="C7" i="6" l="1"/>
  <c r="D7" i="6"/>
  <c r="E7" i="6"/>
  <c r="F7" i="6"/>
  <c r="G7" i="6"/>
  <c r="H7" i="6"/>
  <c r="B7" i="6"/>
  <c r="C6" i="6"/>
  <c r="D6" i="6"/>
  <c r="E6" i="6"/>
  <c r="F6" i="6"/>
  <c r="G6" i="6"/>
  <c r="H6" i="6"/>
  <c r="B6" i="6"/>
  <c r="C5" i="6"/>
  <c r="D5" i="6"/>
  <c r="E5" i="6"/>
  <c r="F5" i="6"/>
  <c r="G5" i="6"/>
  <c r="H5" i="6"/>
  <c r="B5" i="6"/>
  <c r="C9" i="5" l="1"/>
  <c r="G17" i="4"/>
  <c r="G16" i="4"/>
  <c r="C22" i="3"/>
  <c r="C7" i="3"/>
</calcChain>
</file>

<file path=xl/sharedStrings.xml><?xml version="1.0" encoding="utf-8"?>
<sst xmlns="http://schemas.openxmlformats.org/spreadsheetml/2006/main" count="197" uniqueCount="63">
  <si>
    <t>Nom vernaculaire de l’espèce</t>
  </si>
  <si>
    <t>Nombre d’individus</t>
  </si>
  <si>
    <t>Canard Souchet</t>
  </si>
  <si>
    <t>Sarcelle d’hiver</t>
  </si>
  <si>
    <t>Canard colvert</t>
  </si>
  <si>
    <t>Canard siffleur</t>
  </si>
  <si>
    <t>Tadorne</t>
  </si>
  <si>
    <t>Pluvier argenté</t>
  </si>
  <si>
    <t>Chevalier cul blanc</t>
  </si>
  <si>
    <t>Mouette rieuse</t>
  </si>
  <si>
    <t>Bécasseau variable</t>
  </si>
  <si>
    <t>Chevalier arlequin</t>
  </si>
  <si>
    <t>Bécassine</t>
  </si>
  <si>
    <t>Chevalier aboyeur</t>
  </si>
  <si>
    <t>Chevalier guignette</t>
  </si>
  <si>
    <t>Courlis corlieu</t>
  </si>
  <si>
    <t>Vanneau huppé</t>
  </si>
  <si>
    <t>Avocette élégante</t>
  </si>
  <si>
    <t>Canard souchet</t>
  </si>
  <si>
    <t>Spatule</t>
  </si>
  <si>
    <t>Pluvier doré</t>
  </si>
  <si>
    <t>Aigrette garzette</t>
  </si>
  <si>
    <t>Anatidés</t>
  </si>
  <si>
    <t>Limicoles</t>
  </si>
  <si>
    <t>TOTAL</t>
  </si>
  <si>
    <t>Temps (en s)</t>
  </si>
  <si>
    <t xml:space="preserve">Comportement du Canard souchet </t>
  </si>
  <si>
    <t>A</t>
  </si>
  <si>
    <t>V</t>
  </si>
  <si>
    <t xml:space="preserve">Distance du plus proche congénère </t>
  </si>
  <si>
    <t xml:space="preserve">Distance à un individu d’une autre espèce </t>
  </si>
  <si>
    <t>Espèce de l’interspécifique</t>
  </si>
  <si>
    <t xml:space="preserve">Avocette élégante </t>
  </si>
  <si>
    <t>S</t>
  </si>
  <si>
    <t>Chevalier</t>
  </si>
  <si>
    <t>aboyeur</t>
  </si>
  <si>
    <t xml:space="preserve">Chevalier aboyeur </t>
  </si>
  <si>
    <t>L</t>
  </si>
  <si>
    <t xml:space="preserve">Pluvier argenté </t>
  </si>
  <si>
    <t xml:space="preserve">Tadorne </t>
  </si>
  <si>
    <t>Se</t>
  </si>
  <si>
    <t xml:space="preserve">Chevalier </t>
  </si>
  <si>
    <t xml:space="preserve">Vanneau huppé </t>
  </si>
  <si>
    <t>Temps (min)</t>
  </si>
  <si>
    <t>Moyenne des distances avec congénère</t>
  </si>
  <si>
    <t>Moyenne des distances avec autre espèce</t>
  </si>
  <si>
    <t>Vanenau huppé</t>
  </si>
  <si>
    <t>Tadorne de Belon</t>
  </si>
  <si>
    <t>Oiseaux limicoles totaux</t>
  </si>
  <si>
    <t>Alimentaire</t>
  </si>
  <si>
    <t>Social</t>
  </si>
  <si>
    <t>Confort/repos</t>
  </si>
  <si>
    <t>Locomotion</t>
  </si>
  <si>
    <t>Sexuel</t>
  </si>
  <si>
    <t>Toilettage</t>
  </si>
  <si>
    <t>Vigilance</t>
  </si>
  <si>
    <t>moyenne théorique</t>
  </si>
  <si>
    <t>chideux canard</t>
  </si>
  <si>
    <t>chideux vanneau</t>
  </si>
  <si>
    <t>Chi-deux total</t>
  </si>
  <si>
    <t xml:space="preserve">chi-deux anatidés </t>
  </si>
  <si>
    <t>chi-deux limicoles</t>
  </si>
  <si>
    <t>chi-deux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</si>
</sst>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29">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6" xfId="0" applyFill="1" applyBorder="1" applyAlignment="1">
      <alignment vertical="center" wrapText="1"/>
    </xf>
    <xf numFmtId="0" fontId="0" fillId="0" borderId="5" xfId="0" applyFill="1" applyBorder="1" applyAlignment="1">
      <alignment vertical="center" wrapText="1"/>
    </xf>
    <xf numFmtId="0" fontId="0" fillId="0" borderId="0" xfId="0" applyFill="1" applyBorder="1" applyAlignment="1">
      <alignment vertical="center" wrapText="1"/>
    </xf>
    <xf numFmtId="0" fontId="0" fillId="0" borderId="3" xfId="0" applyBorder="1"/>
    <xf numFmtId="0" fontId="0" fillId="0" borderId="4" xfId="0" applyBorder="1"/>
    <xf numFmtId="0" fontId="0" fillId="3" borderId="0" xfId="0" applyFill="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7" xfId="0"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2" borderId="4" xfId="0" applyFill="1" applyBorder="1"/>
    <xf numFmtId="0" fontId="0" fillId="0" borderId="0" xfId="0" applyAlignment="1">
      <alignment horizontal="center" vertical="center"/>
    </xf>
    <xf numFmtId="0" fontId="1" fillId="0" borderId="0" xfId="0" applyFont="1"/>
    <xf numFmtId="2" fontId="0" fillId="0" borderId="0" xfId="0" applyNumberFormat="1"/>
    <xf numFmtId="0" fontId="0" fillId="0" borderId="5"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cellXfs>
  <cellStyles count="1">
    <cellStyle name="Normal" xfId="0" builtinId="0"/>
  </cellStyles>
  <dxfs count="6">
    <dxf>
      <fill>
        <patternFill>
          <bgColor theme="9" tint="0.59996337778862885"/>
        </patternFill>
      </fill>
    </dxf>
    <dxf>
      <fill>
        <patternFill>
          <bgColor theme="9" tint="0.59996337778862885"/>
        </patternFill>
      </fill>
    </dxf>
    <dxf>
      <fill>
        <patternFill>
          <bgColor theme="7"/>
        </patternFill>
      </fill>
    </dxf>
    <dxf>
      <fill>
        <patternFill>
          <bgColor theme="7"/>
        </patternFill>
      </fill>
    </dxf>
    <dxf>
      <fill>
        <patternFill>
          <bgColor theme="7"/>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d’individus comptés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'Obs 3'!$C$1</c:f>
              <c:strCache>
                <c:ptCount val="1"/>
                <c:pt idx="0">
                  <c:v>Nombre d’individus</c:v>
                </c:pt>
              </c:strCache>
            </c:strRef>
          </c:tx>
          <c:spPr>
            <a:solidFill>
              <a:schemeClr val="accent6"/>
            </a:solidFill>
            <a:ln>
              <a:noFill/>
            </a:ln>
            <a:effectLst/>
          </c:spPr>
          <c:invertIfNegative val="0"/>
          <c:cat>
            <c:multiLvlStrRef>
              <c:f>'Obs 3'!$A$2:$B$17</c:f>
              <c:multiLvlStrCache>
                <c:ptCount val="16"/>
                <c:lvl>
                  <c:pt idx="0">
                    <c:v>Canard Souchet</c:v>
                  </c:pt>
                  <c:pt idx="1">
                    <c:v>Sarcelle d’hiver</c:v>
                  </c:pt>
                  <c:pt idx="2">
                    <c:v>Canard colvert</c:v>
                  </c:pt>
                  <c:pt idx="3">
                    <c:v>Canard siffleur</c:v>
                  </c:pt>
                  <c:pt idx="4">
                    <c:v>Tadorne</c:v>
                  </c:pt>
                  <c:pt idx="5">
                    <c:v>Pluvier argenté</c:v>
                  </c:pt>
                  <c:pt idx="6">
                    <c:v>Chevalier cul blanc</c:v>
                  </c:pt>
                  <c:pt idx="7">
                    <c:v>Mouette rieuse</c:v>
                  </c:pt>
                  <c:pt idx="8">
                    <c:v>Bécasseau variable</c:v>
                  </c:pt>
                  <c:pt idx="9">
                    <c:v>Chevalier arlequin</c:v>
                  </c:pt>
                  <c:pt idx="10">
                    <c:v>Bécassine</c:v>
                  </c:pt>
                  <c:pt idx="11">
                    <c:v>Chevalier aboyeur</c:v>
                  </c:pt>
                  <c:pt idx="12">
                    <c:v>Chevalier guignette</c:v>
                  </c:pt>
                  <c:pt idx="13">
                    <c:v>Courlis corlieu</c:v>
                  </c:pt>
                  <c:pt idx="14">
                    <c:v>Vanneau huppé</c:v>
                  </c:pt>
                  <c:pt idx="15">
                    <c:v>Avocette élégante</c:v>
                  </c:pt>
                </c:lvl>
                <c:lvl>
                  <c:pt idx="0">
                    <c:v>Anatidés</c:v>
                  </c:pt>
                  <c:pt idx="5">
                    <c:v>Limicoles</c:v>
                  </c:pt>
                </c:lvl>
              </c:multiLvlStrCache>
            </c:multiLvlStrRef>
          </c:cat>
          <c:val>
            <c:numRef>
              <c:f>'Obs 3'!$C$2:$C$17</c:f>
              <c:numCache>
                <c:formatCode>General</c:formatCode>
                <c:ptCount val="16"/>
                <c:pt idx="0">
                  <c:v>14</c:v>
                </c:pt>
                <c:pt idx="1">
                  <c:v>4</c:v>
                </c:pt>
                <c:pt idx="2">
                  <c:v>5</c:v>
                </c:pt>
                <c:pt idx="3">
                  <c:v>6</c:v>
                </c:pt>
                <c:pt idx="4">
                  <c:v>10</c:v>
                </c:pt>
                <c:pt idx="5">
                  <c:v>2</c:v>
                </c:pt>
                <c:pt idx="6">
                  <c:v>9</c:v>
                </c:pt>
                <c:pt idx="7">
                  <c:v>7</c:v>
                </c:pt>
                <c:pt idx="8">
                  <c:v>4</c:v>
                </c:pt>
                <c:pt idx="9">
                  <c:v>2</c:v>
                </c:pt>
                <c:pt idx="10">
                  <c:v>1</c:v>
                </c:pt>
                <c:pt idx="11">
                  <c:v>12</c:v>
                </c:pt>
                <c:pt idx="12">
                  <c:v>2</c:v>
                </c:pt>
                <c:pt idx="13">
                  <c:v>1</c:v>
                </c:pt>
                <c:pt idx="14">
                  <c:v>2</c:v>
                </c:pt>
                <c:pt idx="15">
                  <c:v>1</c:v>
                </c:pt>
              </c:numCache>
            </c:numRef>
          </c:val>
        </c:ser>
        <c:dLbls>
          <c:showLegendKey val="0"/>
          <c:showVal val="0"/>
          <c:showCatName val="0"/>
          <c:showSerName val="0"/>
          <c:showPercent val="0"/>
          <c:showBubbleSize val="0"/>
        </c:dLbls>
        <c:gapWidth val="219"/>
        <c:overlap val="-27"/>
        <c:axId val="373502912"/>
        <c:axId val="373501344"/>
      </c:barChart>
      <c:catAx>
        <c:axId val="3735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3501344"/>
        <c:crosses val="autoZero"/>
        <c:auto val="1"/>
        <c:lblAlgn val="ctr"/>
        <c:lblOffset val="100"/>
        <c:noMultiLvlLbl val="0"/>
      </c:catAx>
      <c:valAx>
        <c:axId val="37350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35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d’individus comptés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'Obs 5'!$C$1</c:f>
              <c:strCache>
                <c:ptCount val="1"/>
                <c:pt idx="0">
                  <c:v>Nombre d’individus</c:v>
                </c:pt>
              </c:strCache>
            </c:strRef>
          </c:tx>
          <c:spPr>
            <a:solidFill>
              <a:schemeClr val="accent6"/>
            </a:solidFill>
            <a:ln>
              <a:noFill/>
            </a:ln>
            <a:effectLst/>
          </c:spPr>
          <c:invertIfNegative val="0"/>
          <c:cat>
            <c:multiLvlStrRef>
              <c:f>'Obs 5'!$A$2:$B$13</c:f>
              <c:multiLvlStrCache>
                <c:ptCount val="12"/>
                <c:lvl>
                  <c:pt idx="0">
                    <c:v>Tadorne</c:v>
                  </c:pt>
                  <c:pt idx="1">
                    <c:v>Canard colvert</c:v>
                  </c:pt>
                  <c:pt idx="2">
                    <c:v>Canard siffleur</c:v>
                  </c:pt>
                  <c:pt idx="3">
                    <c:v>Canard souchet</c:v>
                  </c:pt>
                  <c:pt idx="4">
                    <c:v>Spatule</c:v>
                  </c:pt>
                  <c:pt idx="5">
                    <c:v>Vanneau huppé</c:v>
                  </c:pt>
                  <c:pt idx="6">
                    <c:v>Pluvier doré</c:v>
                  </c:pt>
                  <c:pt idx="7">
                    <c:v>Bécasseau variable</c:v>
                  </c:pt>
                  <c:pt idx="8">
                    <c:v>Aigrette garzette</c:v>
                  </c:pt>
                  <c:pt idx="9">
                    <c:v>Mouette rieuse</c:v>
                  </c:pt>
                  <c:pt idx="10">
                    <c:v>Chevalier aboyeur</c:v>
                  </c:pt>
                  <c:pt idx="11">
                    <c:v>Pluvier argenté</c:v>
                  </c:pt>
                </c:lvl>
                <c:lvl>
                  <c:pt idx="0">
                    <c:v>Anatidés</c:v>
                  </c:pt>
                  <c:pt idx="4">
                    <c:v>Limicoles</c:v>
                  </c:pt>
                </c:lvl>
              </c:multiLvlStrCache>
            </c:multiLvlStrRef>
          </c:cat>
          <c:val>
            <c:numRef>
              <c:f>'Obs 5'!$C$2:$C$13</c:f>
              <c:numCache>
                <c:formatCode>General</c:formatCode>
                <c:ptCount val="12"/>
                <c:pt idx="0">
                  <c:v>15</c:v>
                </c:pt>
                <c:pt idx="1">
                  <c:v>12</c:v>
                </c:pt>
                <c:pt idx="2">
                  <c:v>2</c:v>
                </c:pt>
                <c:pt idx="3">
                  <c:v>8</c:v>
                </c:pt>
                <c:pt idx="4">
                  <c:v>24</c:v>
                </c:pt>
                <c:pt idx="5">
                  <c:v>80</c:v>
                </c:pt>
                <c:pt idx="6">
                  <c:v>4</c:v>
                </c:pt>
                <c:pt idx="7">
                  <c:v>1</c:v>
                </c:pt>
                <c:pt idx="8">
                  <c:v>1</c:v>
                </c:pt>
                <c:pt idx="9">
                  <c:v>3</c:v>
                </c:pt>
                <c:pt idx="10">
                  <c:v>2</c:v>
                </c:pt>
                <c:pt idx="11">
                  <c:v>1</c:v>
                </c:pt>
              </c:numCache>
            </c:numRef>
          </c:val>
        </c:ser>
        <c:dLbls>
          <c:showLegendKey val="0"/>
          <c:showVal val="0"/>
          <c:showCatName val="0"/>
          <c:showSerName val="0"/>
          <c:showPercent val="0"/>
          <c:showBubbleSize val="0"/>
        </c:dLbls>
        <c:gapWidth val="219"/>
        <c:overlap val="-27"/>
        <c:axId val="133434792"/>
        <c:axId val="133435576"/>
      </c:barChart>
      <c:catAx>
        <c:axId val="133434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435576"/>
        <c:crosses val="autoZero"/>
        <c:auto val="1"/>
        <c:lblAlgn val="ctr"/>
        <c:lblOffset val="100"/>
        <c:noMultiLvlLbl val="0"/>
      </c:catAx>
      <c:valAx>
        <c:axId val="133435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434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Histogramme</a:t>
            </a:r>
            <a:r>
              <a:rPr lang="en-US" sz="1000" baseline="0"/>
              <a:t> représentant le nombre d'individus par espèce d'anatidés et de limicoles comptés au niveau des observatoires 3 et 5 de la réserve naturelle nationale de Séné</a:t>
            </a:r>
            <a:endParaRPr lang="en-US"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1"/>
        <c:ser>
          <c:idx val="0"/>
          <c:order val="0"/>
          <c:tx>
            <c:strRef>
              <c:f>'2 obs'!$C$1</c:f>
              <c:strCache>
                <c:ptCount val="1"/>
                <c:pt idx="0">
                  <c:v>Nombre d’individus</c:v>
                </c:pt>
              </c:strCache>
            </c:strRef>
          </c:tx>
          <c:invertIfNegative val="0"/>
          <c:dPt>
            <c:idx val="0"/>
            <c:invertIfNegative val="0"/>
            <c:bubble3D val="0"/>
            <c:spPr>
              <a:solidFill>
                <a:schemeClr val="accent6"/>
              </a:solidFill>
              <a:ln>
                <a:noFill/>
              </a:ln>
              <a:effectLst/>
            </c:spPr>
          </c:dPt>
          <c:dPt>
            <c:idx val="1"/>
            <c:invertIfNegative val="0"/>
            <c:bubble3D val="0"/>
            <c:spPr>
              <a:solidFill>
                <a:schemeClr val="accent5"/>
              </a:solidFill>
              <a:ln>
                <a:noFill/>
              </a:ln>
              <a:effectLst/>
            </c:spPr>
          </c:dPt>
          <c:dPt>
            <c:idx val="2"/>
            <c:invertIfNegative val="0"/>
            <c:bubble3D val="0"/>
            <c:spPr>
              <a:solidFill>
                <a:schemeClr val="accent4"/>
              </a:solidFill>
              <a:ln>
                <a:noFill/>
              </a:ln>
              <a:effectLst/>
            </c:spPr>
          </c:dPt>
          <c:dPt>
            <c:idx val="3"/>
            <c:invertIfNegative val="0"/>
            <c:bubble3D val="0"/>
            <c:spPr>
              <a:solidFill>
                <a:schemeClr val="accent6">
                  <a:lumMod val="60000"/>
                </a:schemeClr>
              </a:solidFill>
              <a:ln>
                <a:noFill/>
              </a:ln>
              <a:effectLst/>
            </c:spPr>
          </c:dPt>
          <c:dPt>
            <c:idx val="4"/>
            <c:invertIfNegative val="0"/>
            <c:bubble3D val="0"/>
            <c:spPr>
              <a:solidFill>
                <a:schemeClr val="accent5">
                  <a:lumMod val="60000"/>
                </a:schemeClr>
              </a:solidFill>
              <a:ln>
                <a:noFill/>
              </a:ln>
              <a:effectLst/>
            </c:spPr>
          </c:dPt>
          <c:dPt>
            <c:idx val="5"/>
            <c:invertIfNegative val="0"/>
            <c:bubble3D val="0"/>
            <c:spPr>
              <a:solidFill>
                <a:schemeClr val="accent4">
                  <a:lumMod val="60000"/>
                </a:schemeClr>
              </a:solidFill>
              <a:ln>
                <a:noFill/>
              </a:ln>
              <a:effectLst/>
            </c:spPr>
          </c:dPt>
          <c:dPt>
            <c:idx val="6"/>
            <c:invertIfNegative val="0"/>
            <c:bubble3D val="0"/>
            <c:spPr>
              <a:solidFill>
                <a:schemeClr val="accent6">
                  <a:lumMod val="80000"/>
                  <a:lumOff val="20000"/>
                </a:schemeClr>
              </a:solidFill>
              <a:ln>
                <a:noFill/>
              </a:ln>
              <a:effectLst/>
            </c:spPr>
          </c:dPt>
          <c:dPt>
            <c:idx val="7"/>
            <c:invertIfNegative val="0"/>
            <c:bubble3D val="0"/>
            <c:spPr>
              <a:solidFill>
                <a:schemeClr val="accent5">
                  <a:lumMod val="80000"/>
                  <a:lumOff val="20000"/>
                </a:schemeClr>
              </a:solidFill>
              <a:ln>
                <a:noFill/>
              </a:ln>
              <a:effectLst/>
            </c:spPr>
          </c:dPt>
          <c:dPt>
            <c:idx val="8"/>
            <c:invertIfNegative val="0"/>
            <c:bubble3D val="0"/>
            <c:spPr>
              <a:solidFill>
                <a:schemeClr val="accent4">
                  <a:lumMod val="80000"/>
                  <a:lumOff val="20000"/>
                </a:schemeClr>
              </a:solidFill>
              <a:ln>
                <a:noFill/>
              </a:ln>
              <a:effectLst/>
            </c:spPr>
          </c:dPt>
          <c:dPt>
            <c:idx val="9"/>
            <c:invertIfNegative val="0"/>
            <c:bubble3D val="0"/>
            <c:spPr>
              <a:solidFill>
                <a:schemeClr val="accent6">
                  <a:lumMod val="80000"/>
                </a:schemeClr>
              </a:solidFill>
              <a:ln>
                <a:noFill/>
              </a:ln>
              <a:effectLst/>
            </c:spPr>
          </c:dPt>
          <c:dPt>
            <c:idx val="10"/>
            <c:invertIfNegative val="0"/>
            <c:bubble3D val="0"/>
            <c:spPr>
              <a:solidFill>
                <a:schemeClr val="accent5">
                  <a:lumMod val="80000"/>
                </a:schemeClr>
              </a:solidFill>
              <a:ln>
                <a:noFill/>
              </a:ln>
              <a:effectLst/>
            </c:spPr>
          </c:dPt>
          <c:dPt>
            <c:idx val="11"/>
            <c:invertIfNegative val="0"/>
            <c:bubble3D val="0"/>
            <c:spPr>
              <a:solidFill>
                <a:schemeClr val="accent4">
                  <a:lumMod val="80000"/>
                </a:schemeClr>
              </a:solidFill>
              <a:ln>
                <a:noFill/>
              </a:ln>
              <a:effectLst/>
            </c:spPr>
          </c:dPt>
          <c:dPt>
            <c:idx val="12"/>
            <c:invertIfNegative val="0"/>
            <c:bubble3D val="0"/>
            <c:spPr>
              <a:solidFill>
                <a:schemeClr val="accent6">
                  <a:lumMod val="60000"/>
                  <a:lumOff val="40000"/>
                </a:schemeClr>
              </a:solidFill>
              <a:ln>
                <a:noFill/>
              </a:ln>
              <a:effectLst/>
            </c:spPr>
          </c:dPt>
          <c:dPt>
            <c:idx val="13"/>
            <c:invertIfNegative val="0"/>
            <c:bubble3D val="0"/>
            <c:spPr>
              <a:solidFill>
                <a:schemeClr val="accent5">
                  <a:lumMod val="60000"/>
                  <a:lumOff val="40000"/>
                </a:schemeClr>
              </a:solidFill>
              <a:ln>
                <a:noFill/>
              </a:ln>
              <a:effectLst/>
            </c:spPr>
          </c:dPt>
          <c:dPt>
            <c:idx val="14"/>
            <c:invertIfNegative val="0"/>
            <c:bubble3D val="0"/>
            <c:spPr>
              <a:solidFill>
                <a:schemeClr val="accent4">
                  <a:lumMod val="60000"/>
                  <a:lumOff val="40000"/>
                </a:schemeClr>
              </a:solidFill>
              <a:ln>
                <a:noFill/>
              </a:ln>
              <a:effectLst/>
            </c:spPr>
          </c:dPt>
          <c:dPt>
            <c:idx val="15"/>
            <c:invertIfNegative val="0"/>
            <c:bubble3D val="0"/>
            <c:spPr>
              <a:solidFill>
                <a:schemeClr val="accent6">
                  <a:lumMod val="50000"/>
                </a:schemeClr>
              </a:solidFill>
              <a:ln>
                <a:noFill/>
              </a:ln>
              <a:effectLst/>
            </c:spPr>
          </c:dPt>
          <c:dPt>
            <c:idx val="16"/>
            <c:invertIfNegative val="0"/>
            <c:bubble3D val="0"/>
            <c:spPr>
              <a:solidFill>
                <a:schemeClr val="accent5">
                  <a:lumMod val="50000"/>
                </a:schemeClr>
              </a:solidFill>
              <a:ln>
                <a:noFill/>
              </a:ln>
              <a:effectLst/>
            </c:spPr>
          </c:dPt>
          <c:dPt>
            <c:idx val="17"/>
            <c:invertIfNegative val="0"/>
            <c:bubble3D val="0"/>
            <c:spPr>
              <a:solidFill>
                <a:schemeClr val="accent4">
                  <a:lumMod val="50000"/>
                </a:schemeClr>
              </a:solidFill>
              <a:ln>
                <a:noFill/>
              </a:ln>
              <a:effectLst/>
            </c:spPr>
          </c:dPt>
          <c:dPt>
            <c:idx val="18"/>
            <c:invertIfNegative val="0"/>
            <c:bubble3D val="0"/>
            <c:spPr>
              <a:solidFill>
                <a:schemeClr val="accent6">
                  <a:lumMod val="70000"/>
                  <a:lumOff val="30000"/>
                </a:schemeClr>
              </a:solidFill>
              <a:ln>
                <a:noFill/>
              </a:ln>
              <a:effectLst/>
            </c:spPr>
          </c:dPt>
          <c:dPt>
            <c:idx val="19"/>
            <c:invertIfNegative val="0"/>
            <c:bubble3D val="0"/>
            <c:spPr>
              <a:solidFill>
                <a:schemeClr val="accent5">
                  <a:lumMod val="70000"/>
                  <a:lumOff val="30000"/>
                </a:schemeClr>
              </a:solidFill>
              <a:ln>
                <a:noFill/>
              </a:ln>
              <a:effectLst/>
            </c:spPr>
          </c:dPt>
          <c:dPt>
            <c:idx val="20"/>
            <c:invertIfNegative val="0"/>
            <c:bubble3D val="0"/>
            <c:spPr>
              <a:solidFill>
                <a:schemeClr val="accent4">
                  <a:lumMod val="70000"/>
                  <a:lumOff val="3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'2 obs'!$A$2:$B$22</c:f>
              <c:multiLvlStrCache>
                <c:ptCount val="21"/>
                <c:lvl>
                  <c:pt idx="0">
                    <c:v>Canard Souchet</c:v>
                  </c:pt>
                  <c:pt idx="1">
                    <c:v>Sarcelle d’hiver</c:v>
                  </c:pt>
                  <c:pt idx="2">
                    <c:v>Canard colvert</c:v>
                  </c:pt>
                  <c:pt idx="3">
                    <c:v>Canard siffleur</c:v>
                  </c:pt>
                  <c:pt idx="4">
                    <c:v>Tadorne</c:v>
                  </c:pt>
                  <c:pt idx="5">
                    <c:v>TOTAL</c:v>
                  </c:pt>
                  <c:pt idx="6">
                    <c:v>Pluvier argenté</c:v>
                  </c:pt>
                  <c:pt idx="7">
                    <c:v>Chevalier cul blanc</c:v>
                  </c:pt>
                  <c:pt idx="8">
                    <c:v>Mouette rieuse</c:v>
                  </c:pt>
                  <c:pt idx="9">
                    <c:v>Bécasseau variable</c:v>
                  </c:pt>
                  <c:pt idx="10">
                    <c:v>Chevalier arlequin</c:v>
                  </c:pt>
                  <c:pt idx="11">
                    <c:v>Bécassine</c:v>
                  </c:pt>
                  <c:pt idx="12">
                    <c:v>Chevalier aboyeur</c:v>
                  </c:pt>
                  <c:pt idx="13">
                    <c:v>Chevalier guignette</c:v>
                  </c:pt>
                  <c:pt idx="14">
                    <c:v>Courlis corlieu</c:v>
                  </c:pt>
                  <c:pt idx="15">
                    <c:v>Vanneau huppé</c:v>
                  </c:pt>
                  <c:pt idx="16">
                    <c:v>Avocette élégante</c:v>
                  </c:pt>
                  <c:pt idx="17">
                    <c:v>Aigrette garzette</c:v>
                  </c:pt>
                  <c:pt idx="18">
                    <c:v>Pluvier doré</c:v>
                  </c:pt>
                  <c:pt idx="19">
                    <c:v>Spatule</c:v>
                  </c:pt>
                  <c:pt idx="20">
                    <c:v>TOTAL</c:v>
                  </c:pt>
                </c:lvl>
                <c:lvl>
                  <c:pt idx="0">
                    <c:v>Anatidés</c:v>
                  </c:pt>
                  <c:pt idx="6">
                    <c:v>Limicoles</c:v>
                  </c:pt>
                </c:lvl>
              </c:multiLvlStrCache>
            </c:multiLvlStrRef>
          </c:cat>
          <c:val>
            <c:numRef>
              <c:f>'2 obs'!$C$2:$C$22</c:f>
              <c:numCache>
                <c:formatCode>General</c:formatCode>
                <c:ptCount val="21"/>
                <c:pt idx="0">
                  <c:v>22</c:v>
                </c:pt>
                <c:pt idx="1">
                  <c:v>4</c:v>
                </c:pt>
                <c:pt idx="2">
                  <c:v>17</c:v>
                </c:pt>
                <c:pt idx="3">
                  <c:v>8</c:v>
                </c:pt>
                <c:pt idx="4">
                  <c:v>25</c:v>
                </c:pt>
                <c:pt idx="5">
                  <c:v>76</c:v>
                </c:pt>
                <c:pt idx="6">
                  <c:v>3</c:v>
                </c:pt>
                <c:pt idx="7">
                  <c:v>9</c:v>
                </c:pt>
                <c:pt idx="8">
                  <c:v>10</c:v>
                </c:pt>
                <c:pt idx="9">
                  <c:v>5</c:v>
                </c:pt>
                <c:pt idx="10">
                  <c:v>2</c:v>
                </c:pt>
                <c:pt idx="11">
                  <c:v>1</c:v>
                </c:pt>
                <c:pt idx="12">
                  <c:v>14</c:v>
                </c:pt>
                <c:pt idx="13">
                  <c:v>2</c:v>
                </c:pt>
                <c:pt idx="14">
                  <c:v>1</c:v>
                </c:pt>
                <c:pt idx="15">
                  <c:v>82</c:v>
                </c:pt>
                <c:pt idx="16">
                  <c:v>1</c:v>
                </c:pt>
                <c:pt idx="17">
                  <c:v>1</c:v>
                </c:pt>
                <c:pt idx="18">
                  <c:v>4</c:v>
                </c:pt>
                <c:pt idx="19">
                  <c:v>24</c:v>
                </c:pt>
                <c:pt idx="20">
                  <c:v>159</c:v>
                </c:pt>
              </c:numCache>
            </c:numRef>
          </c:val>
        </c:ser>
        <c:dLbls>
          <c:dLblPos val="outEnd"/>
          <c:showLegendKey val="0"/>
          <c:showVal val="1"/>
          <c:showCatName val="0"/>
          <c:showSerName val="0"/>
          <c:showPercent val="0"/>
          <c:showBubbleSize val="0"/>
        </c:dLbls>
        <c:gapWidth val="219"/>
        <c:overlap val="-27"/>
        <c:axId val="133437928"/>
        <c:axId val="133438320"/>
      </c:barChart>
      <c:catAx>
        <c:axId val="13343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33438320"/>
        <c:crosses val="autoZero"/>
        <c:auto val="1"/>
        <c:lblAlgn val="ctr"/>
        <c:lblOffset val="100"/>
        <c:noMultiLvlLbl val="0"/>
      </c:catAx>
      <c:valAx>
        <c:axId val="13343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Nombre d'individus observés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437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Actogramme</a:t>
            </a:r>
            <a:r>
              <a:rPr lang="en-US" sz="1050" baseline="0"/>
              <a:t> d'activités à forte dépense énergétique </a:t>
            </a:r>
            <a:r>
              <a:rPr lang="en-US" sz="1050" b="0" i="0" u="none" strike="noStrike" baseline="0">
                <a:effectLst/>
              </a:rPr>
              <a:t>du Canard souchet</a:t>
            </a:r>
            <a:r>
              <a:rPr lang="en-US" sz="1050" baseline="0"/>
              <a:t> durant 20 minutes</a:t>
            </a:r>
            <a:r>
              <a:rPr lang="fr-FR" sz="1050" b="0" i="0" u="none" strike="noStrike" baseline="0">
                <a:effectLst/>
              </a:rPr>
              <a:t> dans la réserve naturelle nationale des marais de Séné par temps pluvieux</a:t>
            </a:r>
            <a:endParaRPr lang="en-US" sz="1050"/>
          </a:p>
        </c:rich>
      </c:tx>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comportements1!$A$8</c:f>
              <c:strCache>
                <c:ptCount val="1"/>
                <c:pt idx="0">
                  <c:v>Comportement du Canard souchet </c:v>
                </c:pt>
              </c:strCache>
            </c:strRef>
          </c:tx>
          <c:spPr>
            <a:ln w="19050" cap="rnd">
              <a:solidFill>
                <a:srgbClr val="00B050"/>
              </a:solidFill>
              <a:round/>
            </a:ln>
            <a:effectLst/>
          </c:spPr>
          <c:marker>
            <c:symbol val="circle"/>
            <c:size val="5"/>
            <c:spPr>
              <a:solidFill>
                <a:srgbClr val="00B050"/>
              </a:solidFill>
              <a:ln w="9525">
                <a:solidFill>
                  <a:schemeClr val="accent1"/>
                </a:solidFill>
              </a:ln>
              <a:effectLst/>
            </c:spPr>
          </c:marker>
          <c:xVal>
            <c:numRef>
              <c:f>comportements1!$B$7:$U$7</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comportements1!$B$8:$U$8</c:f>
              <c:numCache>
                <c:formatCode>General</c:formatCode>
                <c:ptCount val="20"/>
                <c:pt idx="0">
                  <c:v>3</c:v>
                </c:pt>
                <c:pt idx="1">
                  <c:v>2</c:v>
                </c:pt>
                <c:pt idx="2">
                  <c:v>2</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numCache>
            </c:numRef>
          </c:yVal>
          <c:smooth val="1"/>
        </c:ser>
        <c:dLbls>
          <c:showLegendKey val="0"/>
          <c:showVal val="0"/>
          <c:showCatName val="0"/>
          <c:showSerName val="0"/>
          <c:showPercent val="0"/>
          <c:showBubbleSize val="0"/>
        </c:dLbls>
        <c:axId val="133441064"/>
        <c:axId val="374988096"/>
      </c:scatterChart>
      <c:valAx>
        <c:axId val="133441064"/>
        <c:scaling>
          <c:orientation val="minMax"/>
          <c:max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Temps (min)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4988096"/>
        <c:crosses val="autoZero"/>
        <c:crossBetween val="midCat"/>
      </c:valAx>
      <c:valAx>
        <c:axId val="374988096"/>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Occurence</a:t>
                </a:r>
                <a:r>
                  <a:rPr lang="fr-FR" baseline="0"/>
                  <a:t> des activités à forte dépense énergétique</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441064"/>
        <c:crosses val="autoZero"/>
        <c:crossBetween val="midCat"/>
        <c:majorUnit val="1"/>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000"/>
              <a:t>Histogramme</a:t>
            </a:r>
            <a:r>
              <a:rPr lang="fr-FR" sz="1000" baseline="0"/>
              <a:t> représentant la moyenne des distances en oiseaux d'un Canard souchet de son plus proche congénère en comparaison avec la moyenne des distances de cet individu à l'individu le plus proche d'une autre espèce pendant une période d'activité à fort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1"/>
        <c:ser>
          <c:idx val="0"/>
          <c:order val="0"/>
          <c:invertIfNegative val="0"/>
          <c:dPt>
            <c:idx val="0"/>
            <c:invertIfNegative val="0"/>
            <c:bubble3D val="0"/>
            <c:spPr>
              <a:solidFill>
                <a:schemeClr val="accent6"/>
              </a:solidFill>
              <a:ln>
                <a:noFill/>
              </a:ln>
              <a:effectLst/>
            </c:spPr>
          </c:dPt>
          <c:dPt>
            <c:idx val="1"/>
            <c:invertIfNegative val="0"/>
            <c:bubble3D val="0"/>
            <c:spPr>
              <a:solidFill>
                <a:schemeClr val="accent5"/>
              </a:solidFill>
              <a:ln>
                <a:noFill/>
              </a:ln>
              <a:effectLst/>
            </c:spPr>
          </c:dPt>
          <c:errBars>
            <c:errBarType val="plus"/>
            <c:errValType val="percentage"/>
            <c:noEndCap val="0"/>
            <c:val val="2"/>
            <c:spPr>
              <a:noFill/>
              <a:ln w="9525" cap="flat" cmpd="sng" algn="ctr">
                <a:solidFill>
                  <a:schemeClr val="tx1">
                    <a:lumMod val="65000"/>
                    <a:lumOff val="35000"/>
                  </a:schemeClr>
                </a:solidFill>
                <a:round/>
              </a:ln>
              <a:effectLst/>
            </c:spPr>
          </c:errBars>
          <c:cat>
            <c:strRef>
              <c:f>comportements1!$F$16:$F$17</c:f>
              <c:strCache>
                <c:ptCount val="2"/>
                <c:pt idx="0">
                  <c:v>Moyenne des distances avec congénère</c:v>
                </c:pt>
                <c:pt idx="1">
                  <c:v>Moyenne des distances avec autre espèce</c:v>
                </c:pt>
              </c:strCache>
            </c:strRef>
          </c:cat>
          <c:val>
            <c:numRef>
              <c:f>comportements1!$G$16:$G$17</c:f>
              <c:numCache>
                <c:formatCode>General</c:formatCode>
                <c:ptCount val="2"/>
                <c:pt idx="0">
                  <c:v>6.65</c:v>
                </c:pt>
                <c:pt idx="1">
                  <c:v>7.0625</c:v>
                </c:pt>
              </c:numCache>
            </c:numRef>
          </c:val>
        </c:ser>
        <c:dLbls>
          <c:showLegendKey val="0"/>
          <c:showVal val="0"/>
          <c:showCatName val="0"/>
          <c:showSerName val="0"/>
          <c:showPercent val="0"/>
          <c:showBubbleSize val="0"/>
        </c:dLbls>
        <c:gapWidth val="219"/>
        <c:overlap val="-27"/>
        <c:axId val="374985744"/>
        <c:axId val="374989664"/>
      </c:barChart>
      <c:catAx>
        <c:axId val="3749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4989664"/>
        <c:crosses val="autoZero"/>
        <c:auto val="1"/>
        <c:lblAlgn val="ctr"/>
        <c:lblOffset val="100"/>
        <c:noMultiLvlLbl val="0"/>
      </c:catAx>
      <c:valAx>
        <c:axId val="37498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(en oiseaux)</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498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fr-FR" sz="1000"/>
              <a:t>Histogramme représentant les espèces d'anatidés et de limicoles les plus proches du Canard souchet en nombre d'oiseaux en période d'activité à forte dépense énergétique</a:t>
            </a:r>
            <a:r>
              <a:rPr lang="fr-FR" sz="1000" baseline="0"/>
              <a:t> </a:t>
            </a:r>
            <a:r>
              <a:rPr lang="fr-FR" sz="1000" b="0" i="0" u="none" strike="noStrike" baseline="0">
                <a:effectLst/>
              </a:rPr>
              <a:t>dans la réserve naturelle nationale des marais de Séné par temps pluvieux</a:t>
            </a:r>
            <a:endParaRPr lang="fr-FR"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1"/>
        <c:ser>
          <c:idx val="0"/>
          <c:order val="0"/>
          <c:invertIfNegative val="0"/>
          <c:dPt>
            <c:idx val="0"/>
            <c:invertIfNegative val="0"/>
            <c:bubble3D val="0"/>
            <c:spPr>
              <a:solidFill>
                <a:schemeClr val="accent2"/>
              </a:solidFill>
              <a:ln>
                <a:noFill/>
              </a:ln>
              <a:effectLst/>
            </c:spPr>
          </c:dPt>
          <c:dPt>
            <c:idx val="1"/>
            <c:invertIfNegative val="0"/>
            <c:bubble3D val="0"/>
            <c:spPr>
              <a:solidFill>
                <a:schemeClr val="accent4"/>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2">
                  <a:lumMod val="60000"/>
                </a:schemeClr>
              </a:solidFill>
              <a:ln>
                <a:noFill/>
              </a:ln>
              <a:effectLst/>
            </c:spPr>
          </c:dPt>
          <c:dPt>
            <c:idx val="4"/>
            <c:invertIfNegative val="0"/>
            <c:bubble3D val="0"/>
            <c:spPr>
              <a:solidFill>
                <a:schemeClr val="accent4">
                  <a:lumMod val="60000"/>
                </a:schemeClr>
              </a:solidFill>
              <a:ln>
                <a:noFill/>
              </a:ln>
              <a:effectLst/>
            </c:spPr>
          </c:dPt>
          <c:dPt>
            <c:idx val="5"/>
            <c:invertIfNegative val="0"/>
            <c:bubble3D val="0"/>
            <c:spPr>
              <a:solidFill>
                <a:schemeClr val="accent6">
                  <a:lumMod val="60000"/>
                </a:schemeClr>
              </a:solidFill>
              <a:ln>
                <a:noFill/>
              </a:ln>
              <a:effectLst/>
            </c:spPr>
          </c:dPt>
          <c:errBars>
            <c:errBarType val="plus"/>
            <c:errValType val="stdErr"/>
            <c:noEndCap val="0"/>
            <c:spPr>
              <a:noFill/>
              <a:ln w="9525" cap="flat" cmpd="sng" algn="ctr">
                <a:solidFill>
                  <a:schemeClr val="tx1">
                    <a:lumMod val="65000"/>
                    <a:lumOff val="35000"/>
                  </a:schemeClr>
                </a:solidFill>
                <a:round/>
              </a:ln>
              <a:effectLst/>
            </c:spPr>
          </c:errBars>
          <c:cat>
            <c:multiLvlStrRef>
              <c:f>comportements2!$A$4:$B$9</c:f>
              <c:multiLvlStrCache>
                <c:ptCount val="6"/>
                <c:lvl>
                  <c:pt idx="0">
                    <c:v>Tadorne de Belon</c:v>
                  </c:pt>
                  <c:pt idx="1">
                    <c:v>Chevalier aboyeur</c:v>
                  </c:pt>
                  <c:pt idx="2">
                    <c:v>Vanenau huppé</c:v>
                  </c:pt>
                  <c:pt idx="3">
                    <c:v>Avocette élégante</c:v>
                  </c:pt>
                  <c:pt idx="4">
                    <c:v>Pluvier argenté</c:v>
                  </c:pt>
                  <c:pt idx="5">
                    <c:v>Oiseaux limicoles totaux</c:v>
                  </c:pt>
                </c:lvl>
                <c:lvl>
                  <c:pt idx="0">
                    <c:v>Anatidés</c:v>
                  </c:pt>
                  <c:pt idx="1">
                    <c:v>Limicoles</c:v>
                  </c:pt>
                </c:lvl>
              </c:multiLvlStrCache>
            </c:multiLvlStrRef>
          </c:cat>
          <c:val>
            <c:numRef>
              <c:f>comportements2!$C$4:$C$9</c:f>
              <c:numCache>
                <c:formatCode>General</c:formatCode>
                <c:ptCount val="6"/>
                <c:pt idx="0">
                  <c:v>14</c:v>
                </c:pt>
                <c:pt idx="1">
                  <c:v>7</c:v>
                </c:pt>
                <c:pt idx="2">
                  <c:v>4</c:v>
                </c:pt>
                <c:pt idx="3">
                  <c:v>1</c:v>
                </c:pt>
                <c:pt idx="4">
                  <c:v>3</c:v>
                </c:pt>
                <c:pt idx="5">
                  <c:v>15</c:v>
                </c:pt>
              </c:numCache>
            </c:numRef>
          </c:val>
        </c:ser>
        <c:dLbls>
          <c:showLegendKey val="0"/>
          <c:showVal val="0"/>
          <c:showCatName val="0"/>
          <c:showSerName val="0"/>
          <c:showPercent val="0"/>
          <c:showBubbleSize val="0"/>
        </c:dLbls>
        <c:gapWidth val="219"/>
        <c:overlap val="-27"/>
        <c:axId val="374988880"/>
        <c:axId val="374984568"/>
      </c:barChart>
      <c:catAx>
        <c:axId val="37498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4984568"/>
        <c:crosses val="autoZero"/>
        <c:auto val="1"/>
        <c:lblAlgn val="ctr"/>
        <c:lblOffset val="100"/>
        <c:noMultiLvlLbl val="0"/>
      </c:catAx>
      <c:valAx>
        <c:axId val="374984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Nombre d'individus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4988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fr-FR" sz="1050"/>
              <a:t>Histogramme représentant les proportions d'occurence</a:t>
            </a:r>
            <a:r>
              <a:rPr lang="fr-FR" sz="1050" baseline="0"/>
              <a:t> des actions en lien avec différents types de comportements chez le Canard souchet (anatidé) en comparaison au Vanneau huppé (limicole) dans la réserve naturelle nationale des marais de Séné par temps pl</a:t>
            </a:r>
            <a:endParaRPr lang="fr-FR" sz="1050"/>
          </a:p>
        </c:rich>
      </c:tx>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'comportements comparaison'!$A$2</c:f>
              <c:strCache>
                <c:ptCount val="1"/>
                <c:pt idx="0">
                  <c:v>Vanneau huppé</c:v>
                </c:pt>
              </c:strCache>
            </c:strRef>
          </c:tx>
          <c:spPr>
            <a:solidFill>
              <a:schemeClr val="accent6"/>
            </a:solidFill>
            <a:ln>
              <a:noFill/>
            </a:ln>
            <a:effectLst/>
          </c:spPr>
          <c:invertIfNegative val="0"/>
          <c:errBars>
            <c:errBarType val="plus"/>
            <c:errValType val="stdErr"/>
            <c:noEndCap val="0"/>
            <c:spPr>
              <a:noFill/>
              <a:ln w="9525" cap="flat" cmpd="sng" algn="ctr">
                <a:solidFill>
                  <a:schemeClr val="tx1">
                    <a:lumMod val="65000"/>
                    <a:lumOff val="35000"/>
                  </a:schemeClr>
                </a:solidFill>
                <a:round/>
              </a:ln>
              <a:effectLst/>
            </c:spPr>
          </c:errBars>
          <c:cat>
            <c:strRef>
              <c:f>'comportements comparaison'!$B$1:$H$1</c:f>
              <c:strCache>
                <c:ptCount val="7"/>
                <c:pt idx="0">
                  <c:v>Alimentaire</c:v>
                </c:pt>
                <c:pt idx="1">
                  <c:v>Social</c:v>
                </c:pt>
                <c:pt idx="2">
                  <c:v>Confort/repos</c:v>
                </c:pt>
                <c:pt idx="3">
                  <c:v>Locomotion</c:v>
                </c:pt>
                <c:pt idx="4">
                  <c:v>Sexuel</c:v>
                </c:pt>
                <c:pt idx="5">
                  <c:v>Toilettage</c:v>
                </c:pt>
                <c:pt idx="6">
                  <c:v>Vigilance</c:v>
                </c:pt>
              </c:strCache>
            </c:strRef>
          </c:cat>
          <c:val>
            <c:numRef>
              <c:f>'comportements comparaison'!$B$2:$H$2</c:f>
              <c:numCache>
                <c:formatCode>General</c:formatCode>
                <c:ptCount val="7"/>
                <c:pt idx="0">
                  <c:v>40</c:v>
                </c:pt>
                <c:pt idx="1">
                  <c:v>10</c:v>
                </c:pt>
                <c:pt idx="2">
                  <c:v>10</c:v>
                </c:pt>
                <c:pt idx="3">
                  <c:v>30</c:v>
                </c:pt>
                <c:pt idx="4">
                  <c:v>0</c:v>
                </c:pt>
                <c:pt idx="5">
                  <c:v>30</c:v>
                </c:pt>
                <c:pt idx="6">
                  <c:v>10</c:v>
                </c:pt>
              </c:numCache>
            </c:numRef>
          </c:val>
        </c:ser>
        <c:ser>
          <c:idx val="1"/>
          <c:order val="1"/>
          <c:tx>
            <c:strRef>
              <c:f>'comportements comparaison'!$A$3</c:f>
              <c:strCache>
                <c:ptCount val="1"/>
                <c:pt idx="0">
                  <c:v>Canard souchet</c:v>
                </c:pt>
              </c:strCache>
            </c:strRef>
          </c:tx>
          <c:spPr>
            <a:solidFill>
              <a:schemeClr val="accent5"/>
            </a:solidFill>
            <a:ln>
              <a:noFill/>
            </a:ln>
            <a:effectLst/>
          </c:spPr>
          <c:invertIfNegative val="0"/>
          <c:errBars>
            <c:errBarType val="plus"/>
            <c:errValType val="stdErr"/>
            <c:noEndCap val="0"/>
            <c:spPr>
              <a:noFill/>
              <a:ln w="9525" cap="flat" cmpd="sng" algn="ctr">
                <a:solidFill>
                  <a:schemeClr val="tx1">
                    <a:lumMod val="65000"/>
                    <a:lumOff val="35000"/>
                  </a:schemeClr>
                </a:solidFill>
                <a:round/>
              </a:ln>
              <a:effectLst/>
            </c:spPr>
          </c:errBars>
          <c:cat>
            <c:strRef>
              <c:f>'comportements comparaison'!$B$1:$H$1</c:f>
              <c:strCache>
                <c:ptCount val="7"/>
                <c:pt idx="0">
                  <c:v>Alimentaire</c:v>
                </c:pt>
                <c:pt idx="1">
                  <c:v>Social</c:v>
                </c:pt>
                <c:pt idx="2">
                  <c:v>Confort/repos</c:v>
                </c:pt>
                <c:pt idx="3">
                  <c:v>Locomotion</c:v>
                </c:pt>
                <c:pt idx="4">
                  <c:v>Sexuel</c:v>
                </c:pt>
                <c:pt idx="5">
                  <c:v>Toilettage</c:v>
                </c:pt>
                <c:pt idx="6">
                  <c:v>Vigilance</c:v>
                </c:pt>
              </c:strCache>
            </c:strRef>
          </c:cat>
          <c:val>
            <c:numRef>
              <c:f>'comportements comparaison'!$B$3:$H$3</c:f>
              <c:numCache>
                <c:formatCode>General</c:formatCode>
                <c:ptCount val="7"/>
                <c:pt idx="0">
                  <c:v>50</c:v>
                </c:pt>
                <c:pt idx="1">
                  <c:v>40</c:v>
                </c:pt>
                <c:pt idx="2">
                  <c:v>20</c:v>
                </c:pt>
                <c:pt idx="3">
                  <c:v>40</c:v>
                </c:pt>
                <c:pt idx="4">
                  <c:v>20</c:v>
                </c:pt>
                <c:pt idx="5">
                  <c:v>20</c:v>
                </c:pt>
                <c:pt idx="6">
                  <c:v>10</c:v>
                </c:pt>
              </c:numCache>
            </c:numRef>
          </c:val>
        </c:ser>
        <c:dLbls>
          <c:showLegendKey val="0"/>
          <c:showVal val="0"/>
          <c:showCatName val="0"/>
          <c:showSerName val="0"/>
          <c:showPercent val="0"/>
          <c:showBubbleSize val="0"/>
        </c:dLbls>
        <c:gapWidth val="219"/>
        <c:overlap val="-27"/>
        <c:axId val="374990056"/>
        <c:axId val="374986136"/>
      </c:barChart>
      <c:catAx>
        <c:axId val="37499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Types de comportements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4986136"/>
        <c:crosses val="autoZero"/>
        <c:auto val="1"/>
        <c:lblAlgn val="ctr"/>
        <c:lblOffset val="100"/>
        <c:noMultiLvlLbl val="0"/>
      </c:catAx>
      <c:valAx>
        <c:axId val="374986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Proportions d'occurence</a:t>
                </a:r>
                <a:r>
                  <a:rPr lang="fr-FR" baseline="0"/>
                  <a:t> des comportements</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4990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533400</xdr:colOff>
      <xdr:row>1</xdr:row>
      <xdr:rowOff>176212</xdr:rowOff>
    </xdr:from>
    <xdr:to>
      <xdr:col>9</xdr:col>
      <xdr:colOff>533400</xdr:colOff>
      <xdr:row>15</xdr:row>
      <xdr:rowOff>119062</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647700</xdr:colOff>
      <xdr:row>1</xdr:row>
      <xdr:rowOff>147637</xdr:rowOff>
    </xdr:from>
    <xdr:to>
      <xdr:col>9</xdr:col>
      <xdr:colOff>647700</xdr:colOff>
      <xdr:row>12</xdr:row>
      <xdr:rowOff>119062</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695324</xdr:colOff>
      <xdr:row>0</xdr:row>
      <xdr:rowOff>242886</xdr:rowOff>
    </xdr:from>
    <xdr:to>
      <xdr:col>11</xdr:col>
      <xdr:colOff>285750</xdr:colOff>
      <xdr:row>17</xdr:row>
      <xdr:rowOff>152400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627530</xdr:colOff>
      <xdr:row>9</xdr:row>
      <xdr:rowOff>45946</xdr:rowOff>
    </xdr:from>
    <xdr:to>
      <xdr:col>2</xdr:col>
      <xdr:colOff>896471</xdr:colOff>
      <xdr:row>25</xdr:row>
      <xdr:rowOff>89648</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403411</xdr:colOff>
      <xdr:row>9</xdr:row>
      <xdr:rowOff>34738</xdr:rowOff>
    </xdr:from>
    <xdr:to>
      <xdr:col>14</xdr:col>
      <xdr:colOff>896470</xdr:colOff>
      <xdr:row>23</xdr:row>
      <xdr:rowOff>110938</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85725</xdr:colOff>
      <xdr:row>3</xdr:row>
      <xdr:rowOff>166687</xdr:rowOff>
    </xdr:from>
    <xdr:to>
      <xdr:col>14</xdr:col>
      <xdr:colOff>495300</xdr:colOff>
      <xdr:row>21</xdr:row>
      <xdr:rowOff>95250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495299</xdr:colOff>
      <xdr:row>2</xdr:row>
      <xdr:rowOff>71436</xdr:rowOff>
    </xdr:from>
    <xdr:to>
      <xdr:col>16</xdr:col>
      <xdr:colOff>752474</xdr:colOff>
      <xdr:row>22</xdr:row>
      <xdr:rowOff>133350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C17"/>
    </sheetView>
  </sheetViews>
  <sheetFormatPr baseColWidth="10" defaultRowHeight="15" x14ac:dyDescent="0.25"/>
  <cols>
    <col min="2" max="2" width="24.42578125" customWidth="1"/>
    <col min="3" max="3" width="16.5703125" customWidth="1"/>
  </cols>
  <sheetData>
    <row r="1" spans="1:3" ht="30.75" thickBot="1" x14ac:dyDescent="0.3">
      <c r="B1" s="1" t="s">
        <v>0</v>
      </c>
      <c r="C1" s="2" t="s">
        <v>1</v>
      </c>
    </row>
    <row r="2" spans="1:3" ht="15.75" thickBot="1" x14ac:dyDescent="0.3">
      <c r="A2" s="26" t="s">
        <v>22</v>
      </c>
      <c r="B2" s="3" t="s">
        <v>2</v>
      </c>
      <c r="C2" s="4">
        <v>14</v>
      </c>
    </row>
    <row r="3" spans="1:3" ht="15.75" thickBot="1" x14ac:dyDescent="0.3">
      <c r="A3" s="26"/>
      <c r="B3" s="3" t="s">
        <v>3</v>
      </c>
      <c r="C3" s="4">
        <v>4</v>
      </c>
    </row>
    <row r="4" spans="1:3" ht="15.75" thickBot="1" x14ac:dyDescent="0.3">
      <c r="A4" s="26"/>
      <c r="B4" s="3" t="s">
        <v>4</v>
      </c>
      <c r="C4" s="4">
        <v>5</v>
      </c>
    </row>
    <row r="5" spans="1:3" ht="15.75" thickBot="1" x14ac:dyDescent="0.3">
      <c r="A5" s="26"/>
      <c r="B5" s="3" t="s">
        <v>5</v>
      </c>
      <c r="C5" s="4">
        <v>6</v>
      </c>
    </row>
    <row r="6" spans="1:3" ht="15.75" thickBot="1" x14ac:dyDescent="0.3">
      <c r="A6" s="26"/>
      <c r="B6" s="3" t="s">
        <v>6</v>
      </c>
      <c r="C6" s="4">
        <v>10</v>
      </c>
    </row>
    <row r="7" spans="1:3" ht="15.75" thickBot="1" x14ac:dyDescent="0.3">
      <c r="A7" s="26" t="s">
        <v>23</v>
      </c>
      <c r="B7" s="3" t="s">
        <v>7</v>
      </c>
      <c r="C7" s="4">
        <v>2</v>
      </c>
    </row>
    <row r="8" spans="1:3" ht="15.75" thickBot="1" x14ac:dyDescent="0.3">
      <c r="A8" s="26"/>
      <c r="B8" s="3" t="s">
        <v>8</v>
      </c>
      <c r="C8" s="4">
        <v>9</v>
      </c>
    </row>
    <row r="9" spans="1:3" ht="15.75" thickBot="1" x14ac:dyDescent="0.3">
      <c r="A9" s="26"/>
      <c r="B9" s="3" t="s">
        <v>9</v>
      </c>
      <c r="C9" s="4">
        <v>7</v>
      </c>
    </row>
    <row r="10" spans="1:3" ht="15.75" thickBot="1" x14ac:dyDescent="0.3">
      <c r="A10" s="26"/>
      <c r="B10" s="3" t="s">
        <v>10</v>
      </c>
      <c r="C10" s="4">
        <v>4</v>
      </c>
    </row>
    <row r="11" spans="1:3" ht="15.75" thickBot="1" x14ac:dyDescent="0.3">
      <c r="A11" s="26"/>
      <c r="B11" s="3" t="s">
        <v>11</v>
      </c>
      <c r="C11" s="4">
        <v>2</v>
      </c>
    </row>
    <row r="12" spans="1:3" ht="15.75" thickBot="1" x14ac:dyDescent="0.3">
      <c r="A12" s="26"/>
      <c r="B12" s="3" t="s">
        <v>12</v>
      </c>
      <c r="C12" s="4">
        <v>1</v>
      </c>
    </row>
    <row r="13" spans="1:3" ht="15.75" thickBot="1" x14ac:dyDescent="0.3">
      <c r="A13" s="26"/>
      <c r="B13" s="3" t="s">
        <v>13</v>
      </c>
      <c r="C13" s="4">
        <v>12</v>
      </c>
    </row>
    <row r="14" spans="1:3" ht="15.75" thickBot="1" x14ac:dyDescent="0.3">
      <c r="A14" s="26"/>
      <c r="B14" s="3" t="s">
        <v>14</v>
      </c>
      <c r="C14" s="4">
        <v>2</v>
      </c>
    </row>
    <row r="15" spans="1:3" ht="15.75" thickBot="1" x14ac:dyDescent="0.3">
      <c r="A15" s="26"/>
      <c r="B15" s="3" t="s">
        <v>15</v>
      </c>
      <c r="C15" s="4">
        <v>1</v>
      </c>
    </row>
    <row r="16" spans="1:3" ht="15.75" thickBot="1" x14ac:dyDescent="0.3">
      <c r="A16" s="26"/>
      <c r="B16" s="3" t="s">
        <v>16</v>
      </c>
      <c r="C16" s="4">
        <v>2</v>
      </c>
    </row>
    <row r="17" spans="1:3" ht="15.75" thickBot="1" x14ac:dyDescent="0.3">
      <c r="A17" s="26"/>
      <c r="B17" s="3" t="s">
        <v>17</v>
      </c>
      <c r="C17" s="4">
        <v>1</v>
      </c>
    </row>
  </sheetData>
  <mergeCells count="2">
    <mergeCell ref="A2:A6"/>
    <mergeCell ref="A7:A17"/>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3"/>
    </sheetView>
  </sheetViews>
  <sheetFormatPr baseColWidth="10" defaultRowHeight="15" x14ac:dyDescent="0.25"/>
  <cols>
    <col min="2" max="2" width="21.140625" customWidth="1"/>
  </cols>
  <sheetData>
    <row r="1" spans="1:3" ht="30.75" thickBot="1" x14ac:dyDescent="0.3">
      <c r="B1" s="1" t="s">
        <v>0</v>
      </c>
      <c r="C1" s="2" t="s">
        <v>1</v>
      </c>
    </row>
    <row r="2" spans="1:3" ht="15.75" thickBot="1" x14ac:dyDescent="0.3">
      <c r="A2" s="26" t="s">
        <v>22</v>
      </c>
      <c r="B2" s="3" t="s">
        <v>6</v>
      </c>
      <c r="C2" s="4">
        <v>15</v>
      </c>
    </row>
    <row r="3" spans="1:3" ht="30.75" customHeight="1" thickBot="1" x14ac:dyDescent="0.3">
      <c r="A3" s="26"/>
      <c r="B3" s="3" t="s">
        <v>4</v>
      </c>
      <c r="C3" s="4">
        <v>12</v>
      </c>
    </row>
    <row r="4" spans="1:3" ht="30.75" customHeight="1" thickBot="1" x14ac:dyDescent="0.3">
      <c r="A4" s="26"/>
      <c r="B4" s="3" t="s">
        <v>5</v>
      </c>
      <c r="C4" s="4">
        <v>2</v>
      </c>
    </row>
    <row r="5" spans="1:3" ht="30.75" customHeight="1" thickBot="1" x14ac:dyDescent="0.3">
      <c r="A5" s="26"/>
      <c r="B5" s="3" t="s">
        <v>18</v>
      </c>
      <c r="C5" s="4">
        <v>8</v>
      </c>
    </row>
    <row r="6" spans="1:3" ht="15.75" thickBot="1" x14ac:dyDescent="0.3">
      <c r="A6" s="26" t="s">
        <v>23</v>
      </c>
      <c r="B6" s="3" t="s">
        <v>19</v>
      </c>
      <c r="C6" s="4">
        <v>24</v>
      </c>
    </row>
    <row r="7" spans="1:3" ht="15.75" thickBot="1" x14ac:dyDescent="0.3">
      <c r="A7" s="26"/>
      <c r="B7" s="3" t="s">
        <v>16</v>
      </c>
      <c r="C7" s="4">
        <v>80</v>
      </c>
    </row>
    <row r="8" spans="1:3" ht="15.75" thickBot="1" x14ac:dyDescent="0.3">
      <c r="A8" s="26"/>
      <c r="B8" s="3" t="s">
        <v>20</v>
      </c>
      <c r="C8" s="4">
        <v>4</v>
      </c>
    </row>
    <row r="9" spans="1:3" ht="15.75" thickBot="1" x14ac:dyDescent="0.3">
      <c r="A9" s="26"/>
      <c r="B9" s="3" t="s">
        <v>10</v>
      </c>
      <c r="C9" s="4">
        <v>1</v>
      </c>
    </row>
    <row r="10" spans="1:3" ht="15.75" thickBot="1" x14ac:dyDescent="0.3">
      <c r="A10" s="26"/>
      <c r="B10" s="3" t="s">
        <v>21</v>
      </c>
      <c r="C10" s="4">
        <v>1</v>
      </c>
    </row>
    <row r="11" spans="1:3" ht="15.75" thickBot="1" x14ac:dyDescent="0.3">
      <c r="A11" s="26"/>
      <c r="B11" s="3" t="s">
        <v>9</v>
      </c>
      <c r="C11" s="4">
        <v>3</v>
      </c>
    </row>
    <row r="12" spans="1:3" ht="15.75" thickBot="1" x14ac:dyDescent="0.3">
      <c r="A12" s="26"/>
      <c r="B12" s="3" t="s">
        <v>13</v>
      </c>
      <c r="C12" s="4">
        <v>2</v>
      </c>
    </row>
    <row r="13" spans="1:3" ht="15.75" thickBot="1" x14ac:dyDescent="0.3">
      <c r="A13" s="26"/>
      <c r="B13" s="3" t="s">
        <v>7</v>
      </c>
      <c r="C13" s="4">
        <v>1</v>
      </c>
    </row>
  </sheetData>
  <mergeCells count="2">
    <mergeCell ref="A2:A5"/>
    <mergeCell ref="A6:A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abSelected="1" workbookViewId="0">
      <selection activeCell="M15" sqref="M15"/>
    </sheetView>
  </sheetViews>
  <sheetFormatPr baseColWidth="10" defaultRowHeight="15" x14ac:dyDescent="0.25"/>
  <cols>
    <col min="1" max="1" width="17.28515625" customWidth="1"/>
    <col min="2" max="2" width="24.85546875" customWidth="1"/>
    <col min="3" max="3" width="21.42578125" customWidth="1"/>
  </cols>
  <sheetData>
    <row r="1" spans="1:3" ht="30.75" thickBot="1" x14ac:dyDescent="0.3">
      <c r="B1" s="1" t="s">
        <v>0</v>
      </c>
      <c r="C1" s="2" t="s">
        <v>1</v>
      </c>
    </row>
    <row r="2" spans="1:3" ht="15.75" thickBot="1" x14ac:dyDescent="0.3">
      <c r="A2" s="26" t="s">
        <v>22</v>
      </c>
      <c r="B2" s="3" t="s">
        <v>2</v>
      </c>
      <c r="C2" s="4">
        <v>22</v>
      </c>
    </row>
    <row r="3" spans="1:3" ht="15.75" thickBot="1" x14ac:dyDescent="0.3">
      <c r="A3" s="26"/>
      <c r="B3" s="3" t="s">
        <v>3</v>
      </c>
      <c r="C3" s="4">
        <v>4</v>
      </c>
    </row>
    <row r="4" spans="1:3" ht="15.75" thickBot="1" x14ac:dyDescent="0.3">
      <c r="A4" s="26"/>
      <c r="B4" s="3" t="s">
        <v>4</v>
      </c>
      <c r="C4" s="4">
        <v>17</v>
      </c>
    </row>
    <row r="5" spans="1:3" ht="15.75" thickBot="1" x14ac:dyDescent="0.3">
      <c r="A5" s="26"/>
      <c r="B5" s="3" t="s">
        <v>5</v>
      </c>
      <c r="C5" s="4">
        <v>8</v>
      </c>
    </row>
    <row r="6" spans="1:3" ht="15.75" thickBot="1" x14ac:dyDescent="0.3">
      <c r="A6" s="26"/>
      <c r="B6" s="3" t="s">
        <v>6</v>
      </c>
      <c r="C6" s="4">
        <v>25</v>
      </c>
    </row>
    <row r="7" spans="1:3" ht="15.75" thickBot="1" x14ac:dyDescent="0.3">
      <c r="A7" s="26"/>
      <c r="B7" s="3" t="s">
        <v>24</v>
      </c>
      <c r="C7" s="4">
        <f>SUM(C2:C6)</f>
        <v>76</v>
      </c>
    </row>
    <row r="8" spans="1:3" ht="15.75" thickBot="1" x14ac:dyDescent="0.3">
      <c r="A8" s="27" t="s">
        <v>23</v>
      </c>
      <c r="B8" s="3" t="s">
        <v>7</v>
      </c>
      <c r="C8" s="4">
        <v>3</v>
      </c>
    </row>
    <row r="9" spans="1:3" ht="15.75" thickBot="1" x14ac:dyDescent="0.3">
      <c r="A9" s="27"/>
      <c r="B9" s="3" t="s">
        <v>8</v>
      </c>
      <c r="C9" s="4">
        <v>9</v>
      </c>
    </row>
    <row r="10" spans="1:3" ht="15.75" thickBot="1" x14ac:dyDescent="0.3">
      <c r="A10" s="27"/>
      <c r="B10" s="3" t="s">
        <v>9</v>
      </c>
      <c r="C10" s="4">
        <v>10</v>
      </c>
    </row>
    <row r="11" spans="1:3" ht="15.75" thickBot="1" x14ac:dyDescent="0.3">
      <c r="A11" s="27"/>
      <c r="B11" s="3" t="s">
        <v>10</v>
      </c>
      <c r="C11" s="4">
        <v>5</v>
      </c>
    </row>
    <row r="12" spans="1:3" ht="15.75" thickBot="1" x14ac:dyDescent="0.3">
      <c r="A12" s="27"/>
      <c r="B12" s="3" t="s">
        <v>11</v>
      </c>
      <c r="C12" s="4">
        <v>2</v>
      </c>
    </row>
    <row r="13" spans="1:3" ht="15.75" thickBot="1" x14ac:dyDescent="0.3">
      <c r="A13" s="27"/>
      <c r="B13" s="3" t="s">
        <v>12</v>
      </c>
      <c r="C13" s="4">
        <v>1</v>
      </c>
    </row>
    <row r="14" spans="1:3" ht="15.75" thickBot="1" x14ac:dyDescent="0.3">
      <c r="A14" s="27"/>
      <c r="B14" s="3" t="s">
        <v>13</v>
      </c>
      <c r="C14" s="4">
        <v>14</v>
      </c>
    </row>
    <row r="15" spans="1:3" ht="15.75" thickBot="1" x14ac:dyDescent="0.3">
      <c r="A15" s="27"/>
      <c r="B15" s="3" t="s">
        <v>14</v>
      </c>
      <c r="C15" s="4">
        <v>2</v>
      </c>
    </row>
    <row r="16" spans="1:3" ht="15.75" thickBot="1" x14ac:dyDescent="0.3">
      <c r="A16" s="27"/>
      <c r="B16" s="3" t="s">
        <v>15</v>
      </c>
      <c r="C16" s="4">
        <v>1</v>
      </c>
    </row>
    <row r="17" spans="1:3" ht="15.75" thickBot="1" x14ac:dyDescent="0.3">
      <c r="A17" s="27"/>
      <c r="B17" s="3" t="s">
        <v>16</v>
      </c>
      <c r="C17" s="4">
        <v>82</v>
      </c>
    </row>
    <row r="18" spans="1:3" ht="15.75" thickBot="1" x14ac:dyDescent="0.3">
      <c r="A18" s="27"/>
      <c r="B18" s="3" t="s">
        <v>17</v>
      </c>
      <c r="C18" s="4">
        <v>1</v>
      </c>
    </row>
    <row r="19" spans="1:3" ht="15.75" thickBot="1" x14ac:dyDescent="0.3">
      <c r="A19" s="27"/>
      <c r="B19" s="3" t="s">
        <v>21</v>
      </c>
      <c r="C19" s="4">
        <v>1</v>
      </c>
    </row>
    <row r="20" spans="1:3" x14ac:dyDescent="0.25">
      <c r="A20" s="27"/>
      <c r="B20" s="5" t="s">
        <v>20</v>
      </c>
      <c r="C20" s="6">
        <v>4</v>
      </c>
    </row>
    <row r="21" spans="1:3" x14ac:dyDescent="0.25">
      <c r="A21" s="27"/>
      <c r="B21" s="5" t="s">
        <v>19</v>
      </c>
      <c r="C21" s="6">
        <v>24</v>
      </c>
    </row>
    <row r="22" spans="1:3" x14ac:dyDescent="0.25">
      <c r="A22" s="27"/>
      <c r="B22" s="7" t="s">
        <v>24</v>
      </c>
      <c r="C22" s="7">
        <f>SUM(C8:C21)</f>
        <v>159</v>
      </c>
    </row>
  </sheetData>
  <mergeCells count="2">
    <mergeCell ref="A2:A7"/>
    <mergeCell ref="A8:A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7"/>
  <sheetViews>
    <sheetView topLeftCell="A4" zoomScale="85" zoomScaleNormal="85" workbookViewId="0">
      <selection activeCell="Q21" sqref="Q21"/>
    </sheetView>
  </sheetViews>
  <sheetFormatPr baseColWidth="10" defaultRowHeight="15" x14ac:dyDescent="0.25"/>
  <cols>
    <col min="1" max="1" width="41.28515625" bestFit="1" customWidth="1"/>
    <col min="2" max="2" width="17.85546875" bestFit="1" customWidth="1"/>
    <col min="3" max="3" width="15.7109375" bestFit="1" customWidth="1"/>
    <col min="4" max="4" width="18.28515625" bestFit="1" customWidth="1"/>
    <col min="5" max="5" width="3.140625" bestFit="1" customWidth="1"/>
    <col min="6" max="6" width="19.85546875" bestFit="1" customWidth="1"/>
    <col min="7" max="7" width="4.140625" bestFit="1" customWidth="1"/>
    <col min="8" max="11" width="8.7109375" bestFit="1" customWidth="1"/>
    <col min="12" max="13" width="4.140625" bestFit="1" customWidth="1"/>
    <col min="14" max="14" width="17.85546875" bestFit="1" customWidth="1"/>
    <col min="15" max="15" width="15.7109375" bestFit="1" customWidth="1"/>
    <col min="16" max="16" width="9.7109375" bestFit="1" customWidth="1"/>
    <col min="17" max="17" width="18.28515625" bestFit="1" customWidth="1"/>
    <col min="18" max="22" width="8.7109375" bestFit="1" customWidth="1"/>
    <col min="23" max="24" width="4.140625" bestFit="1" customWidth="1"/>
    <col min="25" max="25" width="15.42578125" bestFit="1" customWidth="1"/>
    <col min="26" max="26" width="15" bestFit="1" customWidth="1"/>
    <col min="27" max="28" width="8.7109375" bestFit="1" customWidth="1"/>
    <col min="29" max="29" width="18.28515625" bestFit="1" customWidth="1"/>
    <col min="30" max="30" width="15.7109375" bestFit="1" customWidth="1"/>
    <col min="31" max="32" width="9.28515625" bestFit="1" customWidth="1"/>
    <col min="33" max="33" width="10.28515625" bestFit="1" customWidth="1"/>
    <col min="34" max="34" width="18.28515625" bestFit="1" customWidth="1"/>
    <col min="35" max="35" width="16.42578125" bestFit="1" customWidth="1"/>
    <col min="36" max="36" width="9.28515625" bestFit="1" customWidth="1"/>
    <col min="37" max="41" width="5.140625" bestFit="1" customWidth="1"/>
  </cols>
  <sheetData>
    <row r="1" spans="1:41" x14ac:dyDescent="0.25">
      <c r="A1" t="s">
        <v>25</v>
      </c>
      <c r="B1" s="17">
        <v>0</v>
      </c>
      <c r="C1" s="18">
        <v>30</v>
      </c>
      <c r="D1" s="19">
        <v>60</v>
      </c>
      <c r="E1" s="17">
        <v>90</v>
      </c>
      <c r="F1" s="18">
        <v>120</v>
      </c>
      <c r="G1" s="19">
        <v>150</v>
      </c>
      <c r="H1" s="17">
        <v>180</v>
      </c>
      <c r="I1" s="18">
        <v>210</v>
      </c>
      <c r="J1" s="19">
        <v>240</v>
      </c>
      <c r="K1" s="11">
        <v>270</v>
      </c>
      <c r="L1" s="12">
        <v>300</v>
      </c>
      <c r="M1" s="13">
        <v>330</v>
      </c>
      <c r="N1" s="11">
        <v>360</v>
      </c>
      <c r="O1" s="12">
        <v>390</v>
      </c>
      <c r="P1" s="13">
        <v>420</v>
      </c>
      <c r="Q1" s="11">
        <v>450</v>
      </c>
      <c r="R1" s="12">
        <v>480</v>
      </c>
      <c r="S1" s="13">
        <v>510</v>
      </c>
      <c r="T1" s="11">
        <v>540</v>
      </c>
      <c r="U1" s="12">
        <v>570</v>
      </c>
      <c r="V1" s="13">
        <v>600</v>
      </c>
      <c r="W1" s="11">
        <v>630</v>
      </c>
      <c r="X1" s="12">
        <v>660</v>
      </c>
      <c r="Y1" s="13">
        <v>690</v>
      </c>
      <c r="Z1" s="11">
        <v>720</v>
      </c>
      <c r="AA1" s="12">
        <v>750</v>
      </c>
      <c r="AB1" s="13">
        <v>780</v>
      </c>
      <c r="AC1" s="11">
        <v>810</v>
      </c>
      <c r="AD1" s="12">
        <v>840</v>
      </c>
      <c r="AE1" s="13">
        <v>870</v>
      </c>
      <c r="AF1" s="11">
        <v>900</v>
      </c>
      <c r="AG1" s="12">
        <v>930</v>
      </c>
      <c r="AH1" s="13">
        <v>960</v>
      </c>
      <c r="AI1" s="11">
        <v>990</v>
      </c>
      <c r="AJ1" s="12">
        <v>1020</v>
      </c>
      <c r="AK1" s="13">
        <v>1050</v>
      </c>
      <c r="AL1" s="11">
        <v>1080</v>
      </c>
      <c r="AM1" s="12">
        <v>1110</v>
      </c>
      <c r="AN1" s="13">
        <v>1140</v>
      </c>
      <c r="AO1" s="16">
        <v>1170</v>
      </c>
    </row>
    <row r="2" spans="1:41" ht="15.75" thickBot="1" x14ac:dyDescent="0.3">
      <c r="A2" t="s">
        <v>26</v>
      </c>
      <c r="B2" s="20" t="s">
        <v>27</v>
      </c>
      <c r="C2" s="21" t="s">
        <v>27</v>
      </c>
      <c r="D2" s="22" t="s">
        <v>27</v>
      </c>
      <c r="E2" s="20" t="s">
        <v>27</v>
      </c>
      <c r="F2" s="21" t="s">
        <v>28</v>
      </c>
      <c r="G2" s="22" t="s">
        <v>27</v>
      </c>
      <c r="H2" s="20" t="s">
        <v>28</v>
      </c>
      <c r="I2" s="21" t="s">
        <v>27</v>
      </c>
      <c r="J2" s="22" t="s">
        <v>27</v>
      </c>
      <c r="K2" s="14" t="s">
        <v>27</v>
      </c>
      <c r="L2" s="15" t="s">
        <v>27</v>
      </c>
      <c r="M2" s="9" t="s">
        <v>27</v>
      </c>
      <c r="N2" s="14" t="s">
        <v>27</v>
      </c>
      <c r="O2" s="15" t="s">
        <v>33</v>
      </c>
      <c r="P2" s="9" t="s">
        <v>27</v>
      </c>
      <c r="Q2" s="14" t="s">
        <v>33</v>
      </c>
      <c r="R2" s="15" t="s">
        <v>27</v>
      </c>
      <c r="S2" s="9" t="s">
        <v>27</v>
      </c>
      <c r="T2" s="14" t="s">
        <v>33</v>
      </c>
      <c r="U2" s="15" t="s">
        <v>27</v>
      </c>
      <c r="V2" s="9" t="s">
        <v>27</v>
      </c>
      <c r="W2" s="14" t="s">
        <v>27</v>
      </c>
      <c r="X2" s="15" t="s">
        <v>27</v>
      </c>
      <c r="Y2" s="9" t="s">
        <v>27</v>
      </c>
      <c r="Z2" s="14" t="s">
        <v>27</v>
      </c>
      <c r="AA2" s="15" t="s">
        <v>27</v>
      </c>
      <c r="AB2" s="9" t="s">
        <v>27</v>
      </c>
      <c r="AC2" s="14" t="s">
        <v>27</v>
      </c>
      <c r="AD2" s="15" t="s">
        <v>37</v>
      </c>
      <c r="AE2" s="9" t="s">
        <v>37</v>
      </c>
      <c r="AF2" s="14" t="s">
        <v>37</v>
      </c>
      <c r="AG2" s="15" t="s">
        <v>27</v>
      </c>
      <c r="AH2" s="9" t="s">
        <v>27</v>
      </c>
      <c r="AI2" s="14" t="s">
        <v>33</v>
      </c>
      <c r="AJ2" s="15" t="s">
        <v>27</v>
      </c>
      <c r="AK2" s="9" t="s">
        <v>27</v>
      </c>
      <c r="AL2" s="14" t="s">
        <v>27</v>
      </c>
      <c r="AM2" s="15" t="s">
        <v>37</v>
      </c>
      <c r="AN2" s="9" t="s">
        <v>37</v>
      </c>
      <c r="AO2" s="8" t="s">
        <v>40</v>
      </c>
    </row>
    <row r="3" spans="1:41" x14ac:dyDescent="0.25">
      <c r="A3" t="s">
        <v>29</v>
      </c>
      <c r="B3">
        <v>4</v>
      </c>
      <c r="C3">
        <v>7</v>
      </c>
      <c r="D3">
        <v>10</v>
      </c>
      <c r="E3">
        <v>10</v>
      </c>
      <c r="F3">
        <v>3</v>
      </c>
      <c r="G3">
        <v>1</v>
      </c>
      <c r="H3">
        <v>0.5</v>
      </c>
      <c r="I3">
        <v>10</v>
      </c>
      <c r="J3">
        <v>1</v>
      </c>
      <c r="K3">
        <v>3</v>
      </c>
      <c r="L3">
        <v>10</v>
      </c>
      <c r="M3">
        <v>10</v>
      </c>
      <c r="N3">
        <v>10</v>
      </c>
      <c r="O3">
        <v>1</v>
      </c>
      <c r="P3">
        <v>0.5</v>
      </c>
      <c r="Q3">
        <v>5</v>
      </c>
      <c r="R3">
        <v>10</v>
      </c>
      <c r="S3">
        <v>10</v>
      </c>
      <c r="T3">
        <v>5</v>
      </c>
      <c r="U3">
        <v>1</v>
      </c>
      <c r="V3">
        <v>3</v>
      </c>
      <c r="W3">
        <v>0.5</v>
      </c>
      <c r="X3">
        <v>10</v>
      </c>
      <c r="Y3">
        <v>10</v>
      </c>
      <c r="Z3">
        <v>10</v>
      </c>
      <c r="AA3">
        <v>10</v>
      </c>
      <c r="AB3">
        <v>10</v>
      </c>
      <c r="AC3">
        <v>10</v>
      </c>
      <c r="AD3">
        <v>10</v>
      </c>
      <c r="AE3">
        <v>4</v>
      </c>
      <c r="AF3">
        <v>10</v>
      </c>
      <c r="AG3">
        <v>6</v>
      </c>
      <c r="AH3">
        <v>9</v>
      </c>
      <c r="AI3">
        <v>8</v>
      </c>
      <c r="AJ3">
        <v>10</v>
      </c>
      <c r="AK3">
        <v>10</v>
      </c>
      <c r="AL3">
        <v>10</v>
      </c>
      <c r="AM3">
        <v>10</v>
      </c>
      <c r="AN3">
        <v>3</v>
      </c>
      <c r="AO3">
        <v>0.5</v>
      </c>
    </row>
    <row r="4" spans="1:41" x14ac:dyDescent="0.25">
      <c r="A4" t="s">
        <v>30</v>
      </c>
      <c r="B4">
        <v>10</v>
      </c>
      <c r="C4">
        <v>10</v>
      </c>
      <c r="D4">
        <v>7</v>
      </c>
      <c r="E4">
        <v>10</v>
      </c>
      <c r="F4">
        <v>10</v>
      </c>
      <c r="G4">
        <v>10</v>
      </c>
      <c r="H4">
        <v>10</v>
      </c>
      <c r="I4">
        <v>1</v>
      </c>
      <c r="J4">
        <v>1</v>
      </c>
      <c r="K4">
        <v>1</v>
      </c>
      <c r="L4">
        <v>10</v>
      </c>
      <c r="M4">
        <v>10</v>
      </c>
      <c r="N4">
        <v>10</v>
      </c>
      <c r="O4">
        <v>10</v>
      </c>
      <c r="P4">
        <v>7</v>
      </c>
      <c r="Q4">
        <v>7</v>
      </c>
      <c r="R4">
        <v>6</v>
      </c>
      <c r="S4">
        <v>2</v>
      </c>
      <c r="T4">
        <v>1</v>
      </c>
      <c r="U4">
        <v>0.5</v>
      </c>
      <c r="V4">
        <v>5</v>
      </c>
      <c r="W4">
        <v>10</v>
      </c>
      <c r="X4">
        <v>10</v>
      </c>
      <c r="Y4">
        <v>9</v>
      </c>
      <c r="Z4">
        <v>8</v>
      </c>
      <c r="AA4">
        <v>5</v>
      </c>
      <c r="AB4">
        <v>2</v>
      </c>
      <c r="AC4">
        <v>5</v>
      </c>
      <c r="AD4">
        <v>8</v>
      </c>
      <c r="AE4">
        <v>10</v>
      </c>
      <c r="AF4">
        <v>10</v>
      </c>
      <c r="AG4">
        <v>6</v>
      </c>
      <c r="AH4">
        <v>4</v>
      </c>
      <c r="AI4">
        <v>3</v>
      </c>
      <c r="AJ4">
        <v>4</v>
      </c>
      <c r="AK4">
        <v>10</v>
      </c>
      <c r="AL4">
        <v>10</v>
      </c>
      <c r="AM4">
        <v>10</v>
      </c>
      <c r="AN4">
        <v>10</v>
      </c>
      <c r="AO4">
        <v>10</v>
      </c>
    </row>
    <row r="5" spans="1:41" x14ac:dyDescent="0.25">
      <c r="A5" t="s">
        <v>31</v>
      </c>
      <c r="B5" t="s">
        <v>13</v>
      </c>
      <c r="C5" t="s">
        <v>16</v>
      </c>
      <c r="D5" t="s">
        <v>32</v>
      </c>
      <c r="F5" t="s">
        <v>7</v>
      </c>
      <c r="H5" t="s">
        <v>6</v>
      </c>
      <c r="I5" t="s">
        <v>6</v>
      </c>
      <c r="J5" t="s">
        <v>6</v>
      </c>
      <c r="K5" t="s">
        <v>6</v>
      </c>
      <c r="N5" t="s">
        <v>13</v>
      </c>
      <c r="O5" t="s">
        <v>16</v>
      </c>
      <c r="P5" t="s">
        <v>34</v>
      </c>
      <c r="Q5" t="s">
        <v>36</v>
      </c>
      <c r="R5" t="s">
        <v>6</v>
      </c>
      <c r="S5" t="s">
        <v>6</v>
      </c>
      <c r="T5" t="s">
        <v>6</v>
      </c>
      <c r="U5" t="s">
        <v>6</v>
      </c>
      <c r="V5" t="s">
        <v>6</v>
      </c>
      <c r="Y5" t="s">
        <v>38</v>
      </c>
      <c r="Z5" t="s">
        <v>7</v>
      </c>
      <c r="AA5" t="s">
        <v>6</v>
      </c>
      <c r="AB5" t="s">
        <v>6</v>
      </c>
      <c r="AC5" t="s">
        <v>36</v>
      </c>
      <c r="AD5" t="s">
        <v>16</v>
      </c>
      <c r="AE5" t="s">
        <v>39</v>
      </c>
      <c r="AF5" t="s">
        <v>39</v>
      </c>
      <c r="AG5" t="s">
        <v>41</v>
      </c>
      <c r="AH5" t="s">
        <v>36</v>
      </c>
      <c r="AI5" t="s">
        <v>42</v>
      </c>
      <c r="AJ5" t="s">
        <v>39</v>
      </c>
    </row>
    <row r="6" spans="1:41" x14ac:dyDescent="0.25">
      <c r="P6" t="s">
        <v>35</v>
      </c>
      <c r="AG6" t="s">
        <v>35</v>
      </c>
    </row>
    <row r="7" spans="1:41" x14ac:dyDescent="0.25">
      <c r="A7" t="s">
        <v>43</v>
      </c>
      <c r="B7">
        <v>1</v>
      </c>
      <c r="C7">
        <v>2</v>
      </c>
      <c r="D7">
        <v>3</v>
      </c>
      <c r="E7">
        <v>4</v>
      </c>
      <c r="F7">
        <v>5</v>
      </c>
      <c r="G7">
        <v>6</v>
      </c>
      <c r="H7">
        <v>7</v>
      </c>
      <c r="I7">
        <v>8</v>
      </c>
      <c r="J7">
        <v>9</v>
      </c>
      <c r="K7">
        <v>10</v>
      </c>
      <c r="L7">
        <v>11</v>
      </c>
      <c r="M7">
        <v>12</v>
      </c>
      <c r="N7">
        <v>13</v>
      </c>
      <c r="O7">
        <v>14</v>
      </c>
      <c r="P7">
        <v>15</v>
      </c>
      <c r="Q7">
        <v>16</v>
      </c>
      <c r="R7">
        <v>17</v>
      </c>
      <c r="S7">
        <v>18</v>
      </c>
      <c r="T7">
        <v>19</v>
      </c>
      <c r="U7">
        <v>20</v>
      </c>
    </row>
    <row r="8" spans="1:41" x14ac:dyDescent="0.25">
      <c r="A8" t="s">
        <v>26</v>
      </c>
      <c r="B8">
        <v>3</v>
      </c>
      <c r="C8">
        <v>2</v>
      </c>
      <c r="D8">
        <v>2</v>
      </c>
      <c r="E8">
        <v>3</v>
      </c>
      <c r="F8">
        <v>3</v>
      </c>
      <c r="G8">
        <v>3</v>
      </c>
      <c r="H8">
        <v>3</v>
      </c>
      <c r="I8">
        <v>3</v>
      </c>
      <c r="J8">
        <v>3</v>
      </c>
      <c r="K8">
        <v>3</v>
      </c>
      <c r="L8">
        <v>3</v>
      </c>
      <c r="M8">
        <v>3</v>
      </c>
      <c r="N8">
        <v>3</v>
      </c>
      <c r="O8">
        <v>3</v>
      </c>
      <c r="P8">
        <v>3</v>
      </c>
      <c r="Q8">
        <v>3</v>
      </c>
      <c r="R8">
        <v>3</v>
      </c>
      <c r="S8">
        <v>3</v>
      </c>
      <c r="T8">
        <v>3</v>
      </c>
      <c r="U8">
        <v>3</v>
      </c>
    </row>
    <row r="16" spans="1:41" x14ac:dyDescent="0.25">
      <c r="F16" t="s">
        <v>44</v>
      </c>
      <c r="G16">
        <f>AVERAGE(3:3)</f>
        <v>6.65</v>
      </c>
    </row>
    <row r="17" spans="6:7" x14ac:dyDescent="0.25">
      <c r="F17" t="s">
        <v>45</v>
      </c>
      <c r="G17">
        <f>AVERAGE(4:4)</f>
        <v>7.0625</v>
      </c>
    </row>
  </sheetData>
  <conditionalFormatting sqref="A2:XFD2">
    <cfRule type="containsText" dxfId="5" priority="5" operator="containsText" text="L">
      <formula>NOT(ISERROR(SEARCH("L",A2)))</formula>
    </cfRule>
    <cfRule type="containsText" dxfId="4" priority="6" operator="containsText" text="Se">
      <formula>NOT(ISERROR(SEARCH("Se",A2)))</formula>
    </cfRule>
    <cfRule type="containsText" dxfId="3" priority="7" operator="containsText" text="S">
      <formula>NOT(ISERROR(SEARCH("S",A2)))</formula>
    </cfRule>
    <cfRule type="containsText" dxfId="2" priority="8" operator="containsText" text="A">
      <formula>NOT(ISERROR(SEARCH("A",A2)))</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
  <sheetViews>
    <sheetView workbookViewId="0">
      <selection activeCell="O16" sqref="O16"/>
    </sheetView>
  </sheetViews>
  <sheetFormatPr baseColWidth="10" defaultRowHeight="15" x14ac:dyDescent="0.25"/>
  <cols>
    <col min="1" max="1" width="25.28515625" bestFit="1" customWidth="1"/>
    <col min="2" max="2" width="17.28515625" bestFit="1" customWidth="1"/>
    <col min="3" max="3" width="15" bestFit="1" customWidth="1"/>
    <col min="4" max="4" width="17.85546875" bestFit="1" customWidth="1"/>
    <col min="5" max="5" width="3" bestFit="1" customWidth="1"/>
    <col min="6" max="6" width="14.5703125" bestFit="1" customWidth="1"/>
    <col min="7" max="7" width="4" bestFit="1" customWidth="1"/>
    <col min="8" max="11" width="8.28515625" bestFit="1" customWidth="1"/>
    <col min="12" max="13" width="4" bestFit="1" customWidth="1"/>
    <col min="14" max="14" width="17.28515625" bestFit="1" customWidth="1"/>
    <col min="15" max="15" width="15" bestFit="1" customWidth="1"/>
    <col min="16" max="16" width="9.5703125" customWidth="1"/>
    <col min="17" max="17" width="17.7109375" bestFit="1" customWidth="1"/>
    <col min="18" max="22" width="8.28515625" bestFit="1" customWidth="1"/>
    <col min="23" max="24" width="4" bestFit="1" customWidth="1"/>
    <col min="25" max="25" width="15" bestFit="1" customWidth="1"/>
    <col min="26" max="26" width="14.5703125" bestFit="1" customWidth="1"/>
    <col min="27" max="28" width="8.28515625" bestFit="1" customWidth="1"/>
    <col min="29" max="29" width="17.7109375" bestFit="1" customWidth="1"/>
    <col min="30" max="30" width="15" bestFit="1" customWidth="1"/>
    <col min="31" max="32" width="8.7109375" bestFit="1" customWidth="1"/>
    <col min="33" max="33" width="9.85546875" bestFit="1" customWidth="1"/>
    <col min="34" max="34" width="17.7109375" bestFit="1" customWidth="1"/>
    <col min="35" max="35" width="15.42578125" bestFit="1" customWidth="1"/>
    <col min="36" max="36" width="8.7109375" bestFit="1" customWidth="1"/>
    <col min="37" max="41" width="5" bestFit="1" customWidth="1"/>
  </cols>
  <sheetData>
    <row r="1" spans="1:41" x14ac:dyDescent="0.25">
      <c r="A1" t="s">
        <v>25</v>
      </c>
      <c r="B1" s="17">
        <v>0</v>
      </c>
      <c r="C1" s="18">
        <v>30</v>
      </c>
      <c r="D1" s="19">
        <v>60</v>
      </c>
      <c r="E1" s="17">
        <v>90</v>
      </c>
      <c r="F1" s="18">
        <v>120</v>
      </c>
      <c r="G1" s="19">
        <v>150</v>
      </c>
      <c r="H1" s="17">
        <v>180</v>
      </c>
      <c r="I1" s="18">
        <v>210</v>
      </c>
      <c r="J1" s="19">
        <v>240</v>
      </c>
      <c r="K1" s="11">
        <v>270</v>
      </c>
      <c r="L1" s="12">
        <v>300</v>
      </c>
      <c r="M1" s="13">
        <v>330</v>
      </c>
      <c r="N1" s="11">
        <v>360</v>
      </c>
      <c r="O1" s="12">
        <v>390</v>
      </c>
      <c r="P1" s="13">
        <v>420</v>
      </c>
      <c r="Q1" s="11">
        <v>450</v>
      </c>
      <c r="R1" s="12">
        <v>480</v>
      </c>
      <c r="S1" s="13">
        <v>510</v>
      </c>
      <c r="T1" s="11">
        <v>540</v>
      </c>
      <c r="U1" s="12">
        <v>570</v>
      </c>
      <c r="V1" s="13">
        <v>600</v>
      </c>
      <c r="W1" s="11">
        <v>630</v>
      </c>
      <c r="X1" s="12">
        <v>660</v>
      </c>
      <c r="Y1" s="13">
        <v>690</v>
      </c>
      <c r="Z1" s="11">
        <v>720</v>
      </c>
      <c r="AA1" s="12">
        <v>750</v>
      </c>
      <c r="AB1" s="13">
        <v>780</v>
      </c>
      <c r="AC1" s="11">
        <v>810</v>
      </c>
      <c r="AD1" s="12">
        <v>840</v>
      </c>
      <c r="AE1" s="13">
        <v>870</v>
      </c>
      <c r="AF1" s="11">
        <v>900</v>
      </c>
      <c r="AG1" s="12">
        <v>930</v>
      </c>
      <c r="AH1" s="13">
        <v>960</v>
      </c>
      <c r="AI1" s="11">
        <v>990</v>
      </c>
      <c r="AJ1" s="12">
        <v>1020</v>
      </c>
      <c r="AK1" s="13">
        <v>1050</v>
      </c>
      <c r="AL1" s="11">
        <v>1080</v>
      </c>
      <c r="AM1" s="12">
        <v>1110</v>
      </c>
      <c r="AN1" s="13">
        <v>1140</v>
      </c>
      <c r="AO1" s="16">
        <v>1170</v>
      </c>
    </row>
    <row r="2" spans="1:41" x14ac:dyDescent="0.25">
      <c r="A2" t="s">
        <v>31</v>
      </c>
      <c r="B2" t="s">
        <v>13</v>
      </c>
      <c r="C2" t="s">
        <v>16</v>
      </c>
      <c r="D2" t="s">
        <v>32</v>
      </c>
      <c r="F2" t="s">
        <v>7</v>
      </c>
      <c r="H2" s="10" t="s">
        <v>6</v>
      </c>
      <c r="I2" s="10" t="s">
        <v>6</v>
      </c>
      <c r="J2" s="10" t="s">
        <v>6</v>
      </c>
      <c r="K2" s="10" t="s">
        <v>6</v>
      </c>
      <c r="N2" t="s">
        <v>13</v>
      </c>
      <c r="O2" t="s">
        <v>16</v>
      </c>
      <c r="P2" t="s">
        <v>34</v>
      </c>
      <c r="Q2" t="s">
        <v>36</v>
      </c>
      <c r="R2" s="10" t="s">
        <v>6</v>
      </c>
      <c r="S2" s="10" t="s">
        <v>6</v>
      </c>
      <c r="T2" s="10" t="s">
        <v>6</v>
      </c>
      <c r="U2" s="10" t="s">
        <v>6</v>
      </c>
      <c r="V2" s="10" t="s">
        <v>6</v>
      </c>
      <c r="Y2" t="s">
        <v>38</v>
      </c>
      <c r="Z2" t="s">
        <v>7</v>
      </c>
      <c r="AA2" s="10" t="s">
        <v>6</v>
      </c>
      <c r="AB2" s="10" t="s">
        <v>6</v>
      </c>
      <c r="AC2" t="s">
        <v>36</v>
      </c>
      <c r="AD2" t="s">
        <v>16</v>
      </c>
      <c r="AE2" s="10" t="s">
        <v>39</v>
      </c>
      <c r="AF2" s="10" t="s">
        <v>39</v>
      </c>
      <c r="AG2" t="s">
        <v>41</v>
      </c>
      <c r="AH2" t="s">
        <v>36</v>
      </c>
      <c r="AI2" t="s">
        <v>42</v>
      </c>
      <c r="AJ2" s="10" t="s">
        <v>39</v>
      </c>
    </row>
    <row r="4" spans="1:41" x14ac:dyDescent="0.25">
      <c r="A4" s="23" t="s">
        <v>22</v>
      </c>
      <c r="B4" t="s">
        <v>47</v>
      </c>
      <c r="C4">
        <v>14</v>
      </c>
    </row>
    <row r="5" spans="1:41" x14ac:dyDescent="0.25">
      <c r="A5" s="28" t="s">
        <v>23</v>
      </c>
      <c r="B5" t="s">
        <v>13</v>
      </c>
      <c r="C5">
        <v>7</v>
      </c>
    </row>
    <row r="6" spans="1:41" x14ac:dyDescent="0.25">
      <c r="A6" s="28"/>
      <c r="B6" t="s">
        <v>46</v>
      </c>
      <c r="C6">
        <v>4</v>
      </c>
    </row>
    <row r="7" spans="1:41" x14ac:dyDescent="0.25">
      <c r="A7" s="28"/>
      <c r="B7" t="s">
        <v>17</v>
      </c>
      <c r="C7">
        <v>1</v>
      </c>
    </row>
    <row r="8" spans="1:41" x14ac:dyDescent="0.25">
      <c r="A8" s="28"/>
      <c r="B8" t="s">
        <v>7</v>
      </c>
      <c r="C8">
        <v>3</v>
      </c>
    </row>
    <row r="9" spans="1:41" x14ac:dyDescent="0.25">
      <c r="A9" s="28"/>
      <c r="B9" t="s">
        <v>48</v>
      </c>
      <c r="C9">
        <f>SUM(C5:C8)</f>
        <v>15</v>
      </c>
    </row>
    <row r="12" spans="1:41" x14ac:dyDescent="0.25">
      <c r="A12" t="s">
        <v>56</v>
      </c>
      <c r="B12">
        <f>AVERAGE(C4,C9)</f>
        <v>14.5</v>
      </c>
    </row>
    <row r="13" spans="1:41" x14ac:dyDescent="0.25">
      <c r="A13" t="s">
        <v>60</v>
      </c>
      <c r="B13">
        <f>(C4-B12)^2/B12</f>
        <v>1.7241379310344827E-2</v>
      </c>
    </row>
    <row r="14" spans="1:41" x14ac:dyDescent="0.25">
      <c r="A14" t="s">
        <v>61</v>
      </c>
      <c r="B14">
        <f>(C9-B12)^2/B12</f>
        <v>1.7241379310344827E-2</v>
      </c>
    </row>
    <row r="15" spans="1:41" x14ac:dyDescent="0.25">
      <c r="A15" t="s">
        <v>62</v>
      </c>
      <c r="B15">
        <f>B13+B14</f>
        <v>3.4482758620689655E-2</v>
      </c>
    </row>
  </sheetData>
  <mergeCells count="1">
    <mergeCell ref="A5:A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80" zoomScaleNormal="80" workbookViewId="0">
      <selection activeCell="O27" sqref="O27"/>
    </sheetView>
  </sheetViews>
  <sheetFormatPr baseColWidth="10" defaultRowHeight="15" x14ac:dyDescent="0.25"/>
  <cols>
    <col min="1" max="1" width="18.85546875" bestFit="1" customWidth="1"/>
    <col min="2" max="2" width="13.85546875" bestFit="1" customWidth="1"/>
    <col min="3" max="3" width="10.5703125" customWidth="1"/>
    <col min="4" max="4" width="17.7109375" bestFit="1" customWidth="1"/>
    <col min="5" max="5" width="15.28515625" bestFit="1" customWidth="1"/>
    <col min="6" max="6" width="7.7109375" bestFit="1" customWidth="1"/>
    <col min="7" max="7" width="13.85546875" bestFit="1" customWidth="1"/>
    <col min="8" max="8" width="13" bestFit="1" customWidth="1"/>
  </cols>
  <sheetData>
    <row r="1" spans="1:8" s="24" customFormat="1" x14ac:dyDescent="0.25">
      <c r="B1" s="24" t="s">
        <v>49</v>
      </c>
      <c r="C1" s="24" t="s">
        <v>50</v>
      </c>
      <c r="D1" s="24" t="s">
        <v>51</v>
      </c>
      <c r="E1" s="24" t="s">
        <v>52</v>
      </c>
      <c r="F1" s="24" t="s">
        <v>53</v>
      </c>
      <c r="G1" s="24" t="s">
        <v>54</v>
      </c>
      <c r="H1" s="24" t="s">
        <v>55</v>
      </c>
    </row>
    <row r="2" spans="1:8" x14ac:dyDescent="0.25">
      <c r="A2" t="s">
        <v>16</v>
      </c>
      <c r="B2">
        <v>40</v>
      </c>
      <c r="C2">
        <v>10</v>
      </c>
      <c r="D2">
        <v>10</v>
      </c>
      <c r="E2">
        <v>30</v>
      </c>
      <c r="F2">
        <v>0</v>
      </c>
      <c r="G2">
        <v>30</v>
      </c>
      <c r="H2">
        <v>10</v>
      </c>
    </row>
    <row r="3" spans="1:8" x14ac:dyDescent="0.25">
      <c r="A3" t="s">
        <v>18</v>
      </c>
      <c r="B3">
        <v>50</v>
      </c>
      <c r="C3">
        <v>40</v>
      </c>
      <c r="D3">
        <v>20</v>
      </c>
      <c r="E3">
        <v>40</v>
      </c>
      <c r="F3">
        <v>20</v>
      </c>
      <c r="G3">
        <v>20</v>
      </c>
      <c r="H3">
        <v>10</v>
      </c>
    </row>
    <row r="5" spans="1:8" x14ac:dyDescent="0.25">
      <c r="A5" s="24" t="s">
        <v>56</v>
      </c>
      <c r="B5">
        <f>AVERAGE(B2:B3)</f>
        <v>45</v>
      </c>
      <c r="C5">
        <f t="shared" ref="C5:H5" si="0">AVERAGE(C2:C3)</f>
        <v>25</v>
      </c>
      <c r="D5">
        <f t="shared" si="0"/>
        <v>15</v>
      </c>
      <c r="E5">
        <f t="shared" si="0"/>
        <v>35</v>
      </c>
      <c r="F5">
        <f t="shared" si="0"/>
        <v>10</v>
      </c>
      <c r="G5">
        <f t="shared" si="0"/>
        <v>25</v>
      </c>
      <c r="H5">
        <f t="shared" si="0"/>
        <v>10</v>
      </c>
    </row>
    <row r="6" spans="1:8" x14ac:dyDescent="0.25">
      <c r="A6" t="s">
        <v>58</v>
      </c>
      <c r="B6">
        <f>(B2-B5)^2/B5</f>
        <v>0.55555555555555558</v>
      </c>
      <c r="C6">
        <f t="shared" ref="C6:H6" si="1">(C2-C5)^2/C5</f>
        <v>9</v>
      </c>
      <c r="D6">
        <f t="shared" si="1"/>
        <v>1.6666666666666667</v>
      </c>
      <c r="E6">
        <f t="shared" si="1"/>
        <v>0.7142857142857143</v>
      </c>
      <c r="F6">
        <f t="shared" si="1"/>
        <v>10</v>
      </c>
      <c r="G6">
        <f t="shared" si="1"/>
        <v>1</v>
      </c>
      <c r="H6">
        <f t="shared" si="1"/>
        <v>0</v>
      </c>
    </row>
    <row r="7" spans="1:8" x14ac:dyDescent="0.25">
      <c r="A7" t="s">
        <v>57</v>
      </c>
      <c r="B7">
        <f>(B3-B5)^2/B5</f>
        <v>0.55555555555555558</v>
      </c>
      <c r="C7">
        <f t="shared" ref="C7:H7" si="2">(C3-C5)^2/C5</f>
        <v>9</v>
      </c>
      <c r="D7">
        <f t="shared" si="2"/>
        <v>1.6666666666666667</v>
      </c>
      <c r="E7">
        <f t="shared" si="2"/>
        <v>0.7142857142857143</v>
      </c>
      <c r="F7">
        <f t="shared" si="2"/>
        <v>10</v>
      </c>
      <c r="G7">
        <f t="shared" si="2"/>
        <v>1</v>
      </c>
      <c r="H7">
        <f t="shared" si="2"/>
        <v>0</v>
      </c>
    </row>
    <row r="8" spans="1:8" x14ac:dyDescent="0.25">
      <c r="A8" s="24" t="s">
        <v>59</v>
      </c>
      <c r="B8" s="24">
        <f>B6+B7</f>
        <v>1.1111111111111112</v>
      </c>
      <c r="C8" s="24">
        <f t="shared" ref="C8:H8" si="3">C6+C7</f>
        <v>18</v>
      </c>
      <c r="D8" s="24">
        <f t="shared" si="3"/>
        <v>3.3333333333333335</v>
      </c>
      <c r="E8" s="24">
        <f t="shared" si="3"/>
        <v>1.4285714285714286</v>
      </c>
      <c r="F8" s="24">
        <f t="shared" si="3"/>
        <v>20</v>
      </c>
      <c r="G8" s="24">
        <f t="shared" si="3"/>
        <v>2</v>
      </c>
      <c r="H8" s="24">
        <f t="shared" si="3"/>
        <v>0</v>
      </c>
    </row>
    <row r="13" spans="1:8" x14ac:dyDescent="0.25">
      <c r="B13">
        <f>B5/10</f>
        <v>4.5</v>
      </c>
      <c r="C13">
        <f t="shared" ref="C13:H13" si="4">C5/10</f>
        <v>2.5</v>
      </c>
      <c r="D13">
        <f t="shared" si="4"/>
        <v>1.5</v>
      </c>
      <c r="E13">
        <f t="shared" si="4"/>
        <v>3.5</v>
      </c>
      <c r="F13">
        <f t="shared" si="4"/>
        <v>1</v>
      </c>
      <c r="G13">
        <f t="shared" si="4"/>
        <v>2.5</v>
      </c>
      <c r="H13">
        <f t="shared" si="4"/>
        <v>1</v>
      </c>
    </row>
    <row r="14" spans="1:8" x14ac:dyDescent="0.25">
      <c r="B14">
        <f>(B2/10-B13)^2/B13</f>
        <v>5.5555555555555552E-2</v>
      </c>
      <c r="C14">
        <f t="shared" ref="C14:H14" si="5">(C2/10-C13)^2/C13</f>
        <v>0.9</v>
      </c>
      <c r="D14">
        <f t="shared" si="5"/>
        <v>0.16666666666666666</v>
      </c>
      <c r="E14">
        <f t="shared" si="5"/>
        <v>7.1428571428571425E-2</v>
      </c>
      <c r="F14">
        <f t="shared" si="5"/>
        <v>1</v>
      </c>
      <c r="G14">
        <f t="shared" si="5"/>
        <v>0.1</v>
      </c>
      <c r="H14">
        <f t="shared" si="5"/>
        <v>0</v>
      </c>
    </row>
    <row r="15" spans="1:8" x14ac:dyDescent="0.25">
      <c r="B15">
        <f>(B11-B13)^2/B13</f>
        <v>4.5</v>
      </c>
      <c r="C15">
        <f t="shared" ref="C15:H15" si="6">(C11-C13)^2/C13</f>
        <v>2.5</v>
      </c>
      <c r="D15">
        <f t="shared" si="6"/>
        <v>1.5</v>
      </c>
      <c r="E15">
        <f t="shared" si="6"/>
        <v>3.5</v>
      </c>
      <c r="F15">
        <f t="shared" si="6"/>
        <v>1</v>
      </c>
      <c r="G15">
        <f t="shared" si="6"/>
        <v>2.5</v>
      </c>
      <c r="H15">
        <f t="shared" si="6"/>
        <v>1</v>
      </c>
    </row>
    <row r="16" spans="1:8" x14ac:dyDescent="0.25">
      <c r="B16" s="24">
        <f>B14*2</f>
        <v>0.1111111111111111</v>
      </c>
      <c r="C16" s="24">
        <f t="shared" ref="C16:H16" si="7">C14*2</f>
        <v>1.8</v>
      </c>
      <c r="D16" s="24">
        <f t="shared" si="7"/>
        <v>0.33333333333333331</v>
      </c>
      <c r="E16" s="24">
        <f t="shared" si="7"/>
        <v>0.14285714285714285</v>
      </c>
      <c r="F16" s="24">
        <f t="shared" si="7"/>
        <v>2</v>
      </c>
      <c r="G16" s="24">
        <f t="shared" si="7"/>
        <v>0.2</v>
      </c>
      <c r="H16" s="24">
        <f t="shared" si="7"/>
        <v>0</v>
      </c>
    </row>
    <row r="17" spans="3:3" x14ac:dyDescent="0.25">
      <c r="C17" s="25"/>
    </row>
  </sheetData>
  <conditionalFormatting sqref="B8:H8">
    <cfRule type="cellIs" dxfId="1" priority="2" operator="greaterThan">
      <formula>3.84</formula>
    </cfRule>
  </conditionalFormatting>
  <conditionalFormatting sqref="B16:H16">
    <cfRule type="cellIs" dxfId="0" priority="1" operator="greaterThan">
      <formula>3.84</formula>
    </cfRule>
  </conditionalFormatting>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Obs 3</vt:lpstr>
      <vt:lpstr>Obs 5</vt:lpstr>
      <vt:lpstr>2 obs</vt:lpstr>
      <vt:lpstr>comportements1</vt:lpstr>
      <vt:lpstr>comportements2</vt:lpstr>
      <vt:lpstr>comportements comparaison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dc:creator>
  <cp:lastModifiedBy>Conor</cp:lastModifiedBy>
  <dcterms:created xsi:type="dcterms:W3CDTF">2021-02-20T14:20:45Z</dcterms:created>
  <dcterms:modified xsi:type="dcterms:W3CDTF">2021-02-25T12:34:38Z</dcterms:modified>
</cp:coreProperties>
</file>