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utzeank\Downloads\"/>
    </mc:Choice>
  </mc:AlternateContent>
  <bookViews>
    <workbookView minimized="1" xWindow="0" yWindow="0" windowWidth="20490" windowHeight="7905" firstSheet="3" activeTab="4"/>
  </bookViews>
  <sheets>
    <sheet name="Focus total" sheetId="2" r:id="rId1"/>
    <sheet name="Latence" sheetId="3" r:id="rId2"/>
    <sheet name="locomotion focus" sheetId="5" r:id="rId3"/>
    <sheet name="alim focus" sheetId="6" r:id="rId4"/>
    <sheet name="khi2" sheetId="9" r:id="rId5"/>
    <sheet name="locomotion latence" sheetId="7" r:id="rId6"/>
    <sheet name="alim latence" sheetId="8" r:id="rId7"/>
    <sheet name="souris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8" l="1"/>
  <c r="K2" i="8"/>
  <c r="K4" i="8"/>
  <c r="K3" i="8"/>
  <c r="L3" i="8"/>
  <c r="K12" i="9"/>
  <c r="K13" i="9"/>
  <c r="K14" i="9"/>
  <c r="K11" i="9"/>
  <c r="H11" i="9"/>
  <c r="I11" i="9"/>
  <c r="J11" i="9"/>
  <c r="H12" i="9"/>
  <c r="I12" i="9"/>
  <c r="J12" i="9"/>
  <c r="H13" i="9"/>
  <c r="I13" i="9"/>
  <c r="J13" i="9"/>
  <c r="H14" i="9"/>
  <c r="I14" i="9"/>
  <c r="J14" i="9"/>
  <c r="G12" i="9"/>
  <c r="G13" i="9"/>
  <c r="G14" i="9"/>
  <c r="G11" i="9"/>
  <c r="F13" i="9"/>
  <c r="F14" i="9"/>
  <c r="F12" i="9"/>
  <c r="F11" i="9"/>
  <c r="G3" i="9"/>
  <c r="G4" i="9"/>
  <c r="G5" i="9"/>
  <c r="G6" i="9"/>
  <c r="G2" i="9"/>
  <c r="F3" i="9"/>
  <c r="F4" i="9"/>
  <c r="F5" i="9"/>
  <c r="F6" i="9"/>
  <c r="F2" i="9"/>
  <c r="E3" i="9"/>
  <c r="E4" i="9"/>
  <c r="E5" i="9"/>
  <c r="E6" i="9"/>
  <c r="E2" i="9"/>
  <c r="D3" i="9"/>
  <c r="D4" i="9"/>
  <c r="D5" i="9"/>
  <c r="D6" i="9"/>
  <c r="D2" i="9"/>
  <c r="E27" i="8"/>
  <c r="C27" i="8"/>
  <c r="B27" i="8"/>
  <c r="L20" i="8"/>
  <c r="L18" i="8"/>
  <c r="L15" i="8"/>
  <c r="L10" i="8"/>
  <c r="L8" i="8"/>
  <c r="L5" i="8"/>
  <c r="K10" i="8"/>
  <c r="C25" i="8"/>
  <c r="K18" i="8"/>
  <c r="K20" i="8"/>
  <c r="E25" i="8"/>
  <c r="K19" i="8"/>
  <c r="E24" i="8"/>
  <c r="K15" i="8"/>
  <c r="D25" i="8"/>
  <c r="D24" i="8"/>
  <c r="K7" i="8"/>
  <c r="C24" i="8"/>
  <c r="K5" i="8"/>
  <c r="B25" i="8"/>
  <c r="B24" i="8"/>
  <c r="K9" i="8"/>
  <c r="K12" i="8"/>
  <c r="K14" i="8"/>
  <c r="K17" i="8"/>
  <c r="C23" i="7"/>
  <c r="C22" i="7"/>
  <c r="B23" i="7"/>
  <c r="B22" i="7"/>
  <c r="K3" i="7"/>
  <c r="K4" i="7"/>
  <c r="K5" i="7"/>
  <c r="K6" i="7"/>
  <c r="K7" i="7"/>
  <c r="K8" i="7"/>
  <c r="K9" i="7"/>
  <c r="K11" i="7"/>
  <c r="K12" i="7"/>
  <c r="K13" i="7"/>
  <c r="K14" i="7"/>
  <c r="K15" i="7"/>
  <c r="K16" i="7"/>
  <c r="K17" i="7"/>
  <c r="K18" i="7"/>
  <c r="K2" i="7"/>
  <c r="D24" i="6"/>
  <c r="D25" i="6"/>
  <c r="D26" i="6"/>
  <c r="D23" i="6"/>
  <c r="B24" i="6"/>
  <c r="B25" i="6"/>
  <c r="B26" i="6"/>
  <c r="B23" i="6"/>
  <c r="E24" i="6"/>
  <c r="E25" i="6"/>
  <c r="E26" i="6"/>
  <c r="E23" i="6"/>
  <c r="C26" i="6"/>
  <c r="C24" i="6"/>
  <c r="C25" i="6"/>
  <c r="C23" i="6"/>
  <c r="W3" i="6"/>
  <c r="W4" i="6"/>
  <c r="W5" i="6"/>
  <c r="W6" i="6"/>
  <c r="W7" i="6"/>
  <c r="W8" i="6"/>
  <c r="W9" i="6"/>
  <c r="W12" i="6"/>
  <c r="W13" i="6"/>
  <c r="W14" i="6"/>
  <c r="W15" i="6"/>
  <c r="W16" i="6"/>
  <c r="W17" i="6"/>
  <c r="W18" i="6"/>
  <c r="W19" i="6"/>
  <c r="W2" i="6"/>
  <c r="K3" i="6"/>
  <c r="K4" i="6"/>
  <c r="K5" i="6"/>
  <c r="K6" i="6"/>
  <c r="K7" i="6"/>
  <c r="K8" i="6"/>
  <c r="K9" i="6"/>
  <c r="K12" i="6"/>
  <c r="K13" i="6"/>
  <c r="K14" i="6"/>
  <c r="K15" i="6"/>
  <c r="K16" i="6"/>
  <c r="K17" i="6"/>
  <c r="K18" i="6"/>
  <c r="K19" i="6"/>
  <c r="K2" i="6"/>
  <c r="C27" i="5"/>
  <c r="C28" i="5"/>
  <c r="C29" i="5"/>
  <c r="C30" i="5"/>
  <c r="C26" i="5"/>
  <c r="B27" i="5"/>
  <c r="B28" i="5"/>
  <c r="B29" i="5"/>
  <c r="B30" i="5"/>
  <c r="B26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G28" i="3"/>
  <c r="G4" i="3"/>
</calcChain>
</file>

<file path=xl/sharedStrings.xml><?xml version="1.0" encoding="utf-8"?>
<sst xmlns="http://schemas.openxmlformats.org/spreadsheetml/2006/main" count="1387" uniqueCount="73">
  <si>
    <t>Groupe Etudiant</t>
  </si>
  <si>
    <t>temps</t>
  </si>
  <si>
    <t>Individus</t>
  </si>
  <si>
    <t>Familiarité Alim</t>
  </si>
  <si>
    <t>Familiarité Envt</t>
  </si>
  <si>
    <t>Etat prandial</t>
  </si>
  <si>
    <t>Comportement</t>
  </si>
  <si>
    <t>FamAlim</t>
  </si>
  <si>
    <t>FamEnv</t>
  </si>
  <si>
    <t>Rassasiée</t>
  </si>
  <si>
    <t>avec appui</t>
  </si>
  <si>
    <t>sans appui</t>
  </si>
  <si>
    <t>marche</t>
  </si>
  <si>
    <t>court/saute</t>
  </si>
  <si>
    <t>étirée</t>
  </si>
  <si>
    <t>Manip alim</t>
  </si>
  <si>
    <t>prise alim</t>
  </si>
  <si>
    <t>transport alim</t>
  </si>
  <si>
    <t>flaire alim</t>
  </si>
  <si>
    <t>NFamEnv</t>
  </si>
  <si>
    <t>Jeun</t>
  </si>
  <si>
    <t>NFamAlim</t>
  </si>
  <si>
    <t>défèque</t>
  </si>
  <si>
    <t>creuse/gratte</t>
  </si>
  <si>
    <t>0-15</t>
  </si>
  <si>
    <t>Latence</t>
  </si>
  <si>
    <t>Atteindre zone médiane</t>
  </si>
  <si>
    <t>Atteindre zone distale</t>
  </si>
  <si>
    <t>1er contact avec aliment</t>
  </si>
  <si>
    <t>1ere conso aliment</t>
  </si>
  <si>
    <t>NbCptSouris1</t>
  </si>
  <si>
    <t>NbCptSouris2</t>
  </si>
  <si>
    <t>NbCptSouris3</t>
  </si>
  <si>
    <t>NbCptSouris4</t>
  </si>
  <si>
    <t>NbCptSouris5</t>
  </si>
  <si>
    <t>NbCptSouris6</t>
  </si>
  <si>
    <t>Tps(sec)Souris1</t>
  </si>
  <si>
    <t>Tps(sec)Souris2</t>
  </si>
  <si>
    <t>Tps(sec)Souris3</t>
  </si>
  <si>
    <t>Tps(sec)Souris4</t>
  </si>
  <si>
    <t>Tps(sec)Souris5</t>
  </si>
  <si>
    <t>Tps(sec)Souris6</t>
  </si>
  <si>
    <t>GROUPE3</t>
  </si>
  <si>
    <t>DM</t>
  </si>
  <si>
    <t>NonRealise</t>
  </si>
  <si>
    <t>moyenne</t>
  </si>
  <si>
    <t>somme</t>
  </si>
  <si>
    <t>F</t>
  </si>
  <si>
    <t>NF</t>
  </si>
  <si>
    <t>F à jeun</t>
  </si>
  <si>
    <t>NF à jeun</t>
  </si>
  <si>
    <t>F rassasié</t>
  </si>
  <si>
    <t>NF rassasié</t>
  </si>
  <si>
    <t>Flairage de l'aliment</t>
  </si>
  <si>
    <t>Manipulation de l'aliment</t>
  </si>
  <si>
    <t>Prise alimentaire</t>
  </si>
  <si>
    <t>Transport de l'aliment</t>
  </si>
  <si>
    <t>1er contact avec l'aliment</t>
  </si>
  <si>
    <t>1ère consommation de l'aliment</t>
  </si>
  <si>
    <t>F rassasiée</t>
  </si>
  <si>
    <t>NF rassasiée</t>
  </si>
  <si>
    <t>Pourcentage d'événements non réalisés</t>
  </si>
  <si>
    <t>non réal</t>
  </si>
  <si>
    <t>Valeurs théoriques</t>
  </si>
  <si>
    <t>Chi-deux total</t>
  </si>
  <si>
    <t>Valeur seuil</t>
  </si>
  <si>
    <t>Chi-deux a</t>
  </si>
  <si>
    <t>Chi-deux b</t>
  </si>
  <si>
    <t>Chi-deux c</t>
  </si>
  <si>
    <t>Chi-deux d</t>
  </si>
  <si>
    <t>redressement avec appui</t>
  </si>
  <si>
    <t>redressement sans appui</t>
  </si>
  <si>
    <t>marche étirée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</si>
</sst>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1" fillId="0" borderId="0" xfId="0" applyFont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right"/>
    </xf>
    <xf numFmtId="0" fontId="2" fillId="0" borderId="11" xfId="1" applyFill="1" applyBorder="1" applyAlignment="1">
      <alignment horizontal="right"/>
    </xf>
    <xf numFmtId="0" fontId="0" fillId="0" borderId="13" xfId="0" applyFill="1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4" xfId="0" applyFill="1" applyBorder="1" applyAlignment="1">
      <alignment horizontal="center" vertical="center"/>
    </xf>
    <xf numFmtId="0" fontId="0" fillId="0" borderId="2" xfId="0" applyFill="1" applyBorder="1"/>
    <xf numFmtId="164" fontId="0" fillId="0" borderId="11" xfId="0" applyNumberFormat="1" applyBorder="1"/>
    <xf numFmtId="1" fontId="0" fillId="0" borderId="0" xfId="0" applyNumberFormat="1" applyFill="1"/>
    <xf numFmtId="10" fontId="0" fillId="0" borderId="13" xfId="0" applyNumberFormat="1" applyFill="1" applyBorder="1"/>
    <xf numFmtId="10" fontId="0" fillId="0" borderId="14" xfId="0" applyNumberFormat="1" applyFill="1" applyBorder="1" applyAlignment="1">
      <alignment horizontal="right"/>
    </xf>
    <xf numFmtId="10" fontId="0" fillId="0" borderId="0" xfId="0" applyNumberFormat="1"/>
  </cellXfs>
  <cellStyles count="2">
    <cellStyle name="Excel Built-in Normal" xfId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du nombre de comportements liés à la locomotion exprimés par les individus familiers et non familiers au dispositif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'locomotion focus'!$B$25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'locomotion focus'!$A$26:$A$30</c:f>
              <c:strCache>
                <c:ptCount val="5"/>
                <c:pt idx="0">
                  <c:v>redressement avec appui</c:v>
                </c:pt>
                <c:pt idx="1">
                  <c:v>redressement sans appui</c:v>
                </c:pt>
                <c:pt idx="2">
                  <c:v>marche</c:v>
                </c:pt>
                <c:pt idx="3">
                  <c:v>court/saute</c:v>
                </c:pt>
                <c:pt idx="4">
                  <c:v>marche étirée</c:v>
                </c:pt>
              </c:strCache>
            </c:strRef>
          </c:cat>
          <c:val>
            <c:numRef>
              <c:f>'locomotion focus'!$B$26:$B$30</c:f>
              <c:numCache>
                <c:formatCode>0</c:formatCode>
                <c:ptCount val="5"/>
                <c:pt idx="0">
                  <c:v>1893</c:v>
                </c:pt>
                <c:pt idx="1">
                  <c:v>583</c:v>
                </c:pt>
                <c:pt idx="2">
                  <c:v>1297</c:v>
                </c:pt>
                <c:pt idx="3">
                  <c:v>363</c:v>
                </c:pt>
                <c:pt idx="4">
                  <c:v>34</c:v>
                </c:pt>
              </c:numCache>
            </c:numRef>
          </c:val>
        </c:ser>
        <c:ser>
          <c:idx val="1"/>
          <c:order val="1"/>
          <c:tx>
            <c:strRef>
              <c:f>'locomotion focus'!$C$25</c:f>
              <c:strCache>
                <c:ptCount val="1"/>
                <c:pt idx="0">
                  <c:v>NF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'locomotion focus'!$A$26:$A$30</c:f>
              <c:strCache>
                <c:ptCount val="5"/>
                <c:pt idx="0">
                  <c:v>redressement avec appui</c:v>
                </c:pt>
                <c:pt idx="1">
                  <c:v>redressement sans appui</c:v>
                </c:pt>
                <c:pt idx="2">
                  <c:v>marche</c:v>
                </c:pt>
                <c:pt idx="3">
                  <c:v>court/saute</c:v>
                </c:pt>
                <c:pt idx="4">
                  <c:v>marche étirée</c:v>
                </c:pt>
              </c:strCache>
            </c:strRef>
          </c:cat>
          <c:val>
            <c:numRef>
              <c:f>'locomotion focus'!$C$26:$C$30</c:f>
              <c:numCache>
                <c:formatCode>0</c:formatCode>
                <c:ptCount val="5"/>
                <c:pt idx="0">
                  <c:v>2876</c:v>
                </c:pt>
                <c:pt idx="1">
                  <c:v>458</c:v>
                </c:pt>
                <c:pt idx="2">
                  <c:v>1829</c:v>
                </c:pt>
                <c:pt idx="3">
                  <c:v>847</c:v>
                </c:pt>
                <c:pt idx="4">
                  <c:v>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979616"/>
        <c:axId val="452984320"/>
      </c:barChart>
      <c:catAx>
        <c:axId val="452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84320"/>
        <c:crosses val="autoZero"/>
        <c:auto val="1"/>
        <c:lblAlgn val="ctr"/>
        <c:lblOffset val="100"/>
        <c:noMultiLvlLbl val="0"/>
      </c:catAx>
      <c:valAx>
        <c:axId val="4529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d'occurrences</a:t>
                </a:r>
                <a:r>
                  <a:rPr lang="fr-FR" baseline="0"/>
                  <a:t> des comportements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 du nombre de comportements liés au comportement alimentaire exprimés par les individus familiers et non familiers au dispositf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'alim focus'!$B$22</c:f>
              <c:strCache>
                <c:ptCount val="1"/>
                <c:pt idx="0">
                  <c:v>F rassasié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focus'!$A$23:$A$26</c:f>
              <c:strCache>
                <c:ptCount val="4"/>
                <c:pt idx="0">
                  <c:v>Manipulation de l'aliment</c:v>
                </c:pt>
                <c:pt idx="1">
                  <c:v>Prise alimentaire</c:v>
                </c:pt>
                <c:pt idx="2">
                  <c:v>Transport de l'aliment</c:v>
                </c:pt>
                <c:pt idx="3">
                  <c:v>Flairage de l'aliment</c:v>
                </c:pt>
              </c:strCache>
            </c:strRef>
          </c:cat>
          <c:val>
            <c:numRef>
              <c:f>'alim focus'!$B$23:$B$26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43</c:v>
                </c:pt>
              </c:numCache>
            </c:numRef>
          </c:val>
        </c:ser>
        <c:ser>
          <c:idx val="1"/>
          <c:order val="1"/>
          <c:tx>
            <c:strRef>
              <c:f>'alim focus'!$C$22</c:f>
              <c:strCache>
                <c:ptCount val="1"/>
                <c:pt idx="0">
                  <c:v>F à jeun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focus'!$A$23:$A$26</c:f>
              <c:strCache>
                <c:ptCount val="4"/>
                <c:pt idx="0">
                  <c:v>Manipulation de l'aliment</c:v>
                </c:pt>
                <c:pt idx="1">
                  <c:v>Prise alimentaire</c:v>
                </c:pt>
                <c:pt idx="2">
                  <c:v>Transport de l'aliment</c:v>
                </c:pt>
                <c:pt idx="3">
                  <c:v>Flairage de l'aliment</c:v>
                </c:pt>
              </c:strCache>
            </c:strRef>
          </c:cat>
          <c:val>
            <c:numRef>
              <c:f>'alim focus'!$C$23:$C$26</c:f>
              <c:numCache>
                <c:formatCode>General</c:formatCode>
                <c:ptCount val="4"/>
                <c:pt idx="0">
                  <c:v>11</c:v>
                </c:pt>
                <c:pt idx="1">
                  <c:v>28</c:v>
                </c:pt>
                <c:pt idx="2">
                  <c:v>4</c:v>
                </c:pt>
                <c:pt idx="3">
                  <c:v>36</c:v>
                </c:pt>
              </c:numCache>
            </c:numRef>
          </c:val>
        </c:ser>
        <c:ser>
          <c:idx val="2"/>
          <c:order val="2"/>
          <c:tx>
            <c:strRef>
              <c:f>'alim focus'!$D$22</c:f>
              <c:strCache>
                <c:ptCount val="1"/>
                <c:pt idx="0">
                  <c:v>NF rassasié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focus'!$A$23:$A$26</c:f>
              <c:strCache>
                <c:ptCount val="4"/>
                <c:pt idx="0">
                  <c:v>Manipulation de l'aliment</c:v>
                </c:pt>
                <c:pt idx="1">
                  <c:v>Prise alimentaire</c:v>
                </c:pt>
                <c:pt idx="2">
                  <c:v>Transport de l'aliment</c:v>
                </c:pt>
                <c:pt idx="3">
                  <c:v>Flairage de l'aliment</c:v>
                </c:pt>
              </c:strCache>
            </c:strRef>
          </c:cat>
          <c:val>
            <c:numRef>
              <c:f>'alim focus'!$D$23:$D$26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50</c:v>
                </c:pt>
              </c:numCache>
            </c:numRef>
          </c:val>
        </c:ser>
        <c:ser>
          <c:idx val="3"/>
          <c:order val="3"/>
          <c:tx>
            <c:strRef>
              <c:f>'alim focus'!$E$22</c:f>
              <c:strCache>
                <c:ptCount val="1"/>
                <c:pt idx="0">
                  <c:v>NF à jeun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focus'!$A$23:$A$26</c:f>
              <c:strCache>
                <c:ptCount val="4"/>
                <c:pt idx="0">
                  <c:v>Manipulation de l'aliment</c:v>
                </c:pt>
                <c:pt idx="1">
                  <c:v>Prise alimentaire</c:v>
                </c:pt>
                <c:pt idx="2">
                  <c:v>Transport de l'aliment</c:v>
                </c:pt>
                <c:pt idx="3">
                  <c:v>Flairage de l'aliment</c:v>
                </c:pt>
              </c:strCache>
            </c:strRef>
          </c:cat>
          <c:val>
            <c:numRef>
              <c:f>'alim focus'!$E$23:$E$26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0</c:v>
                </c:pt>
                <c:pt idx="3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980792"/>
        <c:axId val="452981184"/>
      </c:barChart>
      <c:catAx>
        <c:axId val="4529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81184"/>
        <c:crosses val="autoZero"/>
        <c:auto val="1"/>
        <c:lblAlgn val="ctr"/>
        <c:lblOffset val="100"/>
        <c:noMultiLvlLbl val="0"/>
      </c:catAx>
      <c:valAx>
        <c:axId val="4529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d'occurrences des comportements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8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Moyenne des latences des comportements liés à la locomotion exprimés par les individus familiers et non familiers au dispositf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'locomotion latence'!$B$21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'locomotion latence'!$A$22:$A$23</c:f>
              <c:strCache>
                <c:ptCount val="2"/>
                <c:pt idx="0">
                  <c:v>Atteindre zone médiane</c:v>
                </c:pt>
                <c:pt idx="1">
                  <c:v>Atteindre zone distale</c:v>
                </c:pt>
              </c:strCache>
            </c:strRef>
          </c:cat>
          <c:val>
            <c:numRef>
              <c:f>'locomotion latence'!$B$22:$B$23</c:f>
              <c:numCache>
                <c:formatCode>0</c:formatCode>
                <c:ptCount val="2"/>
                <c:pt idx="0">
                  <c:v>37.725000000000001</c:v>
                </c:pt>
                <c:pt idx="1">
                  <c:v>44.15</c:v>
                </c:pt>
              </c:numCache>
            </c:numRef>
          </c:val>
        </c:ser>
        <c:ser>
          <c:idx val="1"/>
          <c:order val="1"/>
          <c:tx>
            <c:strRef>
              <c:f>'locomotion latence'!$C$21</c:f>
              <c:strCache>
                <c:ptCount val="1"/>
                <c:pt idx="0">
                  <c:v>NF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'locomotion latence'!$A$22:$A$23</c:f>
              <c:strCache>
                <c:ptCount val="2"/>
                <c:pt idx="0">
                  <c:v>Atteindre zone médiane</c:v>
                </c:pt>
                <c:pt idx="1">
                  <c:v>Atteindre zone distale</c:v>
                </c:pt>
              </c:strCache>
            </c:strRef>
          </c:cat>
          <c:val>
            <c:numRef>
              <c:f>'locomotion latence'!$C$22:$C$23</c:f>
              <c:numCache>
                <c:formatCode>0</c:formatCode>
                <c:ptCount val="2"/>
                <c:pt idx="0">
                  <c:v>35.666666666666664</c:v>
                </c:pt>
                <c:pt idx="1">
                  <c:v>58.208333333333329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981576"/>
        <c:axId val="452983144"/>
      </c:barChart>
      <c:catAx>
        <c:axId val="4529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83144"/>
        <c:crosses val="autoZero"/>
        <c:auto val="1"/>
        <c:lblAlgn val="ctr"/>
        <c:lblOffset val="100"/>
        <c:noMultiLvlLbl val="0"/>
      </c:catAx>
      <c:valAx>
        <c:axId val="4529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 latence des comportements</a:t>
                </a:r>
                <a:r>
                  <a:rPr lang="fr-FR" baseline="0"/>
                  <a:t> (sec)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056192872172709E-2"/>
              <c:y val="0.2568621665063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8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/>
              <a:t>Moyenne des latences des comportements liés à la locomotion exprimés par les individus familiers et non familiers au dispositf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'alim latence'!$B$23</c:f>
              <c:strCache>
                <c:ptCount val="1"/>
                <c:pt idx="0">
                  <c:v>F rassasiée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latence'!$A$24:$A$25</c:f>
              <c:strCache>
                <c:ptCount val="2"/>
                <c:pt idx="0">
                  <c:v>1er contact avec l'aliment</c:v>
                </c:pt>
                <c:pt idx="1">
                  <c:v>1ère consommation de l'aliment</c:v>
                </c:pt>
              </c:strCache>
            </c:strRef>
          </c:cat>
          <c:val>
            <c:numRef>
              <c:f>'alim latence'!$B$24:$B$25</c:f>
              <c:numCache>
                <c:formatCode>General</c:formatCode>
                <c:ptCount val="2"/>
                <c:pt idx="0">
                  <c:v>323.89999999999998</c:v>
                </c:pt>
                <c:pt idx="1">
                  <c:v>567</c:v>
                </c:pt>
              </c:numCache>
            </c:numRef>
          </c:val>
        </c:ser>
        <c:ser>
          <c:idx val="1"/>
          <c:order val="1"/>
          <c:tx>
            <c:strRef>
              <c:f>'alim latence'!$C$23</c:f>
              <c:strCache>
                <c:ptCount val="1"/>
                <c:pt idx="0">
                  <c:v>F à jeun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latence'!$A$24:$A$25</c:f>
              <c:strCache>
                <c:ptCount val="2"/>
                <c:pt idx="0">
                  <c:v>1er contact avec l'aliment</c:v>
                </c:pt>
                <c:pt idx="1">
                  <c:v>1ère consommation de l'aliment</c:v>
                </c:pt>
              </c:strCache>
            </c:strRef>
          </c:cat>
          <c:val>
            <c:numRef>
              <c:f>'alim latence'!$C$24:$C$25</c:f>
              <c:numCache>
                <c:formatCode>0.0</c:formatCode>
                <c:ptCount val="2"/>
                <c:pt idx="0">
                  <c:v>343.375</c:v>
                </c:pt>
                <c:pt idx="1">
                  <c:v>177</c:v>
                </c:pt>
              </c:numCache>
            </c:numRef>
          </c:val>
        </c:ser>
        <c:ser>
          <c:idx val="2"/>
          <c:order val="2"/>
          <c:tx>
            <c:strRef>
              <c:f>'alim latence'!$D$23</c:f>
              <c:strCache>
                <c:ptCount val="1"/>
                <c:pt idx="0">
                  <c:v>NF rassasiée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latence'!$A$24:$A$25</c:f>
              <c:strCache>
                <c:ptCount val="2"/>
                <c:pt idx="0">
                  <c:v>1er contact avec l'aliment</c:v>
                </c:pt>
                <c:pt idx="1">
                  <c:v>1ère consommation de l'aliment</c:v>
                </c:pt>
              </c:strCache>
            </c:strRef>
          </c:cat>
          <c:val>
            <c:numRef>
              <c:f>'alim latence'!$D$24:$D$25</c:f>
              <c:numCache>
                <c:formatCode>0.0</c:formatCode>
                <c:ptCount val="2"/>
                <c:pt idx="0">
                  <c:v>162.23333333333335</c:v>
                </c:pt>
                <c:pt idx="1">
                  <c:v>840</c:v>
                </c:pt>
              </c:numCache>
            </c:numRef>
          </c:val>
        </c:ser>
        <c:ser>
          <c:idx val="3"/>
          <c:order val="3"/>
          <c:tx>
            <c:strRef>
              <c:f>'alim latence'!$E$23</c:f>
              <c:strCache>
                <c:ptCount val="1"/>
                <c:pt idx="0">
                  <c:v>NF à jeun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latence'!$A$24:$A$25</c:f>
              <c:strCache>
                <c:ptCount val="2"/>
                <c:pt idx="0">
                  <c:v>1er contact avec l'aliment</c:v>
                </c:pt>
                <c:pt idx="1">
                  <c:v>1ère consommation de l'aliment</c:v>
                </c:pt>
              </c:strCache>
            </c:strRef>
          </c:cat>
          <c:val>
            <c:numRef>
              <c:f>'alim latence'!$E$24:$E$25</c:f>
              <c:numCache>
                <c:formatCode>0.0</c:formatCode>
                <c:ptCount val="2"/>
                <c:pt idx="0">
                  <c:v>290.10000000000002</c:v>
                </c:pt>
                <c:pt idx="1">
                  <c:v>439.5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985888"/>
        <c:axId val="452981968"/>
      </c:barChart>
      <c:catAx>
        <c:axId val="4529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81968"/>
        <c:crosses val="autoZero"/>
        <c:auto val="1"/>
        <c:lblAlgn val="ctr"/>
        <c:lblOffset val="100"/>
        <c:noMultiLvlLbl val="0"/>
      </c:catAx>
      <c:valAx>
        <c:axId val="452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/>
                  <a:t>Moyenne</a:t>
                </a:r>
                <a:r>
                  <a:rPr lang="fr-FR" sz="800" baseline="0"/>
                  <a:t> de l</a:t>
                </a:r>
                <a:r>
                  <a:rPr lang="fr-FR" sz="800"/>
                  <a:t>atence des comportements (sec)</a:t>
                </a:r>
              </a:p>
            </c:rich>
          </c:tx>
          <c:layout>
            <c:manualLayout>
              <c:xMode val="edge"/>
              <c:yMode val="edge"/>
              <c:x val="1.7369162355086287E-2"/>
              <c:y val="0.23445023879918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/>
              <a:t>Pourcentage</a:t>
            </a:r>
            <a:r>
              <a:rPr lang="fr-FR" sz="1000" baseline="0"/>
              <a:t> d'événements non réalisés par les individus familiers et non familiers familiers à l'aliment et dans différents états prandiaux </a:t>
            </a:r>
            <a:endParaRPr lang="fr-FR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'alim latence'!$B$26</c:f>
              <c:strCache>
                <c:ptCount val="1"/>
                <c:pt idx="0">
                  <c:v>F rassasiée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latence'!$A$27</c:f>
              <c:strCache>
                <c:ptCount val="1"/>
                <c:pt idx="0">
                  <c:v>Pourcentage d'événements non réalisés</c:v>
                </c:pt>
              </c:strCache>
            </c:strRef>
          </c:cat>
          <c:val>
            <c:numRef>
              <c:f>'alim latence'!$B$27</c:f>
              <c:numCache>
                <c:formatCode>0.00%</c:formatCode>
                <c:ptCount val="1"/>
                <c:pt idx="0">
                  <c:v>0.66666666666666674</c:v>
                </c:pt>
              </c:numCache>
            </c:numRef>
          </c:val>
        </c:ser>
        <c:ser>
          <c:idx val="1"/>
          <c:order val="1"/>
          <c:tx>
            <c:strRef>
              <c:f>'alim latence'!$C$26</c:f>
              <c:strCache>
                <c:ptCount val="1"/>
                <c:pt idx="0">
                  <c:v>F à jeun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latence'!$A$27</c:f>
              <c:strCache>
                <c:ptCount val="1"/>
                <c:pt idx="0">
                  <c:v>Pourcentage d'événements non réalisés</c:v>
                </c:pt>
              </c:strCache>
            </c:strRef>
          </c:cat>
          <c:val>
            <c:numRef>
              <c:f>'alim latence'!$C$27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'alim latence'!$D$26</c:f>
              <c:strCache>
                <c:ptCount val="1"/>
                <c:pt idx="0">
                  <c:v>NF rassasiée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latence'!$A$27</c:f>
              <c:strCache>
                <c:ptCount val="1"/>
                <c:pt idx="0">
                  <c:v>Pourcentage d'événements non réalisés</c:v>
                </c:pt>
              </c:strCache>
            </c:strRef>
          </c:cat>
          <c:val>
            <c:numRef>
              <c:f>'alim latence'!$D$27</c:f>
              <c:numCache>
                <c:formatCode>0.00%</c:formatCode>
                <c:ptCount val="1"/>
                <c:pt idx="0">
                  <c:v>0.91666666666666674</c:v>
                </c:pt>
              </c:numCache>
            </c:numRef>
          </c:val>
        </c:ser>
        <c:ser>
          <c:idx val="3"/>
          <c:order val="3"/>
          <c:tx>
            <c:strRef>
              <c:f>'alim latence'!$E$26</c:f>
              <c:strCache>
                <c:ptCount val="1"/>
                <c:pt idx="0">
                  <c:v>NF à jeun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'alim latence'!$A$27</c:f>
              <c:strCache>
                <c:ptCount val="1"/>
                <c:pt idx="0">
                  <c:v>Pourcentage d'événements non réalisés</c:v>
                </c:pt>
              </c:strCache>
            </c:strRef>
          </c:cat>
          <c:val>
            <c:numRef>
              <c:f>'alim latence'!$E$27</c:f>
              <c:numCache>
                <c:formatCode>0.00%</c:formatCode>
                <c:ptCount val="1"/>
                <c:pt idx="0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982360"/>
        <c:axId val="452983928"/>
      </c:barChart>
      <c:catAx>
        <c:axId val="45298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83928"/>
        <c:crosses val="autoZero"/>
        <c:auto val="1"/>
        <c:lblAlgn val="ctr"/>
        <c:lblOffset val="100"/>
        <c:noMultiLvlLbl val="0"/>
      </c:catAx>
      <c:valAx>
        <c:axId val="4529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322934</xdr:colOff>
      <xdr:row>23</xdr:row>
      <xdr:rowOff>88728</xdr:rowOff>
    </xdr:from>
    <xdr:to>
      <xdr:col>10</xdr:col>
      <xdr:colOff>322934</xdr:colOff>
      <xdr:row>37</xdr:row>
      <xdr:rowOff>130292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27215</xdr:colOff>
      <xdr:row>20</xdr:row>
      <xdr:rowOff>172810</xdr:rowOff>
    </xdr:from>
    <xdr:to>
      <xdr:col>13</xdr:col>
      <xdr:colOff>27215</xdr:colOff>
      <xdr:row>35</xdr:row>
      <xdr:rowOff>58510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966106</xdr:colOff>
      <xdr:row>19</xdr:row>
      <xdr:rowOff>23129</xdr:rowOff>
    </xdr:from>
    <xdr:to>
      <xdr:col>11</xdr:col>
      <xdr:colOff>530678</xdr:colOff>
      <xdr:row>41</xdr:row>
      <xdr:rowOff>81643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906658</xdr:colOff>
      <xdr:row>22</xdr:row>
      <xdr:rowOff>163094</xdr:rowOff>
    </xdr:from>
    <xdr:to>
      <xdr:col>11</xdr:col>
      <xdr:colOff>156882</xdr:colOff>
      <xdr:row>41</xdr:row>
      <xdr:rowOff>156881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421820</xdr:colOff>
      <xdr:row>28</xdr:row>
      <xdr:rowOff>186417</xdr:rowOff>
    </xdr:from>
    <xdr:to>
      <xdr:col>5</xdr:col>
      <xdr:colOff>571499</xdr:colOff>
      <xdr:row>45</xdr:row>
      <xdr:rowOff>122465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opLeftCell="A64" workbookViewId="0">
      <selection activeCell="C79" activeCellId="7" sqref="C2:F2 C13:F13 C24:F24 C35:F35 C46:F46 C57:F57 C68:F68 C79:F79"/>
    </sheetView>
  </sheetViews>
  <sheetFormatPr baseColWidth="10" defaultRowHeight="15" x14ac:dyDescent="0.25"/>
  <cols>
    <col min="1" max="1" width="17.140625" customWidth="1"/>
    <col min="4" max="6" width="15.42578125" customWidth="1"/>
    <col min="7" max="7" width="17.140625" bestFit="1" customWidth="1"/>
    <col min="8" max="8" width="13" bestFit="1" customWidth="1"/>
  </cols>
  <sheetData>
    <row r="1" spans="1:13" ht="16.5" thickTop="1" thickBot="1" x14ac:dyDescent="0.3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1" t="s">
        <v>30</v>
      </c>
      <c r="I1" s="21" t="s">
        <v>31</v>
      </c>
      <c r="J1" s="21" t="s">
        <v>32</v>
      </c>
      <c r="K1" s="21" t="s">
        <v>33</v>
      </c>
      <c r="L1" s="21" t="s">
        <v>34</v>
      </c>
      <c r="M1" s="21" t="s">
        <v>35</v>
      </c>
    </row>
    <row r="2" spans="1:13" ht="15.75" thickTop="1" x14ac:dyDescent="0.25">
      <c r="A2" t="s">
        <v>42</v>
      </c>
      <c r="B2" t="s">
        <v>24</v>
      </c>
      <c r="C2">
        <v>1</v>
      </c>
      <c r="D2" s="4" t="s">
        <v>7</v>
      </c>
      <c r="E2" s="5" t="s">
        <v>8</v>
      </c>
      <c r="F2" s="5" t="s">
        <v>9</v>
      </c>
      <c r="G2" s="6" t="s">
        <v>10</v>
      </c>
      <c r="H2" s="20">
        <v>66</v>
      </c>
      <c r="I2" s="20">
        <v>62</v>
      </c>
      <c r="J2" s="20">
        <v>108</v>
      </c>
      <c r="K2" s="20">
        <v>86</v>
      </c>
      <c r="L2" s="20">
        <v>88</v>
      </c>
      <c r="M2" s="20">
        <v>169</v>
      </c>
    </row>
    <row r="3" spans="1:13" x14ac:dyDescent="0.25">
      <c r="A3" t="s">
        <v>42</v>
      </c>
      <c r="B3" t="s">
        <v>24</v>
      </c>
      <c r="C3">
        <v>1</v>
      </c>
      <c r="D3" s="7" t="s">
        <v>7</v>
      </c>
      <c r="E3" s="8" t="s">
        <v>8</v>
      </c>
      <c r="F3" s="8" t="s">
        <v>9</v>
      </c>
      <c r="G3" s="9" t="s">
        <v>11</v>
      </c>
      <c r="H3" s="20">
        <v>16</v>
      </c>
      <c r="I3" s="20">
        <v>10</v>
      </c>
      <c r="J3" s="20">
        <v>45</v>
      </c>
      <c r="K3" s="20">
        <v>21</v>
      </c>
      <c r="L3" s="20">
        <v>42</v>
      </c>
      <c r="M3" s="20">
        <v>21</v>
      </c>
    </row>
    <row r="4" spans="1:13" x14ac:dyDescent="0.25">
      <c r="A4" t="s">
        <v>42</v>
      </c>
      <c r="B4" t="s">
        <v>24</v>
      </c>
      <c r="C4">
        <v>1</v>
      </c>
      <c r="D4" s="7" t="s">
        <v>7</v>
      </c>
      <c r="E4" s="8" t="s">
        <v>8</v>
      </c>
      <c r="F4" s="8" t="s">
        <v>9</v>
      </c>
      <c r="G4" s="9" t="s">
        <v>12</v>
      </c>
      <c r="H4" s="20">
        <v>73</v>
      </c>
      <c r="I4" s="20">
        <v>34</v>
      </c>
      <c r="J4" s="20">
        <v>95</v>
      </c>
      <c r="K4" s="20">
        <v>50</v>
      </c>
      <c r="L4" s="20">
        <v>94</v>
      </c>
      <c r="M4" s="20">
        <v>132</v>
      </c>
    </row>
    <row r="5" spans="1:13" x14ac:dyDescent="0.25">
      <c r="A5" t="s">
        <v>42</v>
      </c>
      <c r="B5" t="s">
        <v>24</v>
      </c>
      <c r="C5">
        <v>1</v>
      </c>
      <c r="D5" s="7" t="s">
        <v>7</v>
      </c>
      <c r="E5" s="8" t="s">
        <v>8</v>
      </c>
      <c r="F5" s="8" t="s">
        <v>9</v>
      </c>
      <c r="G5" s="9" t="s">
        <v>13</v>
      </c>
      <c r="H5" s="20">
        <v>3</v>
      </c>
      <c r="I5" s="20">
        <v>11</v>
      </c>
      <c r="J5" s="20">
        <v>3</v>
      </c>
      <c r="K5" s="20">
        <v>33</v>
      </c>
      <c r="L5" s="20">
        <v>5</v>
      </c>
      <c r="M5" s="20">
        <v>3</v>
      </c>
    </row>
    <row r="6" spans="1:13" x14ac:dyDescent="0.25">
      <c r="A6" t="s">
        <v>42</v>
      </c>
      <c r="B6" t="s">
        <v>24</v>
      </c>
      <c r="C6">
        <v>1</v>
      </c>
      <c r="D6" s="7" t="s">
        <v>7</v>
      </c>
      <c r="E6" s="8" t="s">
        <v>8</v>
      </c>
      <c r="F6" s="8" t="s">
        <v>9</v>
      </c>
      <c r="G6" s="9" t="s">
        <v>14</v>
      </c>
      <c r="H6" s="20">
        <v>1</v>
      </c>
      <c r="I6" s="20">
        <v>3</v>
      </c>
      <c r="J6" s="20">
        <v>0</v>
      </c>
      <c r="K6" s="20">
        <v>0</v>
      </c>
      <c r="L6" s="20">
        <v>0</v>
      </c>
      <c r="M6" s="20">
        <v>0</v>
      </c>
    </row>
    <row r="7" spans="1:13" x14ac:dyDescent="0.25">
      <c r="A7" t="s">
        <v>42</v>
      </c>
      <c r="B7" t="s">
        <v>24</v>
      </c>
      <c r="C7">
        <v>1</v>
      </c>
      <c r="D7" s="7" t="s">
        <v>7</v>
      </c>
      <c r="E7" s="8" t="s">
        <v>8</v>
      </c>
      <c r="F7" s="8" t="s">
        <v>9</v>
      </c>
      <c r="G7" s="9" t="s">
        <v>15</v>
      </c>
      <c r="H7" s="20">
        <v>1</v>
      </c>
      <c r="I7" s="20">
        <v>2</v>
      </c>
      <c r="J7" s="20">
        <v>0</v>
      </c>
      <c r="K7" s="20">
        <v>0</v>
      </c>
      <c r="L7" s="20">
        <v>0</v>
      </c>
      <c r="M7" s="20">
        <v>0</v>
      </c>
    </row>
    <row r="8" spans="1:13" x14ac:dyDescent="0.25">
      <c r="A8" t="s">
        <v>42</v>
      </c>
      <c r="B8" t="s">
        <v>24</v>
      </c>
      <c r="C8">
        <v>1</v>
      </c>
      <c r="D8" s="7" t="s">
        <v>7</v>
      </c>
      <c r="E8" s="8" t="s">
        <v>8</v>
      </c>
      <c r="F8" s="8" t="s">
        <v>9</v>
      </c>
      <c r="G8" s="9" t="s">
        <v>16</v>
      </c>
      <c r="H8" s="20">
        <v>0</v>
      </c>
      <c r="I8" s="20">
        <v>3</v>
      </c>
      <c r="J8" s="20">
        <v>0</v>
      </c>
      <c r="K8" s="20">
        <v>0</v>
      </c>
      <c r="L8" s="20">
        <v>0</v>
      </c>
      <c r="M8" s="20">
        <v>0</v>
      </c>
    </row>
    <row r="9" spans="1:13" x14ac:dyDescent="0.25">
      <c r="A9" t="s">
        <v>42</v>
      </c>
      <c r="B9" t="s">
        <v>24</v>
      </c>
      <c r="C9">
        <v>1</v>
      </c>
      <c r="D9" s="7" t="s">
        <v>7</v>
      </c>
      <c r="E9" s="8" t="s">
        <v>8</v>
      </c>
      <c r="F9" s="8" t="s">
        <v>9</v>
      </c>
      <c r="G9" s="9" t="s">
        <v>17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</row>
    <row r="10" spans="1:13" x14ac:dyDescent="0.25">
      <c r="A10" t="s">
        <v>42</v>
      </c>
      <c r="B10" t="s">
        <v>24</v>
      </c>
      <c r="C10">
        <v>1</v>
      </c>
      <c r="D10" s="7" t="s">
        <v>7</v>
      </c>
      <c r="E10" s="8" t="s">
        <v>8</v>
      </c>
      <c r="F10" s="8" t="s">
        <v>9</v>
      </c>
      <c r="G10" s="9" t="s">
        <v>18</v>
      </c>
      <c r="H10" s="20">
        <v>3</v>
      </c>
      <c r="I10" s="20">
        <v>2</v>
      </c>
      <c r="J10" s="20">
        <v>1</v>
      </c>
      <c r="K10" s="20">
        <v>3</v>
      </c>
      <c r="L10" s="20">
        <v>7</v>
      </c>
      <c r="M10" s="20">
        <v>5</v>
      </c>
    </row>
    <row r="11" spans="1:13" x14ac:dyDescent="0.25">
      <c r="A11" t="s">
        <v>42</v>
      </c>
      <c r="B11" t="s">
        <v>24</v>
      </c>
      <c r="C11">
        <v>1</v>
      </c>
      <c r="D11" s="7" t="s">
        <v>7</v>
      </c>
      <c r="E11" s="8" t="s">
        <v>8</v>
      </c>
      <c r="F11" s="8" t="s">
        <v>9</v>
      </c>
      <c r="G11" s="9" t="s">
        <v>22</v>
      </c>
      <c r="H11" s="20">
        <v>7</v>
      </c>
      <c r="I11" s="20">
        <v>2</v>
      </c>
      <c r="J11" s="20">
        <v>7</v>
      </c>
      <c r="K11" s="20">
        <v>9</v>
      </c>
      <c r="L11" s="20">
        <v>3</v>
      </c>
      <c r="M11" s="20">
        <v>9</v>
      </c>
    </row>
    <row r="12" spans="1:13" ht="15.75" thickBot="1" x14ac:dyDescent="0.3">
      <c r="A12" t="s">
        <v>42</v>
      </c>
      <c r="B12" t="s">
        <v>24</v>
      </c>
      <c r="C12">
        <v>1</v>
      </c>
      <c r="D12" s="10" t="s">
        <v>7</v>
      </c>
      <c r="E12" s="11" t="s">
        <v>8</v>
      </c>
      <c r="F12" s="11" t="s">
        <v>9</v>
      </c>
      <c r="G12" s="18" t="s">
        <v>23</v>
      </c>
      <c r="H12" s="20">
        <v>4</v>
      </c>
      <c r="I12" s="20">
        <v>0</v>
      </c>
      <c r="J12" s="20">
        <v>0</v>
      </c>
      <c r="K12" s="20">
        <v>0</v>
      </c>
      <c r="L12" s="20">
        <v>6</v>
      </c>
      <c r="M12" s="20">
        <v>4</v>
      </c>
    </row>
    <row r="13" spans="1:13" x14ac:dyDescent="0.25">
      <c r="A13" t="s">
        <v>42</v>
      </c>
      <c r="B13" t="s">
        <v>24</v>
      </c>
      <c r="C13">
        <v>2</v>
      </c>
      <c r="D13" s="12" t="s">
        <v>7</v>
      </c>
      <c r="E13" s="13" t="s">
        <v>19</v>
      </c>
      <c r="F13" s="14" t="s">
        <v>9</v>
      </c>
      <c r="G13" s="15" t="s">
        <v>10</v>
      </c>
      <c r="H13" s="20">
        <v>111</v>
      </c>
      <c r="I13" s="20">
        <v>163</v>
      </c>
      <c r="J13" s="20">
        <v>127</v>
      </c>
      <c r="K13" s="20">
        <v>115</v>
      </c>
      <c r="L13" s="20">
        <v>142</v>
      </c>
      <c r="M13" s="20">
        <v>109</v>
      </c>
    </row>
    <row r="14" spans="1:13" x14ac:dyDescent="0.25">
      <c r="A14" t="s">
        <v>42</v>
      </c>
      <c r="B14" t="s">
        <v>24</v>
      </c>
      <c r="C14">
        <v>2</v>
      </c>
      <c r="D14" s="7" t="s">
        <v>7</v>
      </c>
      <c r="E14" s="16" t="s">
        <v>19</v>
      </c>
      <c r="F14" s="8" t="s">
        <v>9</v>
      </c>
      <c r="G14" s="9" t="s">
        <v>11</v>
      </c>
      <c r="H14" s="20">
        <v>12</v>
      </c>
      <c r="I14" s="20">
        <v>28</v>
      </c>
      <c r="J14" s="20">
        <v>10</v>
      </c>
      <c r="K14" s="20">
        <v>62</v>
      </c>
      <c r="L14" s="20">
        <v>36</v>
      </c>
      <c r="M14" s="20">
        <v>10</v>
      </c>
    </row>
    <row r="15" spans="1:13" x14ac:dyDescent="0.25">
      <c r="A15" t="s">
        <v>42</v>
      </c>
      <c r="B15" t="s">
        <v>24</v>
      </c>
      <c r="C15">
        <v>2</v>
      </c>
      <c r="D15" s="7" t="s">
        <v>7</v>
      </c>
      <c r="E15" s="16" t="s">
        <v>19</v>
      </c>
      <c r="F15" s="8" t="s">
        <v>9</v>
      </c>
      <c r="G15" s="9" t="s">
        <v>12</v>
      </c>
      <c r="H15" s="20">
        <v>82</v>
      </c>
      <c r="I15" s="20">
        <v>82</v>
      </c>
      <c r="J15" s="20">
        <v>40</v>
      </c>
      <c r="K15" s="20">
        <v>133</v>
      </c>
      <c r="L15" s="20">
        <v>66</v>
      </c>
      <c r="M15" s="20">
        <v>92</v>
      </c>
    </row>
    <row r="16" spans="1:13" x14ac:dyDescent="0.25">
      <c r="A16" t="s">
        <v>42</v>
      </c>
      <c r="B16" t="s">
        <v>24</v>
      </c>
      <c r="C16">
        <v>2</v>
      </c>
      <c r="D16" s="7" t="s">
        <v>7</v>
      </c>
      <c r="E16" s="16" t="s">
        <v>19</v>
      </c>
      <c r="F16" s="8" t="s">
        <v>9</v>
      </c>
      <c r="G16" s="9" t="s">
        <v>13</v>
      </c>
      <c r="H16" s="20">
        <v>65</v>
      </c>
      <c r="I16" s="20">
        <v>62</v>
      </c>
      <c r="J16" s="20">
        <v>67</v>
      </c>
      <c r="K16" s="20">
        <v>2</v>
      </c>
      <c r="L16" s="20">
        <v>43</v>
      </c>
      <c r="M16" s="20">
        <v>23</v>
      </c>
    </row>
    <row r="17" spans="1:13" x14ac:dyDescent="0.25">
      <c r="A17" t="s">
        <v>42</v>
      </c>
      <c r="B17" t="s">
        <v>24</v>
      </c>
      <c r="C17">
        <v>2</v>
      </c>
      <c r="D17" s="7" t="s">
        <v>7</v>
      </c>
      <c r="E17" s="16" t="s">
        <v>19</v>
      </c>
      <c r="F17" s="8" t="s">
        <v>9</v>
      </c>
      <c r="G17" s="9" t="s">
        <v>14</v>
      </c>
      <c r="H17" s="20">
        <v>0</v>
      </c>
      <c r="I17" s="20">
        <v>5</v>
      </c>
      <c r="J17" s="20">
        <v>10</v>
      </c>
      <c r="K17" s="20">
        <v>20</v>
      </c>
      <c r="L17" s="20">
        <v>7</v>
      </c>
      <c r="M17" s="20">
        <v>0</v>
      </c>
    </row>
    <row r="18" spans="1:13" x14ac:dyDescent="0.25">
      <c r="A18" t="s">
        <v>42</v>
      </c>
      <c r="B18" t="s">
        <v>24</v>
      </c>
      <c r="C18">
        <v>2</v>
      </c>
      <c r="D18" s="7" t="s">
        <v>7</v>
      </c>
      <c r="E18" s="16" t="s">
        <v>19</v>
      </c>
      <c r="F18" s="8" t="s">
        <v>9</v>
      </c>
      <c r="G18" s="9" t="s">
        <v>15</v>
      </c>
      <c r="H18" s="20">
        <v>0</v>
      </c>
      <c r="I18" s="20">
        <v>0</v>
      </c>
      <c r="J18" s="20">
        <v>0</v>
      </c>
      <c r="K18" s="20">
        <v>0</v>
      </c>
      <c r="L18" s="20">
        <v>1</v>
      </c>
      <c r="M18" s="20">
        <v>0</v>
      </c>
    </row>
    <row r="19" spans="1:13" x14ac:dyDescent="0.25">
      <c r="A19" t="s">
        <v>42</v>
      </c>
      <c r="B19" t="s">
        <v>24</v>
      </c>
      <c r="C19">
        <v>2</v>
      </c>
      <c r="D19" s="7" t="s">
        <v>7</v>
      </c>
      <c r="E19" s="16" t="s">
        <v>19</v>
      </c>
      <c r="F19" s="8" t="s">
        <v>9</v>
      </c>
      <c r="G19" s="9" t="s">
        <v>16</v>
      </c>
      <c r="H19" s="20">
        <v>0</v>
      </c>
      <c r="I19" s="20">
        <v>0</v>
      </c>
      <c r="J19" s="20">
        <v>0</v>
      </c>
      <c r="K19" s="20">
        <v>0</v>
      </c>
      <c r="L19" s="20">
        <v>1</v>
      </c>
      <c r="M19" s="20">
        <v>0</v>
      </c>
    </row>
    <row r="20" spans="1:13" x14ac:dyDescent="0.25">
      <c r="A20" t="s">
        <v>42</v>
      </c>
      <c r="B20" t="s">
        <v>24</v>
      </c>
      <c r="C20">
        <v>2</v>
      </c>
      <c r="D20" s="7" t="s">
        <v>7</v>
      </c>
      <c r="E20" s="16" t="s">
        <v>19</v>
      </c>
      <c r="F20" s="8" t="s">
        <v>9</v>
      </c>
      <c r="G20" s="9" t="s">
        <v>17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</row>
    <row r="21" spans="1:13" x14ac:dyDescent="0.25">
      <c r="A21" t="s">
        <v>42</v>
      </c>
      <c r="B21" t="s">
        <v>24</v>
      </c>
      <c r="C21">
        <v>2</v>
      </c>
      <c r="D21" s="7" t="s">
        <v>7</v>
      </c>
      <c r="E21" s="16" t="s">
        <v>19</v>
      </c>
      <c r="F21" s="8" t="s">
        <v>9</v>
      </c>
      <c r="G21" s="9" t="s">
        <v>18</v>
      </c>
      <c r="H21" s="20">
        <v>2</v>
      </c>
      <c r="I21" s="20">
        <v>1</v>
      </c>
      <c r="J21" s="20">
        <v>4</v>
      </c>
      <c r="K21" s="20">
        <v>0</v>
      </c>
      <c r="L21" s="20">
        <v>3</v>
      </c>
      <c r="M21" s="20">
        <v>12</v>
      </c>
    </row>
    <row r="22" spans="1:13" x14ac:dyDescent="0.25">
      <c r="A22" t="s">
        <v>42</v>
      </c>
      <c r="B22" t="s">
        <v>24</v>
      </c>
      <c r="C22">
        <v>2</v>
      </c>
      <c r="D22" s="7" t="s">
        <v>7</v>
      </c>
      <c r="E22" s="16" t="s">
        <v>19</v>
      </c>
      <c r="F22" s="8" t="s">
        <v>9</v>
      </c>
      <c r="G22" s="9" t="s">
        <v>22</v>
      </c>
      <c r="H22" s="20">
        <v>6</v>
      </c>
      <c r="I22" s="20">
        <v>7</v>
      </c>
      <c r="J22" s="20">
        <v>8</v>
      </c>
      <c r="K22" s="20">
        <v>3</v>
      </c>
      <c r="L22" s="20">
        <v>8</v>
      </c>
      <c r="M22" s="20">
        <v>5</v>
      </c>
    </row>
    <row r="23" spans="1:13" ht="15.75" thickBot="1" x14ac:dyDescent="0.3">
      <c r="A23" t="s">
        <v>42</v>
      </c>
      <c r="B23" t="s">
        <v>24</v>
      </c>
      <c r="C23">
        <v>2</v>
      </c>
      <c r="D23" s="10" t="s">
        <v>7</v>
      </c>
      <c r="E23" s="17" t="s">
        <v>19</v>
      </c>
      <c r="F23" s="11" t="s">
        <v>9</v>
      </c>
      <c r="G23" s="18" t="s">
        <v>23</v>
      </c>
      <c r="H23" s="20">
        <v>16</v>
      </c>
      <c r="I23" s="20">
        <v>27</v>
      </c>
      <c r="J23" s="20">
        <v>9</v>
      </c>
      <c r="K23" s="20">
        <v>2</v>
      </c>
      <c r="L23" s="20">
        <v>6</v>
      </c>
      <c r="M23" s="20">
        <v>16</v>
      </c>
    </row>
    <row r="24" spans="1:13" x14ac:dyDescent="0.25">
      <c r="A24" t="s">
        <v>42</v>
      </c>
      <c r="B24" t="s">
        <v>24</v>
      </c>
      <c r="C24">
        <v>3</v>
      </c>
      <c r="D24" s="12" t="s">
        <v>7</v>
      </c>
      <c r="E24" s="14" t="s">
        <v>8</v>
      </c>
      <c r="F24" s="13" t="s">
        <v>20</v>
      </c>
      <c r="G24" s="15" t="s">
        <v>10</v>
      </c>
      <c r="H24" s="20" t="s">
        <v>43</v>
      </c>
      <c r="I24" s="20">
        <v>84</v>
      </c>
      <c r="J24" s="20">
        <v>72</v>
      </c>
      <c r="K24" s="20">
        <v>24</v>
      </c>
      <c r="L24" s="20">
        <v>12</v>
      </c>
      <c r="M24" s="20">
        <v>4</v>
      </c>
    </row>
    <row r="25" spans="1:13" x14ac:dyDescent="0.25">
      <c r="A25" t="s">
        <v>42</v>
      </c>
      <c r="B25" t="s">
        <v>24</v>
      </c>
      <c r="C25">
        <v>3</v>
      </c>
      <c r="D25" s="7" t="s">
        <v>7</v>
      </c>
      <c r="E25" s="8" t="s">
        <v>8</v>
      </c>
      <c r="F25" s="16" t="s">
        <v>20</v>
      </c>
      <c r="G25" s="9" t="s">
        <v>11</v>
      </c>
      <c r="H25" s="20" t="s">
        <v>43</v>
      </c>
      <c r="I25" s="20">
        <v>32</v>
      </c>
      <c r="J25" s="20">
        <v>16</v>
      </c>
      <c r="K25" s="20">
        <v>3</v>
      </c>
      <c r="L25" s="20">
        <v>3</v>
      </c>
      <c r="M25" s="20">
        <v>1</v>
      </c>
    </row>
    <row r="26" spans="1:13" x14ac:dyDescent="0.25">
      <c r="A26" t="s">
        <v>42</v>
      </c>
      <c r="B26" t="s">
        <v>24</v>
      </c>
      <c r="C26">
        <v>3</v>
      </c>
      <c r="D26" s="7" t="s">
        <v>7</v>
      </c>
      <c r="E26" s="8" t="s">
        <v>8</v>
      </c>
      <c r="F26" s="16" t="s">
        <v>20</v>
      </c>
      <c r="G26" s="9" t="s">
        <v>12</v>
      </c>
      <c r="H26" s="20" t="s">
        <v>43</v>
      </c>
      <c r="I26" s="20">
        <v>41</v>
      </c>
      <c r="J26" s="20">
        <v>42</v>
      </c>
      <c r="K26" s="20">
        <v>24</v>
      </c>
      <c r="L26" s="20">
        <v>14</v>
      </c>
      <c r="M26" s="20">
        <v>10</v>
      </c>
    </row>
    <row r="27" spans="1:13" x14ac:dyDescent="0.25">
      <c r="A27" t="s">
        <v>42</v>
      </c>
      <c r="B27" t="s">
        <v>24</v>
      </c>
      <c r="C27">
        <v>3</v>
      </c>
      <c r="D27" s="7" t="s">
        <v>7</v>
      </c>
      <c r="E27" s="8" t="s">
        <v>8</v>
      </c>
      <c r="F27" s="16" t="s">
        <v>20</v>
      </c>
      <c r="G27" s="9" t="s">
        <v>13</v>
      </c>
      <c r="H27" s="20" t="s">
        <v>43</v>
      </c>
      <c r="I27" s="20">
        <v>46</v>
      </c>
      <c r="J27" s="20">
        <v>2</v>
      </c>
      <c r="K27" s="20">
        <v>0</v>
      </c>
      <c r="L27" s="20">
        <v>3</v>
      </c>
      <c r="M27" s="20">
        <v>0</v>
      </c>
    </row>
    <row r="28" spans="1:13" x14ac:dyDescent="0.25">
      <c r="A28" t="s">
        <v>42</v>
      </c>
      <c r="B28" t="s">
        <v>24</v>
      </c>
      <c r="C28">
        <v>3</v>
      </c>
      <c r="D28" s="7" t="s">
        <v>7</v>
      </c>
      <c r="E28" s="8" t="s">
        <v>8</v>
      </c>
      <c r="F28" s="16" t="s">
        <v>20</v>
      </c>
      <c r="G28" s="9" t="s">
        <v>14</v>
      </c>
      <c r="H28" s="20" t="s">
        <v>43</v>
      </c>
      <c r="I28" s="20">
        <v>4</v>
      </c>
      <c r="J28" s="20">
        <v>1</v>
      </c>
      <c r="K28" s="20">
        <v>2</v>
      </c>
      <c r="L28" s="20">
        <v>4</v>
      </c>
      <c r="M28" s="20">
        <v>0</v>
      </c>
    </row>
    <row r="29" spans="1:13" x14ac:dyDescent="0.25">
      <c r="A29" t="s">
        <v>42</v>
      </c>
      <c r="B29" t="s">
        <v>24</v>
      </c>
      <c r="C29">
        <v>3</v>
      </c>
      <c r="D29" s="7" t="s">
        <v>7</v>
      </c>
      <c r="E29" s="8" t="s">
        <v>8</v>
      </c>
      <c r="F29" s="16" t="s">
        <v>20</v>
      </c>
      <c r="G29" s="9" t="s">
        <v>15</v>
      </c>
      <c r="H29" s="20" t="s">
        <v>43</v>
      </c>
      <c r="I29" s="20">
        <v>0</v>
      </c>
      <c r="J29" s="20">
        <v>3</v>
      </c>
      <c r="K29" s="20">
        <v>0</v>
      </c>
      <c r="L29" s="20">
        <v>0</v>
      </c>
      <c r="M29" s="20">
        <v>0</v>
      </c>
    </row>
    <row r="30" spans="1:13" x14ac:dyDescent="0.25">
      <c r="A30" t="s">
        <v>42</v>
      </c>
      <c r="B30" t="s">
        <v>24</v>
      </c>
      <c r="C30">
        <v>3</v>
      </c>
      <c r="D30" s="7" t="s">
        <v>7</v>
      </c>
      <c r="E30" s="8" t="s">
        <v>8</v>
      </c>
      <c r="F30" s="16" t="s">
        <v>20</v>
      </c>
      <c r="G30" s="9" t="s">
        <v>16</v>
      </c>
      <c r="H30" s="20" t="s">
        <v>43</v>
      </c>
      <c r="I30" s="20">
        <v>0</v>
      </c>
      <c r="J30" s="20">
        <v>0</v>
      </c>
      <c r="K30" s="20">
        <v>1</v>
      </c>
      <c r="L30" s="20">
        <v>0</v>
      </c>
      <c r="M30" s="20">
        <v>0</v>
      </c>
    </row>
    <row r="31" spans="1:13" x14ac:dyDescent="0.25">
      <c r="A31" t="s">
        <v>42</v>
      </c>
      <c r="B31" t="s">
        <v>24</v>
      </c>
      <c r="C31">
        <v>3</v>
      </c>
      <c r="D31" s="7" t="s">
        <v>7</v>
      </c>
      <c r="E31" s="8" t="s">
        <v>8</v>
      </c>
      <c r="F31" s="16" t="s">
        <v>20</v>
      </c>
      <c r="G31" s="9" t="s">
        <v>17</v>
      </c>
      <c r="H31" s="20" t="s">
        <v>43</v>
      </c>
      <c r="I31" s="20">
        <v>0</v>
      </c>
      <c r="J31" s="20">
        <v>1</v>
      </c>
      <c r="K31" s="20">
        <v>1</v>
      </c>
      <c r="L31" s="20">
        <v>0</v>
      </c>
      <c r="M31" s="20">
        <v>0</v>
      </c>
    </row>
    <row r="32" spans="1:13" x14ac:dyDescent="0.25">
      <c r="A32" t="s">
        <v>42</v>
      </c>
      <c r="B32" t="s">
        <v>24</v>
      </c>
      <c r="C32">
        <v>3</v>
      </c>
      <c r="D32" s="7" t="s">
        <v>7</v>
      </c>
      <c r="E32" s="8" t="s">
        <v>8</v>
      </c>
      <c r="F32" s="16" t="s">
        <v>20</v>
      </c>
      <c r="G32" s="9" t="s">
        <v>18</v>
      </c>
      <c r="H32" s="20" t="s">
        <v>43</v>
      </c>
      <c r="I32" s="20">
        <v>7</v>
      </c>
      <c r="J32" s="20">
        <v>3</v>
      </c>
      <c r="K32" s="20">
        <v>2</v>
      </c>
      <c r="L32" s="20">
        <v>1</v>
      </c>
      <c r="M32" s="20">
        <v>1</v>
      </c>
    </row>
    <row r="33" spans="1:13" x14ac:dyDescent="0.25">
      <c r="A33" t="s">
        <v>42</v>
      </c>
      <c r="B33" t="s">
        <v>24</v>
      </c>
      <c r="C33">
        <v>3</v>
      </c>
      <c r="D33" s="7" t="s">
        <v>7</v>
      </c>
      <c r="E33" s="8" t="s">
        <v>8</v>
      </c>
      <c r="F33" s="16" t="s">
        <v>20</v>
      </c>
      <c r="G33" s="9" t="s">
        <v>22</v>
      </c>
      <c r="H33" s="20" t="s">
        <v>43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</row>
    <row r="34" spans="1:13" ht="15.75" thickBot="1" x14ac:dyDescent="0.3">
      <c r="A34" t="s">
        <v>42</v>
      </c>
      <c r="B34" t="s">
        <v>24</v>
      </c>
      <c r="C34">
        <v>3</v>
      </c>
      <c r="D34" s="10" t="s">
        <v>7</v>
      </c>
      <c r="E34" s="11" t="s">
        <v>8</v>
      </c>
      <c r="F34" s="17" t="s">
        <v>20</v>
      </c>
      <c r="G34" s="18" t="s">
        <v>23</v>
      </c>
      <c r="H34" s="20" t="s">
        <v>43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</row>
    <row r="35" spans="1:13" x14ac:dyDescent="0.25">
      <c r="A35" t="s">
        <v>42</v>
      </c>
      <c r="B35" t="s">
        <v>24</v>
      </c>
      <c r="C35">
        <v>4</v>
      </c>
      <c r="D35" s="12" t="s">
        <v>7</v>
      </c>
      <c r="E35" s="13" t="s">
        <v>19</v>
      </c>
      <c r="F35" s="13" t="s">
        <v>20</v>
      </c>
      <c r="G35" s="15" t="s">
        <v>10</v>
      </c>
      <c r="H35" s="20">
        <v>87</v>
      </c>
      <c r="I35" s="20">
        <v>107</v>
      </c>
      <c r="J35" s="20">
        <v>119</v>
      </c>
      <c r="K35" s="20">
        <v>123</v>
      </c>
      <c r="L35" s="20">
        <v>100</v>
      </c>
      <c r="M35" s="20">
        <v>87</v>
      </c>
    </row>
    <row r="36" spans="1:13" x14ac:dyDescent="0.25">
      <c r="A36" t="s">
        <v>42</v>
      </c>
      <c r="B36" t="s">
        <v>24</v>
      </c>
      <c r="C36">
        <v>4</v>
      </c>
      <c r="D36" s="7" t="s">
        <v>7</v>
      </c>
      <c r="E36" s="16" t="s">
        <v>19</v>
      </c>
      <c r="F36" s="16" t="s">
        <v>20</v>
      </c>
      <c r="G36" s="9" t="s">
        <v>11</v>
      </c>
      <c r="H36" s="20">
        <v>8</v>
      </c>
      <c r="I36" s="20">
        <v>19</v>
      </c>
      <c r="J36" s="20">
        <v>19</v>
      </c>
      <c r="K36" s="20">
        <v>19</v>
      </c>
      <c r="L36" s="20">
        <v>9</v>
      </c>
      <c r="M36" s="20">
        <v>26</v>
      </c>
    </row>
    <row r="37" spans="1:13" x14ac:dyDescent="0.25">
      <c r="A37" t="s">
        <v>42</v>
      </c>
      <c r="B37" t="s">
        <v>24</v>
      </c>
      <c r="C37">
        <v>4</v>
      </c>
      <c r="D37" s="7" t="s">
        <v>7</v>
      </c>
      <c r="E37" s="16" t="s">
        <v>19</v>
      </c>
      <c r="F37" s="16" t="s">
        <v>20</v>
      </c>
      <c r="G37" s="9" t="s">
        <v>12</v>
      </c>
      <c r="H37" s="20">
        <v>36</v>
      </c>
      <c r="I37" s="20">
        <v>53</v>
      </c>
      <c r="J37" s="20">
        <v>21</v>
      </c>
      <c r="K37" s="20">
        <v>40</v>
      </c>
      <c r="L37" s="20">
        <v>41</v>
      </c>
      <c r="M37" s="20">
        <v>82</v>
      </c>
    </row>
    <row r="38" spans="1:13" x14ac:dyDescent="0.25">
      <c r="A38" t="s">
        <v>42</v>
      </c>
      <c r="B38" t="s">
        <v>24</v>
      </c>
      <c r="C38">
        <v>4</v>
      </c>
      <c r="D38" s="7" t="s">
        <v>7</v>
      </c>
      <c r="E38" s="16" t="s">
        <v>19</v>
      </c>
      <c r="F38" s="16" t="s">
        <v>20</v>
      </c>
      <c r="G38" s="9" t="s">
        <v>13</v>
      </c>
      <c r="H38" s="20">
        <v>25</v>
      </c>
      <c r="I38" s="20">
        <v>9</v>
      </c>
      <c r="J38" s="20">
        <v>59</v>
      </c>
      <c r="K38" s="20">
        <v>5</v>
      </c>
      <c r="L38" s="20">
        <v>30</v>
      </c>
      <c r="M38" s="20">
        <v>0</v>
      </c>
    </row>
    <row r="39" spans="1:13" x14ac:dyDescent="0.25">
      <c r="A39" t="s">
        <v>42</v>
      </c>
      <c r="B39" t="s">
        <v>24</v>
      </c>
      <c r="C39">
        <v>4</v>
      </c>
      <c r="D39" s="7" t="s">
        <v>7</v>
      </c>
      <c r="E39" s="16" t="s">
        <v>19</v>
      </c>
      <c r="F39" s="16" t="s">
        <v>20</v>
      </c>
      <c r="G39" s="9" t="s">
        <v>14</v>
      </c>
      <c r="H39" s="20">
        <v>2</v>
      </c>
      <c r="I39" s="20">
        <v>4</v>
      </c>
      <c r="J39" s="20">
        <v>2</v>
      </c>
      <c r="K39" s="20">
        <v>1</v>
      </c>
      <c r="L39" s="20">
        <v>1</v>
      </c>
      <c r="M39" s="20">
        <v>1</v>
      </c>
    </row>
    <row r="40" spans="1:13" x14ac:dyDescent="0.25">
      <c r="A40" t="s">
        <v>42</v>
      </c>
      <c r="B40" t="s">
        <v>24</v>
      </c>
      <c r="C40">
        <v>4</v>
      </c>
      <c r="D40" s="7" t="s">
        <v>7</v>
      </c>
      <c r="E40" s="16" t="s">
        <v>19</v>
      </c>
      <c r="F40" s="16" t="s">
        <v>20</v>
      </c>
      <c r="G40" s="9" t="s">
        <v>15</v>
      </c>
      <c r="H40" s="20">
        <v>1</v>
      </c>
      <c r="I40" s="20">
        <v>0</v>
      </c>
      <c r="J40" s="20">
        <v>0</v>
      </c>
      <c r="K40" s="20">
        <v>2</v>
      </c>
      <c r="L40" s="20">
        <v>2</v>
      </c>
      <c r="M40" s="20">
        <v>3</v>
      </c>
    </row>
    <row r="41" spans="1:13" x14ac:dyDescent="0.25">
      <c r="A41" t="s">
        <v>42</v>
      </c>
      <c r="B41" t="s">
        <v>24</v>
      </c>
      <c r="C41">
        <v>4</v>
      </c>
      <c r="D41" s="7" t="s">
        <v>7</v>
      </c>
      <c r="E41" s="16" t="s">
        <v>19</v>
      </c>
      <c r="F41" s="16" t="s">
        <v>20</v>
      </c>
      <c r="G41" s="9" t="s">
        <v>16</v>
      </c>
      <c r="H41" s="20">
        <v>5</v>
      </c>
      <c r="I41" s="20">
        <v>3</v>
      </c>
      <c r="J41" s="20">
        <v>8</v>
      </c>
      <c r="K41" s="20">
        <v>4</v>
      </c>
      <c r="L41" s="20">
        <v>3</v>
      </c>
      <c r="M41" s="20">
        <v>4</v>
      </c>
    </row>
    <row r="42" spans="1:13" x14ac:dyDescent="0.25">
      <c r="A42" t="s">
        <v>42</v>
      </c>
      <c r="B42" t="s">
        <v>24</v>
      </c>
      <c r="C42">
        <v>4</v>
      </c>
      <c r="D42" s="7" t="s">
        <v>7</v>
      </c>
      <c r="E42" s="16" t="s">
        <v>19</v>
      </c>
      <c r="F42" s="16" t="s">
        <v>20</v>
      </c>
      <c r="G42" s="9" t="s">
        <v>17</v>
      </c>
      <c r="H42" s="20">
        <v>1</v>
      </c>
      <c r="I42" s="20">
        <v>0</v>
      </c>
      <c r="J42" s="20">
        <v>0</v>
      </c>
      <c r="K42" s="20">
        <v>1</v>
      </c>
      <c r="L42" s="20">
        <v>0</v>
      </c>
      <c r="M42" s="20">
        <v>0</v>
      </c>
    </row>
    <row r="43" spans="1:13" x14ac:dyDescent="0.25">
      <c r="A43" t="s">
        <v>42</v>
      </c>
      <c r="B43" t="s">
        <v>24</v>
      </c>
      <c r="C43">
        <v>4</v>
      </c>
      <c r="D43" s="7" t="s">
        <v>7</v>
      </c>
      <c r="E43" s="16" t="s">
        <v>19</v>
      </c>
      <c r="F43" s="16" t="s">
        <v>20</v>
      </c>
      <c r="G43" s="9" t="s">
        <v>18</v>
      </c>
      <c r="H43" s="20">
        <v>3</v>
      </c>
      <c r="I43" s="20">
        <v>1</v>
      </c>
      <c r="J43" s="20">
        <v>9</v>
      </c>
      <c r="K43" s="20">
        <v>1</v>
      </c>
      <c r="L43" s="20">
        <v>2</v>
      </c>
      <c r="M43" s="20">
        <v>6</v>
      </c>
    </row>
    <row r="44" spans="1:13" x14ac:dyDescent="0.25">
      <c r="A44" t="s">
        <v>42</v>
      </c>
      <c r="B44" t="s">
        <v>24</v>
      </c>
      <c r="C44">
        <v>4</v>
      </c>
      <c r="D44" s="7" t="s">
        <v>7</v>
      </c>
      <c r="E44" s="16" t="s">
        <v>19</v>
      </c>
      <c r="F44" s="16" t="s">
        <v>20</v>
      </c>
      <c r="G44" s="9" t="s">
        <v>22</v>
      </c>
      <c r="H44" s="20">
        <v>0</v>
      </c>
      <c r="I44" s="20">
        <v>2</v>
      </c>
      <c r="J44" s="20">
        <v>3</v>
      </c>
      <c r="K44" s="20">
        <v>3</v>
      </c>
      <c r="L44" s="20">
        <v>0</v>
      </c>
      <c r="M44" s="20">
        <v>3</v>
      </c>
    </row>
    <row r="45" spans="1:13" ht="15.75" thickBot="1" x14ac:dyDescent="0.3">
      <c r="A45" t="s">
        <v>42</v>
      </c>
      <c r="B45" t="s">
        <v>24</v>
      </c>
      <c r="C45">
        <v>4</v>
      </c>
      <c r="D45" s="10" t="s">
        <v>7</v>
      </c>
      <c r="E45" s="17" t="s">
        <v>19</v>
      </c>
      <c r="F45" s="17" t="s">
        <v>20</v>
      </c>
      <c r="G45" s="18" t="s">
        <v>23</v>
      </c>
      <c r="H45" s="20">
        <v>0</v>
      </c>
      <c r="I45" s="20">
        <v>8</v>
      </c>
      <c r="J45" s="20">
        <v>5</v>
      </c>
      <c r="K45" s="20">
        <v>5</v>
      </c>
      <c r="L45" s="20">
        <v>13</v>
      </c>
      <c r="M45" s="20">
        <v>1</v>
      </c>
    </row>
    <row r="46" spans="1:13" ht="15.75" thickTop="1" x14ac:dyDescent="0.25">
      <c r="A46" t="s">
        <v>42</v>
      </c>
      <c r="B46" t="s">
        <v>24</v>
      </c>
      <c r="C46">
        <v>5</v>
      </c>
      <c r="D46" s="4" t="s">
        <v>21</v>
      </c>
      <c r="E46" s="5" t="s">
        <v>8</v>
      </c>
      <c r="F46" s="5" t="s">
        <v>9</v>
      </c>
      <c r="G46" s="6" t="s">
        <v>10</v>
      </c>
      <c r="H46" s="20">
        <v>73</v>
      </c>
      <c r="I46" s="20">
        <v>92</v>
      </c>
      <c r="J46" s="20">
        <v>80</v>
      </c>
      <c r="K46" s="20">
        <v>77</v>
      </c>
      <c r="L46" s="20">
        <v>76</v>
      </c>
      <c r="M46" s="20">
        <v>155</v>
      </c>
    </row>
    <row r="47" spans="1:13" x14ac:dyDescent="0.25">
      <c r="A47" t="s">
        <v>42</v>
      </c>
      <c r="B47" t="s">
        <v>24</v>
      </c>
      <c r="C47">
        <v>5</v>
      </c>
      <c r="D47" s="7" t="s">
        <v>21</v>
      </c>
      <c r="E47" s="8" t="s">
        <v>8</v>
      </c>
      <c r="F47" s="8" t="s">
        <v>9</v>
      </c>
      <c r="G47" s="9" t="s">
        <v>11</v>
      </c>
      <c r="H47" s="20">
        <v>18</v>
      </c>
      <c r="I47" s="20">
        <v>19</v>
      </c>
      <c r="J47" s="20">
        <v>14</v>
      </c>
      <c r="K47" s="20">
        <v>47</v>
      </c>
      <c r="L47" s="20">
        <v>65</v>
      </c>
      <c r="M47" s="20">
        <v>106</v>
      </c>
    </row>
    <row r="48" spans="1:13" x14ac:dyDescent="0.25">
      <c r="A48" t="s">
        <v>42</v>
      </c>
      <c r="B48" t="s">
        <v>24</v>
      </c>
      <c r="C48">
        <v>5</v>
      </c>
      <c r="D48" s="7" t="s">
        <v>21</v>
      </c>
      <c r="E48" s="8" t="s">
        <v>8</v>
      </c>
      <c r="F48" s="8" t="s">
        <v>9</v>
      </c>
      <c r="G48" s="9" t="s">
        <v>12</v>
      </c>
      <c r="H48" s="20">
        <v>98</v>
      </c>
      <c r="I48" s="20">
        <v>82</v>
      </c>
      <c r="J48" s="20">
        <v>58</v>
      </c>
      <c r="K48" s="20">
        <v>43</v>
      </c>
      <c r="L48" s="20">
        <v>71</v>
      </c>
      <c r="M48" s="20">
        <v>48</v>
      </c>
    </row>
    <row r="49" spans="1:13" x14ac:dyDescent="0.25">
      <c r="A49" t="s">
        <v>42</v>
      </c>
      <c r="B49" t="s">
        <v>24</v>
      </c>
      <c r="C49">
        <v>5</v>
      </c>
      <c r="D49" s="7" t="s">
        <v>21</v>
      </c>
      <c r="E49" s="8" t="s">
        <v>8</v>
      </c>
      <c r="F49" s="8" t="s">
        <v>9</v>
      </c>
      <c r="G49" s="9" t="s">
        <v>13</v>
      </c>
      <c r="H49" s="20">
        <v>26</v>
      </c>
      <c r="I49" s="20">
        <v>11</v>
      </c>
      <c r="J49" s="20">
        <v>14</v>
      </c>
      <c r="K49" s="20">
        <v>30</v>
      </c>
      <c r="L49" s="20">
        <v>17</v>
      </c>
      <c r="M49" s="20">
        <v>38</v>
      </c>
    </row>
    <row r="50" spans="1:13" x14ac:dyDescent="0.25">
      <c r="A50" t="s">
        <v>42</v>
      </c>
      <c r="B50" t="s">
        <v>24</v>
      </c>
      <c r="C50">
        <v>5</v>
      </c>
      <c r="D50" s="7" t="s">
        <v>21</v>
      </c>
      <c r="E50" s="8" t="s">
        <v>8</v>
      </c>
      <c r="F50" s="8" t="s">
        <v>9</v>
      </c>
      <c r="G50" s="9" t="s">
        <v>14</v>
      </c>
      <c r="H50" s="20">
        <v>4</v>
      </c>
      <c r="I50" s="20">
        <v>2</v>
      </c>
      <c r="J50" s="20">
        <v>2</v>
      </c>
      <c r="K50" s="20">
        <v>0</v>
      </c>
      <c r="L50" s="20">
        <v>0</v>
      </c>
      <c r="M50" s="20">
        <v>0</v>
      </c>
    </row>
    <row r="51" spans="1:13" x14ac:dyDescent="0.25">
      <c r="A51" t="s">
        <v>42</v>
      </c>
      <c r="B51" t="s">
        <v>24</v>
      </c>
      <c r="C51">
        <v>5</v>
      </c>
      <c r="D51" s="7" t="s">
        <v>21</v>
      </c>
      <c r="E51" s="8" t="s">
        <v>8</v>
      </c>
      <c r="F51" s="8" t="s">
        <v>9</v>
      </c>
      <c r="G51" s="9" t="s">
        <v>15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1</v>
      </c>
    </row>
    <row r="52" spans="1:13" x14ac:dyDescent="0.25">
      <c r="A52" t="s">
        <v>42</v>
      </c>
      <c r="B52" t="s">
        <v>24</v>
      </c>
      <c r="C52">
        <v>5</v>
      </c>
      <c r="D52" s="7" t="s">
        <v>21</v>
      </c>
      <c r="E52" s="8" t="s">
        <v>8</v>
      </c>
      <c r="F52" s="8" t="s">
        <v>9</v>
      </c>
      <c r="G52" s="9" t="s">
        <v>16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</row>
    <row r="53" spans="1:13" x14ac:dyDescent="0.25">
      <c r="A53" t="s">
        <v>42</v>
      </c>
      <c r="B53" t="s">
        <v>24</v>
      </c>
      <c r="C53">
        <v>5</v>
      </c>
      <c r="D53" s="7" t="s">
        <v>21</v>
      </c>
      <c r="E53" s="8" t="s">
        <v>8</v>
      </c>
      <c r="F53" s="8" t="s">
        <v>9</v>
      </c>
      <c r="G53" s="9" t="s">
        <v>17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</row>
    <row r="54" spans="1:13" x14ac:dyDescent="0.25">
      <c r="A54" t="s">
        <v>42</v>
      </c>
      <c r="B54" t="s">
        <v>24</v>
      </c>
      <c r="C54">
        <v>5</v>
      </c>
      <c r="D54" s="7" t="s">
        <v>21</v>
      </c>
      <c r="E54" s="8" t="s">
        <v>8</v>
      </c>
      <c r="F54" s="8" t="s">
        <v>9</v>
      </c>
      <c r="G54" s="9" t="s">
        <v>18</v>
      </c>
      <c r="H54" s="20">
        <v>3</v>
      </c>
      <c r="I54" s="20">
        <v>2</v>
      </c>
      <c r="J54" s="20">
        <v>2</v>
      </c>
      <c r="K54" s="20">
        <v>3</v>
      </c>
      <c r="L54" s="20">
        <v>4</v>
      </c>
      <c r="M54" s="20">
        <v>6</v>
      </c>
    </row>
    <row r="55" spans="1:13" x14ac:dyDescent="0.25">
      <c r="A55" t="s">
        <v>42</v>
      </c>
      <c r="B55" t="s">
        <v>24</v>
      </c>
      <c r="C55">
        <v>5</v>
      </c>
      <c r="D55" s="7" t="s">
        <v>21</v>
      </c>
      <c r="E55" s="8" t="s">
        <v>8</v>
      </c>
      <c r="F55" s="8" t="s">
        <v>9</v>
      </c>
      <c r="G55" s="9" t="s">
        <v>22</v>
      </c>
      <c r="H55" s="20">
        <v>7</v>
      </c>
      <c r="I55" s="20">
        <v>6</v>
      </c>
      <c r="J55" s="20">
        <v>6</v>
      </c>
      <c r="K55" s="20">
        <v>9</v>
      </c>
      <c r="L55" s="20">
        <v>4</v>
      </c>
      <c r="M55" s="20">
        <v>7</v>
      </c>
    </row>
    <row r="56" spans="1:13" x14ac:dyDescent="0.25">
      <c r="A56" t="s">
        <v>42</v>
      </c>
      <c r="B56" t="s">
        <v>24</v>
      </c>
      <c r="C56">
        <v>5</v>
      </c>
      <c r="D56" s="7" t="s">
        <v>21</v>
      </c>
      <c r="E56" s="8" t="s">
        <v>8</v>
      </c>
      <c r="F56" s="8" t="s">
        <v>9</v>
      </c>
      <c r="G56" s="9" t="s">
        <v>23</v>
      </c>
      <c r="H56" s="20">
        <v>1</v>
      </c>
      <c r="I56" s="20">
        <v>2</v>
      </c>
      <c r="J56" s="20">
        <v>0</v>
      </c>
      <c r="K56" s="20">
        <v>0</v>
      </c>
      <c r="L56" s="20">
        <v>4</v>
      </c>
      <c r="M56" s="20">
        <v>0</v>
      </c>
    </row>
    <row r="57" spans="1:13" x14ac:dyDescent="0.25">
      <c r="A57" t="s">
        <v>42</v>
      </c>
      <c r="B57" t="s">
        <v>24</v>
      </c>
      <c r="C57">
        <v>6</v>
      </c>
      <c r="D57" s="12" t="s">
        <v>21</v>
      </c>
      <c r="E57" s="13" t="s">
        <v>19</v>
      </c>
      <c r="F57" s="14" t="s">
        <v>9</v>
      </c>
      <c r="G57" s="15" t="s">
        <v>10</v>
      </c>
      <c r="H57" s="20">
        <v>94</v>
      </c>
      <c r="I57" s="20">
        <v>189</v>
      </c>
      <c r="J57" s="20">
        <v>116</v>
      </c>
      <c r="K57" s="20">
        <v>94</v>
      </c>
      <c r="L57" s="20">
        <v>153</v>
      </c>
      <c r="M57" s="20">
        <v>122</v>
      </c>
    </row>
    <row r="58" spans="1:13" x14ac:dyDescent="0.25">
      <c r="A58" t="s">
        <v>42</v>
      </c>
      <c r="B58" t="s">
        <v>24</v>
      </c>
      <c r="C58">
        <v>6</v>
      </c>
      <c r="D58" s="7" t="s">
        <v>21</v>
      </c>
      <c r="E58" s="16" t="s">
        <v>19</v>
      </c>
      <c r="F58" s="8" t="s">
        <v>9</v>
      </c>
      <c r="G58" s="9" t="s">
        <v>11</v>
      </c>
      <c r="H58" s="20">
        <v>5</v>
      </c>
      <c r="I58" s="20">
        <v>14</v>
      </c>
      <c r="J58" s="20">
        <v>24</v>
      </c>
      <c r="K58" s="20">
        <v>1</v>
      </c>
      <c r="L58" s="20">
        <v>46</v>
      </c>
      <c r="M58" s="20">
        <v>30</v>
      </c>
    </row>
    <row r="59" spans="1:13" x14ac:dyDescent="0.25">
      <c r="A59" t="s">
        <v>42</v>
      </c>
      <c r="B59" t="s">
        <v>24</v>
      </c>
      <c r="C59">
        <v>6</v>
      </c>
      <c r="D59" s="7" t="s">
        <v>21</v>
      </c>
      <c r="E59" s="16" t="s">
        <v>19</v>
      </c>
      <c r="F59" s="8" t="s">
        <v>9</v>
      </c>
      <c r="G59" s="9" t="s">
        <v>12</v>
      </c>
      <c r="H59" s="20">
        <v>76</v>
      </c>
      <c r="I59" s="20">
        <v>132</v>
      </c>
      <c r="J59" s="20">
        <v>46</v>
      </c>
      <c r="K59" s="20">
        <v>61</v>
      </c>
      <c r="L59" s="20">
        <v>106</v>
      </c>
      <c r="M59" s="20">
        <v>137</v>
      </c>
    </row>
    <row r="60" spans="1:13" x14ac:dyDescent="0.25">
      <c r="A60" t="s">
        <v>42</v>
      </c>
      <c r="B60" t="s">
        <v>24</v>
      </c>
      <c r="C60">
        <v>6</v>
      </c>
      <c r="D60" s="7" t="s">
        <v>21</v>
      </c>
      <c r="E60" s="16" t="s">
        <v>19</v>
      </c>
      <c r="F60" s="8" t="s">
        <v>9</v>
      </c>
      <c r="G60" s="9" t="s">
        <v>13</v>
      </c>
      <c r="H60" s="20">
        <v>3</v>
      </c>
      <c r="I60" s="20">
        <v>39</v>
      </c>
      <c r="J60" s="20">
        <v>63</v>
      </c>
      <c r="K60" s="20">
        <v>0</v>
      </c>
      <c r="L60" s="20">
        <v>30</v>
      </c>
      <c r="M60" s="20">
        <v>8</v>
      </c>
    </row>
    <row r="61" spans="1:13" x14ac:dyDescent="0.25">
      <c r="A61" t="s">
        <v>42</v>
      </c>
      <c r="B61" t="s">
        <v>24</v>
      </c>
      <c r="C61">
        <v>6</v>
      </c>
      <c r="D61" s="7" t="s">
        <v>21</v>
      </c>
      <c r="E61" s="16" t="s">
        <v>19</v>
      </c>
      <c r="F61" s="8" t="s">
        <v>9</v>
      </c>
      <c r="G61" s="9" t="s">
        <v>14</v>
      </c>
      <c r="H61" s="20">
        <v>5</v>
      </c>
      <c r="I61" s="20">
        <v>5</v>
      </c>
      <c r="J61" s="20">
        <v>12</v>
      </c>
      <c r="K61" s="20">
        <v>103</v>
      </c>
      <c r="L61" s="20">
        <v>6</v>
      </c>
      <c r="M61" s="20">
        <v>1</v>
      </c>
    </row>
    <row r="62" spans="1:13" x14ac:dyDescent="0.25">
      <c r="A62" t="s">
        <v>42</v>
      </c>
      <c r="B62" t="s">
        <v>24</v>
      </c>
      <c r="C62">
        <v>6</v>
      </c>
      <c r="D62" s="7" t="s">
        <v>21</v>
      </c>
      <c r="E62" s="16" t="s">
        <v>19</v>
      </c>
      <c r="F62" s="8" t="s">
        <v>9</v>
      </c>
      <c r="G62" s="9" t="s">
        <v>15</v>
      </c>
      <c r="H62" s="20">
        <v>1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</row>
    <row r="63" spans="1:13" x14ac:dyDescent="0.25">
      <c r="A63" t="s">
        <v>42</v>
      </c>
      <c r="B63" t="s">
        <v>24</v>
      </c>
      <c r="C63">
        <v>6</v>
      </c>
      <c r="D63" s="7" t="s">
        <v>21</v>
      </c>
      <c r="E63" s="16" t="s">
        <v>19</v>
      </c>
      <c r="F63" s="8" t="s">
        <v>9</v>
      </c>
      <c r="G63" s="9" t="s">
        <v>16</v>
      </c>
      <c r="H63" s="20">
        <v>1</v>
      </c>
      <c r="I63" s="20">
        <v>0</v>
      </c>
      <c r="J63" s="20">
        <v>0</v>
      </c>
      <c r="K63" s="20">
        <v>1</v>
      </c>
      <c r="L63" s="20">
        <v>0</v>
      </c>
      <c r="M63" s="20">
        <v>0</v>
      </c>
    </row>
    <row r="64" spans="1:13" x14ac:dyDescent="0.25">
      <c r="A64" t="s">
        <v>42</v>
      </c>
      <c r="B64" t="s">
        <v>24</v>
      </c>
      <c r="C64">
        <v>6</v>
      </c>
      <c r="D64" s="7" t="s">
        <v>21</v>
      </c>
      <c r="E64" s="16" t="s">
        <v>19</v>
      </c>
      <c r="F64" s="8" t="s">
        <v>9</v>
      </c>
      <c r="G64" s="9" t="s">
        <v>17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</row>
    <row r="65" spans="1:13" x14ac:dyDescent="0.25">
      <c r="A65" t="s">
        <v>42</v>
      </c>
      <c r="B65" t="s">
        <v>24</v>
      </c>
      <c r="C65">
        <v>6</v>
      </c>
      <c r="D65" s="7" t="s">
        <v>21</v>
      </c>
      <c r="E65" s="16" t="s">
        <v>19</v>
      </c>
      <c r="F65" s="8" t="s">
        <v>9</v>
      </c>
      <c r="G65" s="9" t="s">
        <v>18</v>
      </c>
      <c r="H65" s="20">
        <v>13</v>
      </c>
      <c r="I65" s="20">
        <v>2</v>
      </c>
      <c r="J65" s="20">
        <v>5</v>
      </c>
      <c r="K65" s="20">
        <v>0</v>
      </c>
      <c r="L65" s="20">
        <v>2</v>
      </c>
      <c r="M65" s="20">
        <v>8</v>
      </c>
    </row>
    <row r="66" spans="1:13" x14ac:dyDescent="0.25">
      <c r="A66" t="s">
        <v>42</v>
      </c>
      <c r="B66" t="s">
        <v>24</v>
      </c>
      <c r="C66">
        <v>6</v>
      </c>
      <c r="D66" s="7" t="s">
        <v>21</v>
      </c>
      <c r="E66" s="16" t="s">
        <v>19</v>
      </c>
      <c r="F66" s="8" t="s">
        <v>9</v>
      </c>
      <c r="G66" s="9" t="s">
        <v>22</v>
      </c>
      <c r="H66" s="20">
        <v>8</v>
      </c>
      <c r="I66" s="20">
        <v>0</v>
      </c>
      <c r="J66" s="20">
        <v>7</v>
      </c>
      <c r="K66" s="20">
        <v>6</v>
      </c>
      <c r="L66" s="20">
        <v>6</v>
      </c>
      <c r="M66" s="20">
        <v>7</v>
      </c>
    </row>
    <row r="67" spans="1:13" ht="15.75" thickBot="1" x14ac:dyDescent="0.3">
      <c r="A67" t="s">
        <v>42</v>
      </c>
      <c r="B67" t="s">
        <v>24</v>
      </c>
      <c r="C67">
        <v>6</v>
      </c>
      <c r="D67" s="10" t="s">
        <v>21</v>
      </c>
      <c r="E67" s="17" t="s">
        <v>19</v>
      </c>
      <c r="F67" s="11" t="s">
        <v>9</v>
      </c>
      <c r="G67" s="18" t="s">
        <v>23</v>
      </c>
      <c r="H67" s="20">
        <v>9</v>
      </c>
      <c r="I67" s="20">
        <v>19</v>
      </c>
      <c r="J67" s="20">
        <v>9</v>
      </c>
      <c r="K67" s="20">
        <v>1</v>
      </c>
      <c r="L67" s="20">
        <v>1</v>
      </c>
      <c r="M67" s="20">
        <v>13</v>
      </c>
    </row>
    <row r="68" spans="1:13" x14ac:dyDescent="0.25">
      <c r="A68" t="s">
        <v>42</v>
      </c>
      <c r="B68" t="s">
        <v>24</v>
      </c>
      <c r="C68">
        <v>7</v>
      </c>
      <c r="D68" s="12" t="s">
        <v>21</v>
      </c>
      <c r="E68" s="14" t="s">
        <v>8</v>
      </c>
      <c r="F68" s="13" t="s">
        <v>20</v>
      </c>
      <c r="G68" s="15" t="s">
        <v>10</v>
      </c>
      <c r="H68" s="20">
        <v>70</v>
      </c>
      <c r="I68" s="20">
        <v>94</v>
      </c>
      <c r="J68" s="20">
        <v>103</v>
      </c>
      <c r="K68" s="20">
        <v>24</v>
      </c>
      <c r="L68" s="20">
        <v>91</v>
      </c>
      <c r="M68" s="20">
        <v>183</v>
      </c>
    </row>
    <row r="69" spans="1:13" x14ac:dyDescent="0.25">
      <c r="A69" t="s">
        <v>42</v>
      </c>
      <c r="B69" t="s">
        <v>24</v>
      </c>
      <c r="C69">
        <v>7</v>
      </c>
      <c r="D69" s="7" t="s">
        <v>21</v>
      </c>
      <c r="E69" s="8" t="s">
        <v>8</v>
      </c>
      <c r="F69" s="16" t="s">
        <v>20</v>
      </c>
      <c r="G69" s="9" t="s">
        <v>11</v>
      </c>
      <c r="H69" s="20">
        <v>12</v>
      </c>
      <c r="I69" s="20">
        <v>52</v>
      </c>
      <c r="J69" s="20">
        <v>16</v>
      </c>
      <c r="K69" s="20">
        <v>2</v>
      </c>
      <c r="L69" s="20">
        <v>12</v>
      </c>
      <c r="M69" s="20">
        <v>10</v>
      </c>
    </row>
    <row r="70" spans="1:13" x14ac:dyDescent="0.25">
      <c r="A70" t="s">
        <v>42</v>
      </c>
      <c r="B70" t="s">
        <v>24</v>
      </c>
      <c r="C70">
        <v>7</v>
      </c>
      <c r="D70" s="7" t="s">
        <v>21</v>
      </c>
      <c r="E70" s="8" t="s">
        <v>8</v>
      </c>
      <c r="F70" s="16" t="s">
        <v>20</v>
      </c>
      <c r="G70" s="9" t="s">
        <v>12</v>
      </c>
      <c r="H70" s="20">
        <v>69</v>
      </c>
      <c r="I70" s="20">
        <v>55</v>
      </c>
      <c r="J70" s="20">
        <v>21</v>
      </c>
      <c r="K70" s="20">
        <v>14</v>
      </c>
      <c r="L70" s="20">
        <v>67</v>
      </c>
      <c r="M70" s="20">
        <v>62</v>
      </c>
    </row>
    <row r="71" spans="1:13" x14ac:dyDescent="0.25">
      <c r="A71" t="s">
        <v>42</v>
      </c>
      <c r="B71" t="s">
        <v>24</v>
      </c>
      <c r="C71">
        <v>7</v>
      </c>
      <c r="D71" s="7" t="s">
        <v>21</v>
      </c>
      <c r="E71" s="8" t="s">
        <v>8</v>
      </c>
      <c r="F71" s="16" t="s">
        <v>20</v>
      </c>
      <c r="G71" s="9" t="s">
        <v>13</v>
      </c>
      <c r="H71" s="20">
        <v>3</v>
      </c>
      <c r="I71" s="20">
        <v>22</v>
      </c>
      <c r="J71" s="20">
        <v>34</v>
      </c>
      <c r="K71" s="20">
        <v>8</v>
      </c>
      <c r="L71" s="20">
        <v>14</v>
      </c>
      <c r="M71" s="20">
        <v>37</v>
      </c>
    </row>
    <row r="72" spans="1:13" x14ac:dyDescent="0.25">
      <c r="A72" t="s">
        <v>42</v>
      </c>
      <c r="B72" t="s">
        <v>24</v>
      </c>
      <c r="C72">
        <v>7</v>
      </c>
      <c r="D72" s="7" t="s">
        <v>21</v>
      </c>
      <c r="E72" s="8" t="s">
        <v>8</v>
      </c>
      <c r="F72" s="16" t="s">
        <v>20</v>
      </c>
      <c r="G72" s="9" t="s">
        <v>14</v>
      </c>
      <c r="H72" s="20">
        <v>0</v>
      </c>
      <c r="I72" s="20">
        <v>3</v>
      </c>
      <c r="J72" s="20">
        <v>5</v>
      </c>
      <c r="K72" s="20">
        <v>0</v>
      </c>
      <c r="L72" s="20">
        <v>3</v>
      </c>
      <c r="M72" s="20">
        <v>0</v>
      </c>
    </row>
    <row r="73" spans="1:13" x14ac:dyDescent="0.25">
      <c r="A73" t="s">
        <v>42</v>
      </c>
      <c r="B73" t="s">
        <v>24</v>
      </c>
      <c r="C73">
        <v>7</v>
      </c>
      <c r="D73" s="7" t="s">
        <v>21</v>
      </c>
      <c r="E73" s="8" t="s">
        <v>8</v>
      </c>
      <c r="F73" s="16" t="s">
        <v>20</v>
      </c>
      <c r="G73" s="9" t="s">
        <v>15</v>
      </c>
      <c r="H73" s="20">
        <v>0</v>
      </c>
      <c r="I73" s="20">
        <v>1</v>
      </c>
      <c r="J73" s="20">
        <v>0</v>
      </c>
      <c r="K73" s="20">
        <v>0</v>
      </c>
      <c r="L73" s="20">
        <v>1</v>
      </c>
      <c r="M73" s="20">
        <v>0</v>
      </c>
    </row>
    <row r="74" spans="1:13" x14ac:dyDescent="0.25">
      <c r="A74" t="s">
        <v>42</v>
      </c>
      <c r="B74" t="s">
        <v>24</v>
      </c>
      <c r="C74">
        <v>7</v>
      </c>
      <c r="D74" s="7" t="s">
        <v>21</v>
      </c>
      <c r="E74" s="8" t="s">
        <v>8</v>
      </c>
      <c r="F74" s="16" t="s">
        <v>20</v>
      </c>
      <c r="G74" s="9" t="s">
        <v>16</v>
      </c>
      <c r="H74" s="20">
        <v>0</v>
      </c>
      <c r="I74" s="20">
        <v>0</v>
      </c>
      <c r="J74" s="20">
        <v>1</v>
      </c>
      <c r="K74" s="20">
        <v>0</v>
      </c>
      <c r="L74" s="20">
        <v>0</v>
      </c>
      <c r="M74" s="20">
        <v>0</v>
      </c>
    </row>
    <row r="75" spans="1:13" x14ac:dyDescent="0.25">
      <c r="A75" t="s">
        <v>42</v>
      </c>
      <c r="B75" t="s">
        <v>24</v>
      </c>
      <c r="C75">
        <v>7</v>
      </c>
      <c r="D75" s="7" t="s">
        <v>21</v>
      </c>
      <c r="E75" s="8" t="s">
        <v>8</v>
      </c>
      <c r="F75" s="16" t="s">
        <v>20</v>
      </c>
      <c r="G75" s="9" t="s">
        <v>17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</row>
    <row r="76" spans="1:13" x14ac:dyDescent="0.25">
      <c r="A76" t="s">
        <v>42</v>
      </c>
      <c r="B76" t="s">
        <v>24</v>
      </c>
      <c r="C76">
        <v>7</v>
      </c>
      <c r="D76" s="7" t="s">
        <v>21</v>
      </c>
      <c r="E76" s="8" t="s">
        <v>8</v>
      </c>
      <c r="F76" s="16" t="s">
        <v>20</v>
      </c>
      <c r="G76" s="9" t="s">
        <v>18</v>
      </c>
      <c r="H76" s="20">
        <v>4</v>
      </c>
      <c r="I76" s="20">
        <v>3</v>
      </c>
      <c r="J76" s="20">
        <v>5</v>
      </c>
      <c r="K76" s="20">
        <v>4</v>
      </c>
      <c r="L76" s="20">
        <v>4</v>
      </c>
      <c r="M76" s="20">
        <v>9</v>
      </c>
    </row>
    <row r="77" spans="1:13" x14ac:dyDescent="0.25">
      <c r="A77" t="s">
        <v>42</v>
      </c>
      <c r="B77" t="s">
        <v>24</v>
      </c>
      <c r="C77">
        <v>7</v>
      </c>
      <c r="D77" s="7" t="s">
        <v>21</v>
      </c>
      <c r="E77" s="8" t="s">
        <v>8</v>
      </c>
      <c r="F77" s="16" t="s">
        <v>20</v>
      </c>
      <c r="G77" s="9" t="s">
        <v>22</v>
      </c>
      <c r="H77" s="20">
        <v>1</v>
      </c>
      <c r="I77" s="20">
        <v>4</v>
      </c>
      <c r="J77" s="20">
        <v>0</v>
      </c>
      <c r="K77" s="20">
        <v>0</v>
      </c>
      <c r="L77" s="20">
        <v>3</v>
      </c>
      <c r="M77" s="20">
        <v>0</v>
      </c>
    </row>
    <row r="78" spans="1:13" ht="15.75" thickBot="1" x14ac:dyDescent="0.3">
      <c r="A78" t="s">
        <v>42</v>
      </c>
      <c r="B78" t="s">
        <v>24</v>
      </c>
      <c r="C78">
        <v>7</v>
      </c>
      <c r="D78" s="10" t="s">
        <v>21</v>
      </c>
      <c r="E78" s="11" t="s">
        <v>8</v>
      </c>
      <c r="F78" s="17" t="s">
        <v>20</v>
      </c>
      <c r="G78" s="18" t="s">
        <v>23</v>
      </c>
      <c r="H78" s="20">
        <v>13</v>
      </c>
      <c r="I78" s="20">
        <v>0</v>
      </c>
      <c r="J78" s="20">
        <v>0</v>
      </c>
      <c r="K78" s="20">
        <v>0</v>
      </c>
      <c r="L78" s="20">
        <v>11</v>
      </c>
      <c r="M78" s="20">
        <v>0</v>
      </c>
    </row>
    <row r="79" spans="1:13" x14ac:dyDescent="0.25">
      <c r="A79" t="s">
        <v>42</v>
      </c>
      <c r="B79" t="s">
        <v>24</v>
      </c>
      <c r="C79">
        <v>8</v>
      </c>
      <c r="D79" s="12" t="s">
        <v>21</v>
      </c>
      <c r="E79" s="13" t="s">
        <v>19</v>
      </c>
      <c r="F79" s="13" t="s">
        <v>20</v>
      </c>
      <c r="G79" s="15" t="s">
        <v>10</v>
      </c>
      <c r="H79" s="20">
        <v>134</v>
      </c>
      <c r="I79" s="20">
        <v>139</v>
      </c>
      <c r="J79" s="20">
        <v>92</v>
      </c>
      <c r="K79" s="20">
        <v>118</v>
      </c>
      <c r="L79" s="20">
        <v>124</v>
      </c>
      <c r="M79" s="20">
        <v>111</v>
      </c>
    </row>
    <row r="80" spans="1:13" x14ac:dyDescent="0.25">
      <c r="A80" t="s">
        <v>42</v>
      </c>
      <c r="B80" t="s">
        <v>24</v>
      </c>
      <c r="C80">
        <v>8</v>
      </c>
      <c r="D80" s="7" t="s">
        <v>21</v>
      </c>
      <c r="E80" s="16" t="s">
        <v>19</v>
      </c>
      <c r="F80" s="16" t="s">
        <v>20</v>
      </c>
      <c r="G80" s="9" t="s">
        <v>11</v>
      </c>
      <c r="H80" s="20">
        <v>20</v>
      </c>
      <c r="I80" s="20">
        <v>3</v>
      </c>
      <c r="J80" s="20">
        <v>16</v>
      </c>
      <c r="K80" s="20">
        <v>21</v>
      </c>
      <c r="L80" s="20">
        <v>7</v>
      </c>
      <c r="M80" s="20">
        <v>13</v>
      </c>
    </row>
    <row r="81" spans="1:13" x14ac:dyDescent="0.25">
      <c r="A81" t="s">
        <v>42</v>
      </c>
      <c r="B81" t="s">
        <v>24</v>
      </c>
      <c r="C81">
        <v>8</v>
      </c>
      <c r="D81" s="7" t="s">
        <v>21</v>
      </c>
      <c r="E81" s="16" t="s">
        <v>19</v>
      </c>
      <c r="F81" s="16" t="s">
        <v>20</v>
      </c>
      <c r="G81" s="9" t="s">
        <v>12</v>
      </c>
      <c r="H81" s="20">
        <v>74</v>
      </c>
      <c r="I81" s="20">
        <v>104</v>
      </c>
      <c r="J81" s="20">
        <v>15</v>
      </c>
      <c r="K81" s="20">
        <v>164</v>
      </c>
      <c r="L81" s="20">
        <v>53</v>
      </c>
      <c r="M81" s="20">
        <v>93</v>
      </c>
    </row>
    <row r="82" spans="1:13" x14ac:dyDescent="0.25">
      <c r="A82" t="s">
        <v>42</v>
      </c>
      <c r="B82" t="s">
        <v>24</v>
      </c>
      <c r="C82">
        <v>8</v>
      </c>
      <c r="D82" s="7" t="s">
        <v>21</v>
      </c>
      <c r="E82" s="16" t="s">
        <v>19</v>
      </c>
      <c r="F82" s="16" t="s">
        <v>20</v>
      </c>
      <c r="G82" s="9" t="s">
        <v>13</v>
      </c>
      <c r="H82" s="20">
        <v>58</v>
      </c>
      <c r="I82" s="20">
        <v>21</v>
      </c>
      <c r="J82" s="20">
        <v>114</v>
      </c>
      <c r="K82" s="20">
        <v>4</v>
      </c>
      <c r="L82" s="20">
        <v>72</v>
      </c>
      <c r="M82" s="20">
        <v>45</v>
      </c>
    </row>
    <row r="83" spans="1:13" x14ac:dyDescent="0.25">
      <c r="A83" t="s">
        <v>42</v>
      </c>
      <c r="B83" t="s">
        <v>24</v>
      </c>
      <c r="C83">
        <v>8</v>
      </c>
      <c r="D83" s="7" t="s">
        <v>21</v>
      </c>
      <c r="E83" s="16" t="s">
        <v>19</v>
      </c>
      <c r="F83" s="16" t="s">
        <v>20</v>
      </c>
      <c r="G83" s="9" t="s">
        <v>14</v>
      </c>
      <c r="H83" s="20">
        <v>0</v>
      </c>
      <c r="I83" s="20">
        <v>0</v>
      </c>
      <c r="J83" s="20">
        <v>5</v>
      </c>
      <c r="K83" s="20">
        <v>2</v>
      </c>
      <c r="L83" s="20">
        <v>7</v>
      </c>
      <c r="M83" s="20">
        <v>4</v>
      </c>
    </row>
    <row r="84" spans="1:13" x14ac:dyDescent="0.25">
      <c r="A84" t="s">
        <v>42</v>
      </c>
      <c r="B84" t="s">
        <v>24</v>
      </c>
      <c r="C84">
        <v>8</v>
      </c>
      <c r="D84" s="7" t="s">
        <v>21</v>
      </c>
      <c r="E84" s="16" t="s">
        <v>19</v>
      </c>
      <c r="F84" s="16" t="s">
        <v>20</v>
      </c>
      <c r="G84" s="9" t="s">
        <v>15</v>
      </c>
      <c r="H84" s="20">
        <v>0</v>
      </c>
      <c r="I84" s="20">
        <v>0</v>
      </c>
      <c r="J84" s="20">
        <v>0</v>
      </c>
      <c r="K84" s="20">
        <v>0</v>
      </c>
      <c r="L84" s="20">
        <v>7</v>
      </c>
      <c r="M84" s="20">
        <v>0</v>
      </c>
    </row>
    <row r="85" spans="1:13" x14ac:dyDescent="0.25">
      <c r="A85" t="s">
        <v>42</v>
      </c>
      <c r="B85" t="s">
        <v>24</v>
      </c>
      <c r="C85">
        <v>8</v>
      </c>
      <c r="D85" s="7" t="s">
        <v>21</v>
      </c>
      <c r="E85" s="16" t="s">
        <v>19</v>
      </c>
      <c r="F85" s="16" t="s">
        <v>20</v>
      </c>
      <c r="G85" s="9" t="s">
        <v>16</v>
      </c>
      <c r="H85" s="20">
        <v>0</v>
      </c>
      <c r="I85" s="20">
        <v>0</v>
      </c>
      <c r="J85" s="20">
        <v>0</v>
      </c>
      <c r="K85" s="20">
        <v>0</v>
      </c>
      <c r="L85" s="20">
        <v>7</v>
      </c>
      <c r="M85" s="20">
        <v>0</v>
      </c>
    </row>
    <row r="86" spans="1:13" x14ac:dyDescent="0.25">
      <c r="A86" t="s">
        <v>42</v>
      </c>
      <c r="B86" t="s">
        <v>24</v>
      </c>
      <c r="C86">
        <v>8</v>
      </c>
      <c r="D86" s="7" t="s">
        <v>21</v>
      </c>
      <c r="E86" s="16" t="s">
        <v>19</v>
      </c>
      <c r="F86" s="16" t="s">
        <v>20</v>
      </c>
      <c r="G86" s="9" t="s">
        <v>17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</row>
    <row r="87" spans="1:13" x14ac:dyDescent="0.25">
      <c r="A87" t="s">
        <v>42</v>
      </c>
      <c r="B87" t="s">
        <v>24</v>
      </c>
      <c r="C87">
        <v>8</v>
      </c>
      <c r="D87" s="7" t="s">
        <v>21</v>
      </c>
      <c r="E87" s="16" t="s">
        <v>19</v>
      </c>
      <c r="F87" s="16" t="s">
        <v>20</v>
      </c>
      <c r="G87" s="9" t="s">
        <v>18</v>
      </c>
      <c r="H87" s="20">
        <v>2</v>
      </c>
      <c r="I87" s="20">
        <v>0</v>
      </c>
      <c r="J87" s="20">
        <v>1</v>
      </c>
      <c r="K87" s="20">
        <v>1</v>
      </c>
      <c r="L87" s="20">
        <v>9</v>
      </c>
      <c r="M87" s="20">
        <v>2</v>
      </c>
    </row>
    <row r="88" spans="1:13" x14ac:dyDescent="0.25">
      <c r="A88" t="s">
        <v>42</v>
      </c>
      <c r="B88" t="s">
        <v>24</v>
      </c>
      <c r="C88">
        <v>8</v>
      </c>
      <c r="D88" s="7" t="s">
        <v>21</v>
      </c>
      <c r="E88" s="16" t="s">
        <v>19</v>
      </c>
      <c r="F88" s="16" t="s">
        <v>20</v>
      </c>
      <c r="G88" s="9" t="s">
        <v>22</v>
      </c>
      <c r="H88" s="20">
        <v>1</v>
      </c>
      <c r="I88" s="20">
        <v>1</v>
      </c>
      <c r="J88" s="20">
        <v>0</v>
      </c>
      <c r="K88" s="20">
        <v>1</v>
      </c>
      <c r="L88" s="20">
        <v>0</v>
      </c>
      <c r="M88" s="20">
        <v>2</v>
      </c>
    </row>
    <row r="89" spans="1:13" ht="15.75" thickBot="1" x14ac:dyDescent="0.3">
      <c r="A89" t="s">
        <v>42</v>
      </c>
      <c r="B89" t="s">
        <v>24</v>
      </c>
      <c r="C89">
        <v>8</v>
      </c>
      <c r="D89" s="10" t="s">
        <v>21</v>
      </c>
      <c r="E89" s="17" t="s">
        <v>19</v>
      </c>
      <c r="F89" s="17" t="s">
        <v>20</v>
      </c>
      <c r="G89" s="18" t="s">
        <v>23</v>
      </c>
      <c r="H89" s="20">
        <v>0</v>
      </c>
      <c r="I89" s="20">
        <v>0</v>
      </c>
      <c r="J89" s="20">
        <v>4</v>
      </c>
      <c r="K89" s="20">
        <v>4</v>
      </c>
      <c r="L89" s="20">
        <v>1</v>
      </c>
      <c r="M89" s="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32" activeCellId="1" sqref="C28:L29 C32:L33"/>
    </sheetView>
  </sheetViews>
  <sheetFormatPr baseColWidth="10" defaultRowHeight="15" x14ac:dyDescent="0.25"/>
  <cols>
    <col min="6" max="6" width="21.42578125" bestFit="1" customWidth="1"/>
    <col min="7" max="12" width="14.7109375" bestFit="1" customWidth="1"/>
  </cols>
  <sheetData>
    <row r="1" spans="1:12" ht="16.5" thickTop="1" thickBot="1" x14ac:dyDescent="0.3">
      <c r="A1" t="s">
        <v>0</v>
      </c>
      <c r="B1" t="s">
        <v>2</v>
      </c>
      <c r="C1" s="1" t="s">
        <v>3</v>
      </c>
      <c r="D1" s="2" t="s">
        <v>4</v>
      </c>
      <c r="E1" s="2" t="s">
        <v>5</v>
      </c>
      <c r="F1" s="3" t="s">
        <v>25</v>
      </c>
      <c r="G1" s="21" t="s">
        <v>36</v>
      </c>
      <c r="H1" s="21" t="s">
        <v>37</v>
      </c>
      <c r="I1" s="21" t="s">
        <v>38</v>
      </c>
      <c r="J1" s="21" t="s">
        <v>39</v>
      </c>
      <c r="K1" s="21" t="s">
        <v>40</v>
      </c>
      <c r="L1" s="21" t="s">
        <v>41</v>
      </c>
    </row>
    <row r="2" spans="1:12" ht="15.75" thickTop="1" x14ac:dyDescent="0.25">
      <c r="A2" t="s">
        <v>42</v>
      </c>
      <c r="B2">
        <v>1</v>
      </c>
      <c r="C2" s="4" t="s">
        <v>7</v>
      </c>
      <c r="D2" s="5" t="s">
        <v>8</v>
      </c>
      <c r="E2" s="5" t="s">
        <v>9</v>
      </c>
      <c r="F2" s="6" t="s">
        <v>26</v>
      </c>
      <c r="G2" s="22">
        <v>4</v>
      </c>
      <c r="H2" s="22">
        <v>4</v>
      </c>
      <c r="I2" s="22">
        <v>5</v>
      </c>
      <c r="J2" s="22">
        <v>5</v>
      </c>
      <c r="K2" s="22">
        <v>3</v>
      </c>
      <c r="L2" s="22">
        <v>1</v>
      </c>
    </row>
    <row r="3" spans="1:12" x14ac:dyDescent="0.25">
      <c r="A3" t="s">
        <v>42</v>
      </c>
      <c r="B3">
        <v>1</v>
      </c>
      <c r="C3" s="7" t="s">
        <v>7</v>
      </c>
      <c r="D3" s="8" t="s">
        <v>8</v>
      </c>
      <c r="E3" s="8" t="s">
        <v>9</v>
      </c>
      <c r="F3" s="9" t="s">
        <v>27</v>
      </c>
      <c r="G3" s="22">
        <v>6</v>
      </c>
      <c r="H3" s="22">
        <v>6</v>
      </c>
      <c r="I3" s="22">
        <v>6</v>
      </c>
      <c r="J3" s="22">
        <v>6</v>
      </c>
      <c r="K3" s="22">
        <v>8</v>
      </c>
      <c r="L3" s="22">
        <v>4</v>
      </c>
    </row>
    <row r="4" spans="1:12" x14ac:dyDescent="0.25">
      <c r="A4" t="s">
        <v>42</v>
      </c>
      <c r="B4">
        <v>1</v>
      </c>
      <c r="C4" s="7" t="s">
        <v>7</v>
      </c>
      <c r="D4" s="8" t="s">
        <v>8</v>
      </c>
      <c r="E4" s="8" t="s">
        <v>9</v>
      </c>
      <c r="F4" s="9" t="s">
        <v>28</v>
      </c>
      <c r="G4" s="22">
        <f>(4*60)+34</f>
        <v>274</v>
      </c>
      <c r="H4" s="22">
        <v>153</v>
      </c>
      <c r="I4" s="22">
        <v>290</v>
      </c>
      <c r="J4" s="22">
        <v>210</v>
      </c>
      <c r="K4" s="22" t="s">
        <v>43</v>
      </c>
      <c r="L4" s="23">
        <v>390</v>
      </c>
    </row>
    <row r="5" spans="1:12" ht="15.75" thickBot="1" x14ac:dyDescent="0.3">
      <c r="A5" t="s">
        <v>42</v>
      </c>
      <c r="B5">
        <v>1</v>
      </c>
      <c r="C5" s="10" t="s">
        <v>7</v>
      </c>
      <c r="D5" s="11" t="s">
        <v>8</v>
      </c>
      <c r="E5" s="11" t="s">
        <v>9</v>
      </c>
      <c r="F5" s="18" t="s">
        <v>29</v>
      </c>
      <c r="G5" s="22" t="s">
        <v>44</v>
      </c>
      <c r="H5" s="22">
        <v>574</v>
      </c>
      <c r="I5" s="22" t="s">
        <v>44</v>
      </c>
      <c r="J5" s="22" t="s">
        <v>44</v>
      </c>
      <c r="K5" s="22" t="s">
        <v>44</v>
      </c>
      <c r="L5" s="22" t="s">
        <v>44</v>
      </c>
    </row>
    <row r="6" spans="1:12" ht="15.75" thickTop="1" x14ac:dyDescent="0.25">
      <c r="A6" t="s">
        <v>42</v>
      </c>
      <c r="B6">
        <v>2</v>
      </c>
      <c r="C6" s="12" t="s">
        <v>7</v>
      </c>
      <c r="D6" s="13" t="s">
        <v>19</v>
      </c>
      <c r="E6" s="14" t="s">
        <v>9</v>
      </c>
      <c r="F6" s="6" t="s">
        <v>26</v>
      </c>
      <c r="G6" s="22">
        <v>10</v>
      </c>
      <c r="H6" s="22">
        <v>18</v>
      </c>
      <c r="I6" s="22">
        <v>7</v>
      </c>
      <c r="J6" s="22">
        <v>27</v>
      </c>
      <c r="K6" s="22">
        <v>8</v>
      </c>
      <c r="L6" s="22">
        <v>40</v>
      </c>
    </row>
    <row r="7" spans="1:12" x14ac:dyDescent="0.25">
      <c r="A7" t="s">
        <v>42</v>
      </c>
      <c r="B7">
        <v>2</v>
      </c>
      <c r="C7" s="7" t="s">
        <v>7</v>
      </c>
      <c r="D7" s="16" t="s">
        <v>19</v>
      </c>
      <c r="E7" s="8" t="s">
        <v>9</v>
      </c>
      <c r="F7" s="9" t="s">
        <v>27</v>
      </c>
      <c r="G7" s="22">
        <v>18</v>
      </c>
      <c r="H7" s="22">
        <v>29</v>
      </c>
      <c r="I7" s="22">
        <v>15</v>
      </c>
      <c r="J7" s="22">
        <v>100</v>
      </c>
      <c r="K7" s="22">
        <v>13</v>
      </c>
      <c r="L7" s="22">
        <v>10</v>
      </c>
    </row>
    <row r="8" spans="1:12" x14ac:dyDescent="0.25">
      <c r="A8" t="s">
        <v>42</v>
      </c>
      <c r="B8">
        <v>2</v>
      </c>
      <c r="C8" s="7" t="s">
        <v>7</v>
      </c>
      <c r="D8" s="16" t="s">
        <v>19</v>
      </c>
      <c r="E8" s="8" t="s">
        <v>9</v>
      </c>
      <c r="F8" s="9" t="s">
        <v>28</v>
      </c>
      <c r="G8" s="22">
        <v>223</v>
      </c>
      <c r="H8" s="22">
        <v>870</v>
      </c>
      <c r="I8" s="22">
        <v>128</v>
      </c>
      <c r="J8" s="22" t="s">
        <v>44</v>
      </c>
      <c r="K8" s="22">
        <v>431</v>
      </c>
      <c r="L8" s="22">
        <v>270</v>
      </c>
    </row>
    <row r="9" spans="1:12" ht="15.75" thickBot="1" x14ac:dyDescent="0.3">
      <c r="A9" t="s">
        <v>42</v>
      </c>
      <c r="B9">
        <v>2</v>
      </c>
      <c r="C9" s="10" t="s">
        <v>7</v>
      </c>
      <c r="D9" s="17" t="s">
        <v>19</v>
      </c>
      <c r="E9" s="11" t="s">
        <v>9</v>
      </c>
      <c r="F9" s="18" t="s">
        <v>29</v>
      </c>
      <c r="G9" s="22">
        <v>223</v>
      </c>
      <c r="H9" s="22" t="s">
        <v>44</v>
      </c>
      <c r="I9" s="22" t="s">
        <v>44</v>
      </c>
      <c r="J9" s="22" t="s">
        <v>44</v>
      </c>
      <c r="K9" s="22">
        <v>897</v>
      </c>
      <c r="L9" s="23" t="s">
        <v>43</v>
      </c>
    </row>
    <row r="10" spans="1:12" ht="15.75" thickTop="1" x14ac:dyDescent="0.25">
      <c r="A10" t="s">
        <v>42</v>
      </c>
      <c r="B10">
        <v>3</v>
      </c>
      <c r="C10" s="12" t="s">
        <v>7</v>
      </c>
      <c r="D10" s="14" t="s">
        <v>8</v>
      </c>
      <c r="E10" s="13" t="s">
        <v>20</v>
      </c>
      <c r="F10" s="6" t="s">
        <v>26</v>
      </c>
      <c r="G10" s="22" t="s">
        <v>44</v>
      </c>
      <c r="H10" s="22">
        <v>2</v>
      </c>
      <c r="I10" s="22">
        <v>310</v>
      </c>
      <c r="J10" s="22">
        <v>240</v>
      </c>
      <c r="K10" s="22">
        <v>5</v>
      </c>
      <c r="L10" s="22">
        <v>10</v>
      </c>
    </row>
    <row r="11" spans="1:12" x14ac:dyDescent="0.25">
      <c r="A11" t="s">
        <v>42</v>
      </c>
      <c r="B11">
        <v>3</v>
      </c>
      <c r="C11" s="7" t="s">
        <v>7</v>
      </c>
      <c r="D11" s="8" t="s">
        <v>8</v>
      </c>
      <c r="E11" s="16" t="s">
        <v>20</v>
      </c>
      <c r="F11" s="9" t="s">
        <v>27</v>
      </c>
      <c r="G11" s="22" t="s">
        <v>44</v>
      </c>
      <c r="H11" s="22">
        <v>5</v>
      </c>
      <c r="I11" s="22">
        <v>312</v>
      </c>
      <c r="J11" s="22">
        <v>240</v>
      </c>
      <c r="K11" s="22">
        <v>18</v>
      </c>
      <c r="L11" s="22">
        <v>13</v>
      </c>
    </row>
    <row r="12" spans="1:12" x14ac:dyDescent="0.25">
      <c r="A12" t="s">
        <v>42</v>
      </c>
      <c r="B12">
        <v>3</v>
      </c>
      <c r="C12" s="7" t="s">
        <v>7</v>
      </c>
      <c r="D12" s="8" t="s">
        <v>8</v>
      </c>
      <c r="E12" s="16" t="s">
        <v>20</v>
      </c>
      <c r="F12" s="9" t="s">
        <v>28</v>
      </c>
      <c r="G12" s="22" t="s">
        <v>44</v>
      </c>
      <c r="H12" s="22">
        <v>680</v>
      </c>
      <c r="I12" s="22">
        <v>590</v>
      </c>
      <c r="J12" s="22">
        <v>660</v>
      </c>
      <c r="K12" s="22" t="s">
        <v>43</v>
      </c>
      <c r="L12" s="22">
        <v>15</v>
      </c>
    </row>
    <row r="13" spans="1:12" ht="15.75" thickBot="1" x14ac:dyDescent="0.3">
      <c r="A13" t="s">
        <v>42</v>
      </c>
      <c r="B13">
        <v>3</v>
      </c>
      <c r="C13" s="10" t="s">
        <v>7</v>
      </c>
      <c r="D13" s="11" t="s">
        <v>8</v>
      </c>
      <c r="E13" s="17" t="s">
        <v>20</v>
      </c>
      <c r="F13" s="18" t="s">
        <v>29</v>
      </c>
      <c r="G13" s="22" t="s">
        <v>44</v>
      </c>
      <c r="H13" s="22" t="s">
        <v>44</v>
      </c>
      <c r="I13" s="22" t="s">
        <v>44</v>
      </c>
      <c r="J13" s="22">
        <v>660</v>
      </c>
      <c r="K13" s="22" t="s">
        <v>44</v>
      </c>
      <c r="L13" s="22" t="s">
        <v>44</v>
      </c>
    </row>
    <row r="14" spans="1:12" x14ac:dyDescent="0.25">
      <c r="A14" t="s">
        <v>42</v>
      </c>
      <c r="B14">
        <v>4</v>
      </c>
      <c r="C14" s="12" t="s">
        <v>7</v>
      </c>
      <c r="D14" s="13" t="s">
        <v>19</v>
      </c>
      <c r="E14" s="13" t="s">
        <v>20</v>
      </c>
      <c r="F14" s="15" t="s">
        <v>26</v>
      </c>
      <c r="G14" s="22">
        <v>2</v>
      </c>
      <c r="H14" s="22">
        <v>10</v>
      </c>
      <c r="I14" s="22">
        <v>2</v>
      </c>
      <c r="J14" s="22">
        <v>9</v>
      </c>
      <c r="K14" s="22">
        <v>13</v>
      </c>
      <c r="L14" s="22">
        <v>10</v>
      </c>
    </row>
    <row r="15" spans="1:12" x14ac:dyDescent="0.25">
      <c r="A15" t="s">
        <v>42</v>
      </c>
      <c r="B15">
        <v>4</v>
      </c>
      <c r="C15" s="7" t="s">
        <v>7</v>
      </c>
      <c r="D15" s="16" t="s">
        <v>19</v>
      </c>
      <c r="E15" s="16" t="s">
        <v>20</v>
      </c>
      <c r="F15" s="9" t="s">
        <v>27</v>
      </c>
      <c r="G15" s="22">
        <v>13</v>
      </c>
      <c r="H15" s="22">
        <v>45</v>
      </c>
      <c r="I15" s="22">
        <v>5</v>
      </c>
      <c r="J15" s="22">
        <v>13</v>
      </c>
      <c r="K15" s="22">
        <v>16</v>
      </c>
      <c r="L15" s="22">
        <v>20</v>
      </c>
    </row>
    <row r="16" spans="1:12" x14ac:dyDescent="0.25">
      <c r="A16" t="s">
        <v>42</v>
      </c>
      <c r="B16">
        <v>4</v>
      </c>
      <c r="C16" s="7" t="s">
        <v>7</v>
      </c>
      <c r="D16" s="16" t="s">
        <v>19</v>
      </c>
      <c r="E16" s="16" t="s">
        <v>20</v>
      </c>
      <c r="F16" s="9" t="s">
        <v>28</v>
      </c>
      <c r="G16" s="22">
        <v>478</v>
      </c>
      <c r="H16" s="22">
        <v>45</v>
      </c>
      <c r="I16" s="22">
        <v>120</v>
      </c>
      <c r="J16" s="22">
        <v>270</v>
      </c>
      <c r="K16" s="22">
        <v>160</v>
      </c>
      <c r="L16" s="22">
        <v>130</v>
      </c>
    </row>
    <row r="17" spans="1:12" ht="15.75" thickBot="1" x14ac:dyDescent="0.3">
      <c r="A17" t="s">
        <v>42</v>
      </c>
      <c r="B17">
        <v>4</v>
      </c>
      <c r="C17" s="10" t="s">
        <v>7</v>
      </c>
      <c r="D17" s="17" t="s">
        <v>19</v>
      </c>
      <c r="E17" s="17" t="s">
        <v>20</v>
      </c>
      <c r="F17" s="18" t="s">
        <v>29</v>
      </c>
      <c r="G17" s="22" t="s">
        <v>44</v>
      </c>
      <c r="H17" s="22">
        <v>150</v>
      </c>
      <c r="I17" s="22">
        <v>123</v>
      </c>
      <c r="J17" s="22">
        <v>272</v>
      </c>
      <c r="K17" s="22">
        <v>210</v>
      </c>
      <c r="L17" s="23">
        <v>130</v>
      </c>
    </row>
    <row r="18" spans="1:12" ht="15.75" thickTop="1" x14ac:dyDescent="0.25">
      <c r="A18" t="s">
        <v>42</v>
      </c>
      <c r="B18">
        <v>5</v>
      </c>
      <c r="C18" s="4" t="s">
        <v>21</v>
      </c>
      <c r="D18" s="5" t="s">
        <v>8</v>
      </c>
      <c r="E18" s="5" t="s">
        <v>9</v>
      </c>
      <c r="F18" s="6" t="s">
        <v>26</v>
      </c>
      <c r="G18" s="22">
        <v>2</v>
      </c>
      <c r="H18" s="22">
        <v>2</v>
      </c>
      <c r="I18" s="22">
        <v>40</v>
      </c>
      <c r="J18" s="22">
        <v>2</v>
      </c>
      <c r="K18" s="22">
        <v>3</v>
      </c>
      <c r="L18" s="22">
        <v>3</v>
      </c>
    </row>
    <row r="19" spans="1:12" x14ac:dyDescent="0.25">
      <c r="A19" t="s">
        <v>42</v>
      </c>
      <c r="B19">
        <v>5</v>
      </c>
      <c r="C19" s="7" t="s">
        <v>21</v>
      </c>
      <c r="D19" s="8" t="s">
        <v>8</v>
      </c>
      <c r="E19" s="8" t="s">
        <v>9</v>
      </c>
      <c r="F19" s="9" t="s">
        <v>27</v>
      </c>
      <c r="G19" s="22">
        <v>3</v>
      </c>
      <c r="H19" s="22">
        <v>4</v>
      </c>
      <c r="I19" s="22">
        <v>42</v>
      </c>
      <c r="J19" s="22">
        <v>2</v>
      </c>
      <c r="K19" s="22">
        <v>7</v>
      </c>
      <c r="L19" s="22">
        <v>13</v>
      </c>
    </row>
    <row r="20" spans="1:12" x14ac:dyDescent="0.25">
      <c r="A20" t="s">
        <v>42</v>
      </c>
      <c r="B20">
        <v>5</v>
      </c>
      <c r="C20" s="7" t="s">
        <v>21</v>
      </c>
      <c r="D20" s="8" t="s">
        <v>8</v>
      </c>
      <c r="E20" s="8" t="s">
        <v>9</v>
      </c>
      <c r="F20" s="9" t="s">
        <v>28</v>
      </c>
      <c r="G20" s="22">
        <v>49</v>
      </c>
      <c r="H20" s="22">
        <v>119</v>
      </c>
      <c r="I20" s="22">
        <v>285</v>
      </c>
      <c r="J20" s="22">
        <v>240</v>
      </c>
      <c r="K20" s="22">
        <v>45</v>
      </c>
      <c r="L20" s="23">
        <v>40</v>
      </c>
    </row>
    <row r="21" spans="1:12" ht="15.75" thickBot="1" x14ac:dyDescent="0.3">
      <c r="A21" t="s">
        <v>42</v>
      </c>
      <c r="B21">
        <v>5</v>
      </c>
      <c r="C21" s="10" t="s">
        <v>21</v>
      </c>
      <c r="D21" s="11" t="s">
        <v>8</v>
      </c>
      <c r="E21" s="11" t="s">
        <v>9</v>
      </c>
      <c r="F21" s="18" t="s">
        <v>29</v>
      </c>
      <c r="G21" s="22" t="s">
        <v>44</v>
      </c>
      <c r="H21" s="22" t="s">
        <v>44</v>
      </c>
      <c r="I21" s="22" t="s">
        <v>44</v>
      </c>
      <c r="J21" s="22" t="s">
        <v>44</v>
      </c>
      <c r="K21" s="22" t="s">
        <v>44</v>
      </c>
      <c r="L21" s="22" t="s">
        <v>44</v>
      </c>
    </row>
    <row r="22" spans="1:12" x14ac:dyDescent="0.25">
      <c r="A22" t="s">
        <v>42</v>
      </c>
      <c r="B22">
        <v>6</v>
      </c>
      <c r="C22" s="12" t="s">
        <v>21</v>
      </c>
      <c r="D22" s="13" t="s">
        <v>19</v>
      </c>
      <c r="E22" s="14" t="s">
        <v>9</v>
      </c>
      <c r="F22" s="15" t="s">
        <v>26</v>
      </c>
      <c r="G22" s="22">
        <v>12</v>
      </c>
      <c r="H22" s="22">
        <v>20</v>
      </c>
      <c r="I22" s="22">
        <v>41</v>
      </c>
      <c r="J22" s="22">
        <v>330</v>
      </c>
      <c r="K22" s="22">
        <v>6</v>
      </c>
      <c r="L22" s="23">
        <v>5</v>
      </c>
    </row>
    <row r="23" spans="1:12" x14ac:dyDescent="0.25">
      <c r="A23" t="s">
        <v>42</v>
      </c>
      <c r="B23">
        <v>6</v>
      </c>
      <c r="C23" s="7" t="s">
        <v>21</v>
      </c>
      <c r="D23" s="16" t="s">
        <v>19</v>
      </c>
      <c r="E23" s="8" t="s">
        <v>9</v>
      </c>
      <c r="F23" s="9" t="s">
        <v>27</v>
      </c>
      <c r="G23" s="22">
        <v>14</v>
      </c>
      <c r="H23" s="22">
        <v>21</v>
      </c>
      <c r="I23" s="22">
        <v>42</v>
      </c>
      <c r="J23" s="22">
        <v>590</v>
      </c>
      <c r="K23" s="22">
        <v>19</v>
      </c>
      <c r="L23" s="23">
        <v>10</v>
      </c>
    </row>
    <row r="24" spans="1:12" x14ac:dyDescent="0.25">
      <c r="A24" t="s">
        <v>42</v>
      </c>
      <c r="B24">
        <v>6</v>
      </c>
      <c r="C24" s="7" t="s">
        <v>21</v>
      </c>
      <c r="D24" s="16" t="s">
        <v>19</v>
      </c>
      <c r="E24" s="8" t="s">
        <v>9</v>
      </c>
      <c r="F24" s="9" t="s">
        <v>28</v>
      </c>
      <c r="G24" s="22">
        <v>120</v>
      </c>
      <c r="H24" s="22">
        <v>120</v>
      </c>
      <c r="I24" s="22">
        <v>118</v>
      </c>
      <c r="J24" s="22">
        <v>475</v>
      </c>
      <c r="K24" s="22">
        <v>141</v>
      </c>
      <c r="L24" s="23" t="s">
        <v>43</v>
      </c>
    </row>
    <row r="25" spans="1:12" ht="15.75" thickBot="1" x14ac:dyDescent="0.3">
      <c r="A25" t="s">
        <v>42</v>
      </c>
      <c r="B25">
        <v>6</v>
      </c>
      <c r="C25" s="10" t="s">
        <v>21</v>
      </c>
      <c r="D25" s="17" t="s">
        <v>19</v>
      </c>
      <c r="E25" s="11" t="s">
        <v>9</v>
      </c>
      <c r="F25" s="18" t="s">
        <v>29</v>
      </c>
      <c r="G25" s="22">
        <v>840</v>
      </c>
      <c r="H25" s="22" t="s">
        <v>44</v>
      </c>
      <c r="I25" s="22" t="s">
        <v>44</v>
      </c>
      <c r="J25" s="22" t="s">
        <v>44</v>
      </c>
      <c r="K25" s="22" t="s">
        <v>44</v>
      </c>
      <c r="L25" s="23" t="s">
        <v>43</v>
      </c>
    </row>
    <row r="26" spans="1:12" ht="15.75" thickTop="1" x14ac:dyDescent="0.25">
      <c r="A26" t="s">
        <v>42</v>
      </c>
      <c r="B26">
        <v>7</v>
      </c>
      <c r="C26" s="12" t="s">
        <v>21</v>
      </c>
      <c r="D26" s="14" t="s">
        <v>8</v>
      </c>
      <c r="E26" s="13" t="s">
        <v>20</v>
      </c>
      <c r="F26" s="6" t="s">
        <v>26</v>
      </c>
      <c r="G26" s="22">
        <v>8</v>
      </c>
      <c r="H26" s="22">
        <v>1</v>
      </c>
      <c r="I26" s="22">
        <v>8</v>
      </c>
      <c r="J26" s="22">
        <v>120</v>
      </c>
      <c r="K26" s="22">
        <v>10</v>
      </c>
      <c r="L26" s="23">
        <v>4</v>
      </c>
    </row>
    <row r="27" spans="1:12" x14ac:dyDescent="0.25">
      <c r="A27" t="s">
        <v>42</v>
      </c>
      <c r="B27">
        <v>7</v>
      </c>
      <c r="C27" s="7" t="s">
        <v>21</v>
      </c>
      <c r="D27" s="8" t="s">
        <v>8</v>
      </c>
      <c r="E27" s="16" t="s">
        <v>20</v>
      </c>
      <c r="F27" s="9" t="s">
        <v>27</v>
      </c>
      <c r="G27" s="22">
        <v>12</v>
      </c>
      <c r="H27" s="22">
        <v>4</v>
      </c>
      <c r="I27" s="22">
        <v>93</v>
      </c>
      <c r="J27" s="22">
        <v>120</v>
      </c>
      <c r="K27" s="22">
        <v>12</v>
      </c>
      <c r="L27" s="23">
        <v>6</v>
      </c>
    </row>
    <row r="28" spans="1:12" x14ac:dyDescent="0.25">
      <c r="A28" t="s">
        <v>42</v>
      </c>
      <c r="B28">
        <v>7</v>
      </c>
      <c r="C28" s="7" t="s">
        <v>21</v>
      </c>
      <c r="D28" s="8" t="s">
        <v>8</v>
      </c>
      <c r="E28" s="16" t="s">
        <v>20</v>
      </c>
      <c r="F28" s="9" t="s">
        <v>28</v>
      </c>
      <c r="G28" s="22">
        <f>(4*60)+18</f>
        <v>258</v>
      </c>
      <c r="H28" s="22">
        <v>91</v>
      </c>
      <c r="I28" s="22">
        <v>455</v>
      </c>
      <c r="J28" s="22">
        <v>330</v>
      </c>
      <c r="K28" s="22">
        <v>636</v>
      </c>
      <c r="L28" s="23">
        <v>150</v>
      </c>
    </row>
    <row r="29" spans="1:12" ht="15.75" thickBot="1" x14ac:dyDescent="0.3">
      <c r="A29" t="s">
        <v>42</v>
      </c>
      <c r="B29">
        <v>7</v>
      </c>
      <c r="C29" s="10" t="s">
        <v>21</v>
      </c>
      <c r="D29" s="11" t="s">
        <v>8</v>
      </c>
      <c r="E29" s="17" t="s">
        <v>20</v>
      </c>
      <c r="F29" s="18" t="s">
        <v>29</v>
      </c>
      <c r="G29" s="22" t="s">
        <v>44</v>
      </c>
      <c r="H29" s="22" t="s">
        <v>44</v>
      </c>
      <c r="I29" s="22">
        <v>530</v>
      </c>
      <c r="J29" s="22" t="s">
        <v>44</v>
      </c>
      <c r="K29" s="22" t="s">
        <v>44</v>
      </c>
      <c r="L29" s="22" t="s">
        <v>44</v>
      </c>
    </row>
    <row r="30" spans="1:12" x14ac:dyDescent="0.25">
      <c r="A30" t="s">
        <v>42</v>
      </c>
      <c r="B30">
        <v>8</v>
      </c>
      <c r="C30" s="12" t="s">
        <v>21</v>
      </c>
      <c r="D30" s="13" t="s">
        <v>19</v>
      </c>
      <c r="E30" s="13" t="s">
        <v>20</v>
      </c>
      <c r="F30" s="15" t="s">
        <v>26</v>
      </c>
      <c r="G30" s="22">
        <v>24</v>
      </c>
      <c r="H30" s="22">
        <v>9</v>
      </c>
      <c r="I30" s="22">
        <v>13</v>
      </c>
      <c r="J30" s="22">
        <v>180</v>
      </c>
      <c r="K30" s="22">
        <v>15</v>
      </c>
      <c r="L30" s="23">
        <v>45</v>
      </c>
    </row>
    <row r="31" spans="1:12" x14ac:dyDescent="0.25">
      <c r="A31" t="s">
        <v>42</v>
      </c>
      <c r="B31">
        <v>8</v>
      </c>
      <c r="C31" s="7" t="s">
        <v>21</v>
      </c>
      <c r="D31" s="16" t="s">
        <v>19</v>
      </c>
      <c r="E31" s="16" t="s">
        <v>20</v>
      </c>
      <c r="F31" s="9" t="s">
        <v>27</v>
      </c>
      <c r="G31" s="22">
        <v>26</v>
      </c>
      <c r="H31" s="22">
        <v>16</v>
      </c>
      <c r="I31" s="22">
        <v>45</v>
      </c>
      <c r="J31" s="22">
        <v>250</v>
      </c>
      <c r="K31" s="22">
        <v>17</v>
      </c>
      <c r="L31" s="23">
        <v>50</v>
      </c>
    </row>
    <row r="32" spans="1:12" x14ac:dyDescent="0.25">
      <c r="A32" t="s">
        <v>42</v>
      </c>
      <c r="B32">
        <v>8</v>
      </c>
      <c r="C32" s="7" t="s">
        <v>21</v>
      </c>
      <c r="D32" s="16" t="s">
        <v>19</v>
      </c>
      <c r="E32" s="16" t="s">
        <v>20</v>
      </c>
      <c r="F32" s="9" t="s">
        <v>28</v>
      </c>
      <c r="G32" s="22">
        <v>210</v>
      </c>
      <c r="H32" s="22" t="s">
        <v>44</v>
      </c>
      <c r="I32" s="22">
        <v>335</v>
      </c>
      <c r="J32" s="22">
        <v>280</v>
      </c>
      <c r="K32" s="22">
        <v>346</v>
      </c>
      <c r="L32" s="23">
        <v>130</v>
      </c>
    </row>
    <row r="33" spans="1:12" ht="15.75" thickBot="1" x14ac:dyDescent="0.3">
      <c r="A33" t="s">
        <v>42</v>
      </c>
      <c r="B33">
        <v>8</v>
      </c>
      <c r="C33" s="10" t="s">
        <v>21</v>
      </c>
      <c r="D33" s="17" t="s">
        <v>19</v>
      </c>
      <c r="E33" s="17" t="s">
        <v>20</v>
      </c>
      <c r="F33" s="18" t="s">
        <v>29</v>
      </c>
      <c r="G33" s="22" t="s">
        <v>44</v>
      </c>
      <c r="H33" s="22" t="s">
        <v>44</v>
      </c>
      <c r="I33" s="22" t="s">
        <v>44</v>
      </c>
      <c r="J33" s="22" t="s">
        <v>44</v>
      </c>
      <c r="K33" s="22">
        <v>349</v>
      </c>
      <c r="L33" s="2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A7" zoomScale="70" zoomScaleNormal="70" workbookViewId="0">
      <selection activeCell="N33" sqref="N33"/>
    </sheetView>
  </sheetViews>
  <sheetFormatPr baseColWidth="10" defaultRowHeight="15" x14ac:dyDescent="0.25"/>
  <cols>
    <col min="1" max="1" width="15.140625" bestFit="1" customWidth="1"/>
    <col min="2" max="2" width="16" bestFit="1" customWidth="1"/>
    <col min="3" max="3" width="13.7109375" bestFit="1" customWidth="1"/>
  </cols>
  <sheetData>
    <row r="1" spans="1:23" ht="16.5" thickTop="1" thickBot="1" x14ac:dyDescent="0.3">
      <c r="A1" s="1" t="s">
        <v>3</v>
      </c>
      <c r="B1" s="2" t="s">
        <v>4</v>
      </c>
      <c r="C1" s="2" t="s">
        <v>5</v>
      </c>
      <c r="D1" s="3" t="s">
        <v>6</v>
      </c>
      <c r="E1" s="21" t="s">
        <v>30</v>
      </c>
      <c r="F1" s="21" t="s">
        <v>31</v>
      </c>
      <c r="G1" s="21" t="s">
        <v>32</v>
      </c>
      <c r="H1" s="21" t="s">
        <v>33</v>
      </c>
      <c r="I1" s="21" t="s">
        <v>34</v>
      </c>
      <c r="J1" s="21" t="s">
        <v>35</v>
      </c>
      <c r="K1" s="24" t="s">
        <v>46</v>
      </c>
      <c r="M1" s="1" t="s">
        <v>3</v>
      </c>
      <c r="N1" s="2" t="s">
        <v>4</v>
      </c>
      <c r="O1" s="2" t="s">
        <v>5</v>
      </c>
      <c r="P1" s="3" t="s">
        <v>6</v>
      </c>
      <c r="Q1" s="21" t="s">
        <v>30</v>
      </c>
      <c r="R1" s="21" t="s">
        <v>31</v>
      </c>
      <c r="S1" s="21" t="s">
        <v>32</v>
      </c>
      <c r="T1" s="21" t="s">
        <v>33</v>
      </c>
      <c r="U1" s="21" t="s">
        <v>34</v>
      </c>
      <c r="V1" s="21" t="s">
        <v>35</v>
      </c>
      <c r="W1" t="s">
        <v>46</v>
      </c>
    </row>
    <row r="2" spans="1:23" ht="15.75" thickTop="1" x14ac:dyDescent="0.25">
      <c r="A2" s="4" t="s">
        <v>7</v>
      </c>
      <c r="B2" s="5" t="s">
        <v>8</v>
      </c>
      <c r="C2" s="5" t="s">
        <v>9</v>
      </c>
      <c r="D2" s="6" t="s">
        <v>10</v>
      </c>
      <c r="E2" s="20">
        <v>66</v>
      </c>
      <c r="F2" s="20">
        <v>62</v>
      </c>
      <c r="G2" s="20">
        <v>108</v>
      </c>
      <c r="H2" s="20">
        <v>86</v>
      </c>
      <c r="I2" s="20">
        <v>88</v>
      </c>
      <c r="J2" s="20">
        <v>169</v>
      </c>
      <c r="K2" s="25">
        <f>SUM(E2:J2)</f>
        <v>579</v>
      </c>
      <c r="M2" s="12" t="s">
        <v>7</v>
      </c>
      <c r="N2" s="13" t="s">
        <v>19</v>
      </c>
      <c r="O2" s="14" t="s">
        <v>9</v>
      </c>
      <c r="P2" s="15" t="s">
        <v>10</v>
      </c>
      <c r="Q2" s="20">
        <v>111</v>
      </c>
      <c r="R2" s="20">
        <v>163</v>
      </c>
      <c r="S2" s="20">
        <v>127</v>
      </c>
      <c r="T2" s="20">
        <v>115</v>
      </c>
      <c r="U2" s="20">
        <v>142</v>
      </c>
      <c r="V2" s="20">
        <v>109</v>
      </c>
      <c r="W2" s="25">
        <f>SUM(Q2:V2)</f>
        <v>767</v>
      </c>
    </row>
    <row r="3" spans="1:23" x14ac:dyDescent="0.25">
      <c r="A3" s="7" t="s">
        <v>7</v>
      </c>
      <c r="B3" s="8" t="s">
        <v>8</v>
      </c>
      <c r="C3" s="8" t="s">
        <v>9</v>
      </c>
      <c r="D3" s="9" t="s">
        <v>11</v>
      </c>
      <c r="E3" s="20">
        <v>16</v>
      </c>
      <c r="F3" s="20">
        <v>10</v>
      </c>
      <c r="G3" s="20">
        <v>45</v>
      </c>
      <c r="H3" s="20">
        <v>21</v>
      </c>
      <c r="I3" s="20">
        <v>42</v>
      </c>
      <c r="J3" s="20">
        <v>21</v>
      </c>
      <c r="K3" s="25">
        <f t="shared" ref="K3:K21" si="0">SUM(E3:J3)</f>
        <v>155</v>
      </c>
      <c r="M3" s="7" t="s">
        <v>7</v>
      </c>
      <c r="N3" s="16" t="s">
        <v>19</v>
      </c>
      <c r="O3" s="8" t="s">
        <v>9</v>
      </c>
      <c r="P3" s="9" t="s">
        <v>11</v>
      </c>
      <c r="Q3" s="20">
        <v>12</v>
      </c>
      <c r="R3" s="20">
        <v>28</v>
      </c>
      <c r="S3" s="20">
        <v>10</v>
      </c>
      <c r="T3" s="20">
        <v>62</v>
      </c>
      <c r="U3" s="20">
        <v>36</v>
      </c>
      <c r="V3" s="20">
        <v>10</v>
      </c>
      <c r="W3" s="25">
        <f t="shared" ref="W3:W21" si="1">SUM(Q3:V3)</f>
        <v>158</v>
      </c>
    </row>
    <row r="4" spans="1:23" x14ac:dyDescent="0.25">
      <c r="A4" s="7" t="s">
        <v>7</v>
      </c>
      <c r="B4" s="8" t="s">
        <v>8</v>
      </c>
      <c r="C4" s="8" t="s">
        <v>9</v>
      </c>
      <c r="D4" s="9" t="s">
        <v>12</v>
      </c>
      <c r="E4" s="20">
        <v>73</v>
      </c>
      <c r="F4" s="20">
        <v>34</v>
      </c>
      <c r="G4" s="20">
        <v>95</v>
      </c>
      <c r="H4" s="20">
        <v>50</v>
      </c>
      <c r="I4" s="20">
        <v>94</v>
      </c>
      <c r="J4" s="20">
        <v>132</v>
      </c>
      <c r="K4" s="25">
        <f t="shared" si="0"/>
        <v>478</v>
      </c>
      <c r="M4" s="7" t="s">
        <v>7</v>
      </c>
      <c r="N4" s="16" t="s">
        <v>19</v>
      </c>
      <c r="O4" s="8" t="s">
        <v>9</v>
      </c>
      <c r="P4" s="9" t="s">
        <v>12</v>
      </c>
      <c r="Q4" s="20">
        <v>82</v>
      </c>
      <c r="R4" s="20">
        <v>82</v>
      </c>
      <c r="S4" s="20">
        <v>40</v>
      </c>
      <c r="T4" s="20">
        <v>133</v>
      </c>
      <c r="U4" s="20">
        <v>66</v>
      </c>
      <c r="V4" s="20">
        <v>92</v>
      </c>
      <c r="W4" s="25">
        <f t="shared" si="1"/>
        <v>495</v>
      </c>
    </row>
    <row r="5" spans="1:23" x14ac:dyDescent="0.25">
      <c r="A5" s="7" t="s">
        <v>7</v>
      </c>
      <c r="B5" s="8" t="s">
        <v>8</v>
      </c>
      <c r="C5" s="8" t="s">
        <v>9</v>
      </c>
      <c r="D5" s="9" t="s">
        <v>13</v>
      </c>
      <c r="E5" s="20">
        <v>3</v>
      </c>
      <c r="F5" s="20">
        <v>11</v>
      </c>
      <c r="G5" s="20">
        <v>3</v>
      </c>
      <c r="H5" s="20">
        <v>33</v>
      </c>
      <c r="I5" s="20">
        <v>5</v>
      </c>
      <c r="J5" s="20">
        <v>3</v>
      </c>
      <c r="K5" s="25">
        <f t="shared" si="0"/>
        <v>58</v>
      </c>
      <c r="M5" s="7" t="s">
        <v>7</v>
      </c>
      <c r="N5" s="16" t="s">
        <v>19</v>
      </c>
      <c r="O5" s="8" t="s">
        <v>9</v>
      </c>
      <c r="P5" s="9" t="s">
        <v>13</v>
      </c>
      <c r="Q5" s="20">
        <v>65</v>
      </c>
      <c r="R5" s="20">
        <v>62</v>
      </c>
      <c r="S5" s="20">
        <v>67</v>
      </c>
      <c r="T5" s="20">
        <v>2</v>
      </c>
      <c r="U5" s="20">
        <v>43</v>
      </c>
      <c r="V5" s="20">
        <v>23</v>
      </c>
      <c r="W5" s="25">
        <f t="shared" si="1"/>
        <v>262</v>
      </c>
    </row>
    <row r="6" spans="1:23" x14ac:dyDescent="0.25">
      <c r="A6" s="7" t="s">
        <v>7</v>
      </c>
      <c r="B6" s="8" t="s">
        <v>8</v>
      </c>
      <c r="C6" s="8" t="s">
        <v>9</v>
      </c>
      <c r="D6" s="9" t="s">
        <v>14</v>
      </c>
      <c r="E6" s="20">
        <v>1</v>
      </c>
      <c r="F6" s="20">
        <v>3</v>
      </c>
      <c r="G6" s="20">
        <v>0</v>
      </c>
      <c r="H6" s="20">
        <v>0</v>
      </c>
      <c r="I6" s="20">
        <v>0</v>
      </c>
      <c r="J6" s="20">
        <v>0</v>
      </c>
      <c r="K6" s="25">
        <f t="shared" si="0"/>
        <v>4</v>
      </c>
      <c r="M6" s="7" t="s">
        <v>7</v>
      </c>
      <c r="N6" s="16" t="s">
        <v>19</v>
      </c>
      <c r="O6" s="8" t="s">
        <v>9</v>
      </c>
      <c r="P6" s="9" t="s">
        <v>14</v>
      </c>
      <c r="Q6" s="20">
        <v>0</v>
      </c>
      <c r="R6" s="20">
        <v>5</v>
      </c>
      <c r="S6" s="20">
        <v>10</v>
      </c>
      <c r="T6" s="20">
        <v>20</v>
      </c>
      <c r="U6" s="20">
        <v>7</v>
      </c>
      <c r="V6" s="20">
        <v>0</v>
      </c>
      <c r="W6" s="25">
        <f t="shared" si="1"/>
        <v>42</v>
      </c>
    </row>
    <row r="7" spans="1:23" x14ac:dyDescent="0.25">
      <c r="A7" s="12" t="s">
        <v>7</v>
      </c>
      <c r="B7" s="14" t="s">
        <v>8</v>
      </c>
      <c r="C7" s="13" t="s">
        <v>20</v>
      </c>
      <c r="D7" s="15" t="s">
        <v>10</v>
      </c>
      <c r="E7" s="20" t="s">
        <v>43</v>
      </c>
      <c r="F7" s="20">
        <v>84</v>
      </c>
      <c r="G7" s="20">
        <v>72</v>
      </c>
      <c r="H7" s="20">
        <v>24</v>
      </c>
      <c r="I7" s="20">
        <v>12</v>
      </c>
      <c r="J7" s="20">
        <v>4</v>
      </c>
      <c r="K7" s="25">
        <f t="shared" si="0"/>
        <v>196</v>
      </c>
      <c r="M7" s="12" t="s">
        <v>7</v>
      </c>
      <c r="N7" s="13" t="s">
        <v>19</v>
      </c>
      <c r="O7" s="13" t="s">
        <v>20</v>
      </c>
      <c r="P7" s="15" t="s">
        <v>10</v>
      </c>
      <c r="Q7" s="20">
        <v>87</v>
      </c>
      <c r="R7" s="20">
        <v>107</v>
      </c>
      <c r="S7" s="20">
        <v>119</v>
      </c>
      <c r="T7" s="20">
        <v>123</v>
      </c>
      <c r="U7" s="20">
        <v>100</v>
      </c>
      <c r="V7" s="20">
        <v>87</v>
      </c>
      <c r="W7" s="25">
        <f t="shared" si="1"/>
        <v>623</v>
      </c>
    </row>
    <row r="8" spans="1:23" x14ac:dyDescent="0.25">
      <c r="A8" s="7" t="s">
        <v>7</v>
      </c>
      <c r="B8" s="8" t="s">
        <v>8</v>
      </c>
      <c r="C8" s="16" t="s">
        <v>20</v>
      </c>
      <c r="D8" s="9" t="s">
        <v>11</v>
      </c>
      <c r="E8" s="20" t="s">
        <v>43</v>
      </c>
      <c r="F8" s="20">
        <v>32</v>
      </c>
      <c r="G8" s="20">
        <v>16</v>
      </c>
      <c r="H8" s="20">
        <v>3</v>
      </c>
      <c r="I8" s="20">
        <v>3</v>
      </c>
      <c r="J8" s="20">
        <v>1</v>
      </c>
      <c r="K8" s="25">
        <f t="shared" si="0"/>
        <v>55</v>
      </c>
      <c r="M8" s="7" t="s">
        <v>7</v>
      </c>
      <c r="N8" s="16" t="s">
        <v>19</v>
      </c>
      <c r="O8" s="16" t="s">
        <v>20</v>
      </c>
      <c r="P8" s="9" t="s">
        <v>11</v>
      </c>
      <c r="Q8" s="20">
        <v>8</v>
      </c>
      <c r="R8" s="20">
        <v>19</v>
      </c>
      <c r="S8" s="20">
        <v>19</v>
      </c>
      <c r="T8" s="20">
        <v>19</v>
      </c>
      <c r="U8" s="20">
        <v>9</v>
      </c>
      <c r="V8" s="20">
        <v>26</v>
      </c>
      <c r="W8" s="25">
        <f t="shared" si="1"/>
        <v>100</v>
      </c>
    </row>
    <row r="9" spans="1:23" x14ac:dyDescent="0.25">
      <c r="A9" s="7" t="s">
        <v>7</v>
      </c>
      <c r="B9" s="8" t="s">
        <v>8</v>
      </c>
      <c r="C9" s="16" t="s">
        <v>20</v>
      </c>
      <c r="D9" s="9" t="s">
        <v>12</v>
      </c>
      <c r="E9" s="20" t="s">
        <v>43</v>
      </c>
      <c r="F9" s="20">
        <v>41</v>
      </c>
      <c r="G9" s="20">
        <v>42</v>
      </c>
      <c r="H9" s="20">
        <v>24</v>
      </c>
      <c r="I9" s="20">
        <v>14</v>
      </c>
      <c r="J9" s="20">
        <v>10</v>
      </c>
      <c r="K9" s="25">
        <f t="shared" si="0"/>
        <v>131</v>
      </c>
      <c r="M9" s="7" t="s">
        <v>7</v>
      </c>
      <c r="N9" s="16" t="s">
        <v>19</v>
      </c>
      <c r="O9" s="16" t="s">
        <v>20</v>
      </c>
      <c r="P9" s="9" t="s">
        <v>12</v>
      </c>
      <c r="Q9" s="20">
        <v>36</v>
      </c>
      <c r="R9" s="20">
        <v>53</v>
      </c>
      <c r="S9" s="20">
        <v>21</v>
      </c>
      <c r="T9" s="20">
        <v>40</v>
      </c>
      <c r="U9" s="20">
        <v>41</v>
      </c>
      <c r="V9" s="20">
        <v>82</v>
      </c>
      <c r="W9" s="25">
        <f t="shared" si="1"/>
        <v>273</v>
      </c>
    </row>
    <row r="10" spans="1:23" x14ac:dyDescent="0.25">
      <c r="A10" s="7" t="s">
        <v>7</v>
      </c>
      <c r="B10" s="8" t="s">
        <v>8</v>
      </c>
      <c r="C10" s="16" t="s">
        <v>20</v>
      </c>
      <c r="D10" s="9" t="s">
        <v>13</v>
      </c>
      <c r="E10" s="20" t="s">
        <v>43</v>
      </c>
      <c r="F10" s="20">
        <v>46</v>
      </c>
      <c r="G10" s="20">
        <v>2</v>
      </c>
      <c r="H10" s="20">
        <v>0</v>
      </c>
      <c r="I10" s="20">
        <v>3</v>
      </c>
      <c r="J10" s="20">
        <v>0</v>
      </c>
      <c r="K10" s="25">
        <f t="shared" si="0"/>
        <v>51</v>
      </c>
      <c r="M10" s="7" t="s">
        <v>7</v>
      </c>
      <c r="N10" s="16" t="s">
        <v>19</v>
      </c>
      <c r="O10" s="16" t="s">
        <v>20</v>
      </c>
      <c r="P10" s="9" t="s">
        <v>13</v>
      </c>
      <c r="Q10" s="20">
        <v>25</v>
      </c>
      <c r="R10" s="20">
        <v>9</v>
      </c>
      <c r="S10" s="20">
        <v>59</v>
      </c>
      <c r="T10" s="20">
        <v>5</v>
      </c>
      <c r="U10" s="20">
        <v>30</v>
      </c>
      <c r="V10" s="20">
        <v>0</v>
      </c>
      <c r="W10" s="25">
        <f t="shared" si="1"/>
        <v>128</v>
      </c>
    </row>
    <row r="11" spans="1:23" ht="15.75" thickBot="1" x14ac:dyDescent="0.3">
      <c r="A11" s="7" t="s">
        <v>7</v>
      </c>
      <c r="B11" s="8" t="s">
        <v>8</v>
      </c>
      <c r="C11" s="16" t="s">
        <v>20</v>
      </c>
      <c r="D11" s="9" t="s">
        <v>14</v>
      </c>
      <c r="E11" s="20" t="s">
        <v>43</v>
      </c>
      <c r="F11" s="20">
        <v>4</v>
      </c>
      <c r="G11" s="20">
        <v>1</v>
      </c>
      <c r="H11" s="20">
        <v>2</v>
      </c>
      <c r="I11" s="20">
        <v>4</v>
      </c>
      <c r="J11" s="20">
        <v>0</v>
      </c>
      <c r="K11" s="25">
        <f t="shared" si="0"/>
        <v>11</v>
      </c>
      <c r="M11" s="7" t="s">
        <v>7</v>
      </c>
      <c r="N11" s="16" t="s">
        <v>19</v>
      </c>
      <c r="O11" s="16" t="s">
        <v>20</v>
      </c>
      <c r="P11" s="9" t="s">
        <v>14</v>
      </c>
      <c r="Q11" s="20">
        <v>2</v>
      </c>
      <c r="R11" s="20">
        <v>4</v>
      </c>
      <c r="S11" s="20">
        <v>2</v>
      </c>
      <c r="T11" s="20">
        <v>1</v>
      </c>
      <c r="U11" s="20">
        <v>1</v>
      </c>
      <c r="V11" s="20">
        <v>1</v>
      </c>
      <c r="W11" s="25">
        <f t="shared" si="1"/>
        <v>11</v>
      </c>
    </row>
    <row r="12" spans="1:23" ht="15.75" thickTop="1" x14ac:dyDescent="0.25">
      <c r="A12" s="4" t="s">
        <v>21</v>
      </c>
      <c r="B12" s="5" t="s">
        <v>8</v>
      </c>
      <c r="C12" s="5" t="s">
        <v>9</v>
      </c>
      <c r="D12" s="6" t="s">
        <v>10</v>
      </c>
      <c r="E12" s="20">
        <v>73</v>
      </c>
      <c r="F12" s="20">
        <v>92</v>
      </c>
      <c r="G12" s="20">
        <v>80</v>
      </c>
      <c r="H12" s="20">
        <v>77</v>
      </c>
      <c r="I12" s="20">
        <v>76</v>
      </c>
      <c r="J12" s="20">
        <v>155</v>
      </c>
      <c r="K12" s="25">
        <f t="shared" si="0"/>
        <v>553</v>
      </c>
      <c r="M12" s="12" t="s">
        <v>21</v>
      </c>
      <c r="N12" s="13" t="s">
        <v>19</v>
      </c>
      <c r="O12" s="14" t="s">
        <v>9</v>
      </c>
      <c r="P12" s="15" t="s">
        <v>10</v>
      </c>
      <c r="Q12" s="20">
        <v>94</v>
      </c>
      <c r="R12" s="20">
        <v>189</v>
      </c>
      <c r="S12" s="20">
        <v>116</v>
      </c>
      <c r="T12" s="20">
        <v>94</v>
      </c>
      <c r="U12" s="20">
        <v>153</v>
      </c>
      <c r="V12" s="20">
        <v>122</v>
      </c>
      <c r="W12" s="25">
        <f t="shared" si="1"/>
        <v>768</v>
      </c>
    </row>
    <row r="13" spans="1:23" x14ac:dyDescent="0.25">
      <c r="A13" s="7" t="s">
        <v>21</v>
      </c>
      <c r="B13" s="8" t="s">
        <v>8</v>
      </c>
      <c r="C13" s="8" t="s">
        <v>9</v>
      </c>
      <c r="D13" s="9" t="s">
        <v>11</v>
      </c>
      <c r="E13" s="20">
        <v>18</v>
      </c>
      <c r="F13" s="20">
        <v>19</v>
      </c>
      <c r="G13" s="20">
        <v>14</v>
      </c>
      <c r="H13" s="20">
        <v>47</v>
      </c>
      <c r="I13" s="20">
        <v>65</v>
      </c>
      <c r="J13" s="20">
        <v>106</v>
      </c>
      <c r="K13" s="25">
        <f t="shared" si="0"/>
        <v>269</v>
      </c>
      <c r="M13" s="7" t="s">
        <v>21</v>
      </c>
      <c r="N13" s="16" t="s">
        <v>19</v>
      </c>
      <c r="O13" s="8" t="s">
        <v>9</v>
      </c>
      <c r="P13" s="9" t="s">
        <v>11</v>
      </c>
      <c r="Q13" s="20">
        <v>5</v>
      </c>
      <c r="R13" s="20">
        <v>14</v>
      </c>
      <c r="S13" s="20">
        <v>24</v>
      </c>
      <c r="T13" s="20">
        <v>1</v>
      </c>
      <c r="U13" s="20">
        <v>46</v>
      </c>
      <c r="V13" s="20">
        <v>30</v>
      </c>
      <c r="W13" s="25">
        <f t="shared" si="1"/>
        <v>120</v>
      </c>
    </row>
    <row r="14" spans="1:23" x14ac:dyDescent="0.25">
      <c r="A14" s="7" t="s">
        <v>21</v>
      </c>
      <c r="B14" s="8" t="s">
        <v>8</v>
      </c>
      <c r="C14" s="8" t="s">
        <v>9</v>
      </c>
      <c r="D14" s="9" t="s">
        <v>12</v>
      </c>
      <c r="E14" s="20">
        <v>98</v>
      </c>
      <c r="F14" s="20">
        <v>82</v>
      </c>
      <c r="G14" s="20">
        <v>58</v>
      </c>
      <c r="H14" s="20">
        <v>43</v>
      </c>
      <c r="I14" s="20">
        <v>71</v>
      </c>
      <c r="J14" s="20">
        <v>48</v>
      </c>
      <c r="K14" s="25">
        <f t="shared" si="0"/>
        <v>400</v>
      </c>
      <c r="M14" s="7" t="s">
        <v>21</v>
      </c>
      <c r="N14" s="16" t="s">
        <v>19</v>
      </c>
      <c r="O14" s="8" t="s">
        <v>9</v>
      </c>
      <c r="P14" s="9" t="s">
        <v>12</v>
      </c>
      <c r="Q14" s="20">
        <v>76</v>
      </c>
      <c r="R14" s="20">
        <v>132</v>
      </c>
      <c r="S14" s="20">
        <v>46</v>
      </c>
      <c r="T14" s="20">
        <v>61</v>
      </c>
      <c r="U14" s="20">
        <v>106</v>
      </c>
      <c r="V14" s="20">
        <v>137</v>
      </c>
      <c r="W14" s="25">
        <f t="shared" si="1"/>
        <v>558</v>
      </c>
    </row>
    <row r="15" spans="1:23" x14ac:dyDescent="0.25">
      <c r="A15" s="7" t="s">
        <v>21</v>
      </c>
      <c r="B15" s="8" t="s">
        <v>8</v>
      </c>
      <c r="C15" s="8" t="s">
        <v>9</v>
      </c>
      <c r="D15" s="9" t="s">
        <v>13</v>
      </c>
      <c r="E15" s="20">
        <v>26</v>
      </c>
      <c r="F15" s="20">
        <v>11</v>
      </c>
      <c r="G15" s="20">
        <v>14</v>
      </c>
      <c r="H15" s="20">
        <v>30</v>
      </c>
      <c r="I15" s="20">
        <v>17</v>
      </c>
      <c r="J15" s="20">
        <v>38</v>
      </c>
      <c r="K15" s="25">
        <f t="shared" si="0"/>
        <v>136</v>
      </c>
      <c r="M15" s="7" t="s">
        <v>21</v>
      </c>
      <c r="N15" s="16" t="s">
        <v>19</v>
      </c>
      <c r="O15" s="8" t="s">
        <v>9</v>
      </c>
      <c r="P15" s="9" t="s">
        <v>13</v>
      </c>
      <c r="Q15" s="20">
        <v>3</v>
      </c>
      <c r="R15" s="20">
        <v>39</v>
      </c>
      <c r="S15" s="20">
        <v>63</v>
      </c>
      <c r="T15" s="20">
        <v>0</v>
      </c>
      <c r="U15" s="20">
        <v>30</v>
      </c>
      <c r="V15" s="20">
        <v>8</v>
      </c>
      <c r="W15" s="25">
        <f t="shared" si="1"/>
        <v>143</v>
      </c>
    </row>
    <row r="16" spans="1:23" x14ac:dyDescent="0.25">
      <c r="A16" s="7" t="s">
        <v>21</v>
      </c>
      <c r="B16" s="8" t="s">
        <v>8</v>
      </c>
      <c r="C16" s="8" t="s">
        <v>9</v>
      </c>
      <c r="D16" s="9" t="s">
        <v>14</v>
      </c>
      <c r="E16" s="20">
        <v>4</v>
      </c>
      <c r="F16" s="20">
        <v>2</v>
      </c>
      <c r="G16" s="20">
        <v>2</v>
      </c>
      <c r="H16" s="20">
        <v>0</v>
      </c>
      <c r="I16" s="20">
        <v>0</v>
      </c>
      <c r="J16" s="20">
        <v>0</v>
      </c>
      <c r="K16" s="25">
        <f t="shared" si="0"/>
        <v>8</v>
      </c>
      <c r="M16" s="7" t="s">
        <v>21</v>
      </c>
      <c r="N16" s="16" t="s">
        <v>19</v>
      </c>
      <c r="O16" s="8" t="s">
        <v>9</v>
      </c>
      <c r="P16" s="9" t="s">
        <v>14</v>
      </c>
      <c r="Q16" s="20">
        <v>5</v>
      </c>
      <c r="R16" s="20">
        <v>5</v>
      </c>
      <c r="S16" s="20">
        <v>12</v>
      </c>
      <c r="T16" s="20">
        <v>103</v>
      </c>
      <c r="U16" s="20">
        <v>6</v>
      </c>
      <c r="V16" s="20">
        <v>1</v>
      </c>
      <c r="W16" s="25">
        <f t="shared" si="1"/>
        <v>132</v>
      </c>
    </row>
    <row r="17" spans="1:23" x14ac:dyDescent="0.25">
      <c r="A17" s="12" t="s">
        <v>21</v>
      </c>
      <c r="B17" s="14" t="s">
        <v>8</v>
      </c>
      <c r="C17" s="13" t="s">
        <v>20</v>
      </c>
      <c r="D17" s="15" t="s">
        <v>10</v>
      </c>
      <c r="E17" s="20">
        <v>70</v>
      </c>
      <c r="F17" s="20">
        <v>94</v>
      </c>
      <c r="G17" s="20">
        <v>103</v>
      </c>
      <c r="H17" s="20">
        <v>24</v>
      </c>
      <c r="I17" s="20">
        <v>91</v>
      </c>
      <c r="J17" s="20">
        <v>183</v>
      </c>
      <c r="K17" s="25">
        <f t="shared" si="0"/>
        <v>565</v>
      </c>
      <c r="M17" s="12" t="s">
        <v>21</v>
      </c>
      <c r="N17" s="13" t="s">
        <v>19</v>
      </c>
      <c r="O17" s="13" t="s">
        <v>20</v>
      </c>
      <c r="P17" s="15" t="s">
        <v>10</v>
      </c>
      <c r="Q17" s="20">
        <v>134</v>
      </c>
      <c r="R17" s="20">
        <v>139</v>
      </c>
      <c r="S17" s="20">
        <v>92</v>
      </c>
      <c r="T17" s="20">
        <v>118</v>
      </c>
      <c r="U17" s="20">
        <v>124</v>
      </c>
      <c r="V17" s="20">
        <v>111</v>
      </c>
      <c r="W17" s="25">
        <f t="shared" si="1"/>
        <v>718</v>
      </c>
    </row>
    <row r="18" spans="1:23" x14ac:dyDescent="0.25">
      <c r="A18" s="7" t="s">
        <v>21</v>
      </c>
      <c r="B18" s="8" t="s">
        <v>8</v>
      </c>
      <c r="C18" s="16" t="s">
        <v>20</v>
      </c>
      <c r="D18" s="9" t="s">
        <v>11</v>
      </c>
      <c r="E18" s="20">
        <v>12</v>
      </c>
      <c r="F18" s="20">
        <v>52</v>
      </c>
      <c r="G18" s="20">
        <v>16</v>
      </c>
      <c r="H18" s="20">
        <v>2</v>
      </c>
      <c r="I18" s="20">
        <v>12</v>
      </c>
      <c r="J18" s="20">
        <v>10</v>
      </c>
      <c r="K18" s="25">
        <f t="shared" si="0"/>
        <v>104</v>
      </c>
      <c r="M18" s="7" t="s">
        <v>21</v>
      </c>
      <c r="N18" s="16" t="s">
        <v>19</v>
      </c>
      <c r="O18" s="16" t="s">
        <v>20</v>
      </c>
      <c r="P18" s="9" t="s">
        <v>11</v>
      </c>
      <c r="Q18" s="20">
        <v>20</v>
      </c>
      <c r="R18" s="20">
        <v>3</v>
      </c>
      <c r="S18" s="20">
        <v>16</v>
      </c>
      <c r="T18" s="20">
        <v>21</v>
      </c>
      <c r="U18" s="20">
        <v>7</v>
      </c>
      <c r="V18" s="20">
        <v>13</v>
      </c>
      <c r="W18" s="25">
        <f t="shared" si="1"/>
        <v>80</v>
      </c>
    </row>
    <row r="19" spans="1:23" x14ac:dyDescent="0.25">
      <c r="A19" s="7" t="s">
        <v>21</v>
      </c>
      <c r="B19" s="8" t="s">
        <v>8</v>
      </c>
      <c r="C19" s="16" t="s">
        <v>20</v>
      </c>
      <c r="D19" s="9" t="s">
        <v>12</v>
      </c>
      <c r="E19" s="20">
        <v>69</v>
      </c>
      <c r="F19" s="20">
        <v>55</v>
      </c>
      <c r="G19" s="20">
        <v>21</v>
      </c>
      <c r="H19" s="20">
        <v>14</v>
      </c>
      <c r="I19" s="20">
        <v>67</v>
      </c>
      <c r="J19" s="20">
        <v>62</v>
      </c>
      <c r="K19" s="25">
        <f t="shared" si="0"/>
        <v>288</v>
      </c>
      <c r="M19" s="7" t="s">
        <v>21</v>
      </c>
      <c r="N19" s="16" t="s">
        <v>19</v>
      </c>
      <c r="O19" s="16" t="s">
        <v>20</v>
      </c>
      <c r="P19" s="9" t="s">
        <v>12</v>
      </c>
      <c r="Q19" s="20">
        <v>74</v>
      </c>
      <c r="R19" s="20">
        <v>104</v>
      </c>
      <c r="S19" s="20">
        <v>15</v>
      </c>
      <c r="T19" s="20">
        <v>164</v>
      </c>
      <c r="U19" s="20">
        <v>53</v>
      </c>
      <c r="V19" s="20">
        <v>93</v>
      </c>
      <c r="W19" s="25">
        <f t="shared" si="1"/>
        <v>503</v>
      </c>
    </row>
    <row r="20" spans="1:23" x14ac:dyDescent="0.25">
      <c r="A20" s="7" t="s">
        <v>21</v>
      </c>
      <c r="B20" s="8" t="s">
        <v>8</v>
      </c>
      <c r="C20" s="16" t="s">
        <v>20</v>
      </c>
      <c r="D20" s="9" t="s">
        <v>13</v>
      </c>
      <c r="E20" s="20">
        <v>3</v>
      </c>
      <c r="F20" s="20">
        <v>22</v>
      </c>
      <c r="G20" s="20">
        <v>34</v>
      </c>
      <c r="H20" s="20">
        <v>8</v>
      </c>
      <c r="I20" s="20">
        <v>14</v>
      </c>
      <c r="J20" s="20">
        <v>37</v>
      </c>
      <c r="K20" s="25">
        <f t="shared" si="0"/>
        <v>118</v>
      </c>
      <c r="M20" s="7" t="s">
        <v>21</v>
      </c>
      <c r="N20" s="16" t="s">
        <v>19</v>
      </c>
      <c r="O20" s="16" t="s">
        <v>20</v>
      </c>
      <c r="P20" s="9" t="s">
        <v>13</v>
      </c>
      <c r="Q20" s="20">
        <v>58</v>
      </c>
      <c r="R20" s="20">
        <v>21</v>
      </c>
      <c r="S20" s="20">
        <v>114</v>
      </c>
      <c r="T20" s="20">
        <v>4</v>
      </c>
      <c r="U20" s="20">
        <v>72</v>
      </c>
      <c r="V20" s="20">
        <v>45</v>
      </c>
      <c r="W20" s="25">
        <f t="shared" si="1"/>
        <v>314</v>
      </c>
    </row>
    <row r="21" spans="1:23" x14ac:dyDescent="0.25">
      <c r="A21" s="7" t="s">
        <v>21</v>
      </c>
      <c r="B21" s="8" t="s">
        <v>8</v>
      </c>
      <c r="C21" s="16" t="s">
        <v>20</v>
      </c>
      <c r="D21" s="9" t="s">
        <v>14</v>
      </c>
      <c r="E21" s="20">
        <v>0</v>
      </c>
      <c r="F21" s="20">
        <v>3</v>
      </c>
      <c r="G21" s="20">
        <v>5</v>
      </c>
      <c r="H21" s="20">
        <v>0</v>
      </c>
      <c r="I21" s="20">
        <v>3</v>
      </c>
      <c r="J21" s="20">
        <v>0</v>
      </c>
      <c r="K21" s="25">
        <f t="shared" si="0"/>
        <v>11</v>
      </c>
      <c r="M21" s="7" t="s">
        <v>21</v>
      </c>
      <c r="N21" s="16" t="s">
        <v>19</v>
      </c>
      <c r="O21" s="16" t="s">
        <v>20</v>
      </c>
      <c r="P21" s="9" t="s">
        <v>14</v>
      </c>
      <c r="Q21" s="20">
        <v>0</v>
      </c>
      <c r="R21" s="20">
        <v>0</v>
      </c>
      <c r="S21" s="20">
        <v>5</v>
      </c>
      <c r="T21" s="20">
        <v>2</v>
      </c>
      <c r="U21" s="20">
        <v>7</v>
      </c>
      <c r="V21" s="20">
        <v>4</v>
      </c>
      <c r="W21" s="25">
        <f t="shared" si="1"/>
        <v>18</v>
      </c>
    </row>
    <row r="25" spans="1:23" ht="15.75" thickBot="1" x14ac:dyDescent="0.3">
      <c r="B25" t="s">
        <v>47</v>
      </c>
      <c r="C25" t="s">
        <v>48</v>
      </c>
    </row>
    <row r="26" spans="1:23" ht="15.75" thickTop="1" x14ac:dyDescent="0.25">
      <c r="A26" s="6" t="s">
        <v>70</v>
      </c>
      <c r="B26" s="25">
        <f>SUM(K2,K7,K12,K17)</f>
        <v>1893</v>
      </c>
      <c r="C26" s="25">
        <f>SUM(W2,W7,W12,W17)</f>
        <v>2876</v>
      </c>
    </row>
    <row r="27" spans="1:23" x14ac:dyDescent="0.25">
      <c r="A27" s="9" t="s">
        <v>71</v>
      </c>
      <c r="B27" s="25">
        <f t="shared" ref="B27:B30" si="2">SUM(K3,K8,K13,K18)</f>
        <v>583</v>
      </c>
      <c r="C27" s="25">
        <f t="shared" ref="C27:C30" si="3">SUM(W3,W8,W13,W18)</f>
        <v>458</v>
      </c>
    </row>
    <row r="28" spans="1:23" x14ac:dyDescent="0.25">
      <c r="A28" s="9" t="s">
        <v>12</v>
      </c>
      <c r="B28" s="25">
        <f t="shared" si="2"/>
        <v>1297</v>
      </c>
      <c r="C28" s="25">
        <f t="shared" si="3"/>
        <v>1829</v>
      </c>
    </row>
    <row r="29" spans="1:23" x14ac:dyDescent="0.25">
      <c r="A29" s="9" t="s">
        <v>13</v>
      </c>
      <c r="B29" s="25">
        <f t="shared" si="2"/>
        <v>363</v>
      </c>
      <c r="C29" s="25">
        <f t="shared" si="3"/>
        <v>847</v>
      </c>
    </row>
    <row r="30" spans="1:23" x14ac:dyDescent="0.25">
      <c r="A30" s="9" t="s">
        <v>72</v>
      </c>
      <c r="B30" s="25">
        <f t="shared" si="2"/>
        <v>34</v>
      </c>
      <c r="C30" s="25">
        <f t="shared" si="3"/>
        <v>203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A10" zoomScale="70" zoomScaleNormal="70" workbookViewId="0">
      <selection activeCell="A22" sqref="A22:E26"/>
    </sheetView>
  </sheetViews>
  <sheetFormatPr baseColWidth="10" defaultRowHeight="15" x14ac:dyDescent="0.25"/>
  <cols>
    <col min="1" max="1" width="24.140625" bestFit="1" customWidth="1"/>
  </cols>
  <sheetData>
    <row r="1" spans="1:23" ht="16.5" thickTop="1" thickBot="1" x14ac:dyDescent="0.3">
      <c r="A1" s="1" t="s">
        <v>3</v>
      </c>
      <c r="B1" s="2" t="s">
        <v>4</v>
      </c>
      <c r="C1" s="2" t="s">
        <v>5</v>
      </c>
      <c r="D1" s="3" t="s">
        <v>6</v>
      </c>
      <c r="E1" s="21" t="s">
        <v>30</v>
      </c>
      <c r="F1" s="21" t="s">
        <v>31</v>
      </c>
      <c r="G1" s="21" t="s">
        <v>32</v>
      </c>
      <c r="H1" s="21" t="s">
        <v>33</v>
      </c>
      <c r="I1" s="21" t="s">
        <v>34</v>
      </c>
      <c r="J1" s="21" t="s">
        <v>35</v>
      </c>
      <c r="K1" s="24" t="s">
        <v>46</v>
      </c>
      <c r="M1" s="1" t="s">
        <v>3</v>
      </c>
      <c r="N1" s="2" t="s">
        <v>4</v>
      </c>
      <c r="O1" s="2" t="s">
        <v>5</v>
      </c>
      <c r="P1" s="3" t="s">
        <v>6</v>
      </c>
      <c r="Q1" s="21" t="s">
        <v>30</v>
      </c>
      <c r="R1" s="21" t="s">
        <v>31</v>
      </c>
      <c r="S1" s="21" t="s">
        <v>32</v>
      </c>
      <c r="T1" s="21" t="s">
        <v>33</v>
      </c>
      <c r="U1" s="21" t="s">
        <v>34</v>
      </c>
      <c r="V1" s="21" t="s">
        <v>35</v>
      </c>
      <c r="W1" s="24" t="s">
        <v>46</v>
      </c>
    </row>
    <row r="2" spans="1:23" ht="15.75" thickTop="1" x14ac:dyDescent="0.25">
      <c r="A2" s="7" t="s">
        <v>7</v>
      </c>
      <c r="B2" s="8" t="s">
        <v>8</v>
      </c>
      <c r="C2" s="8" t="s">
        <v>9</v>
      </c>
      <c r="D2" s="9" t="s">
        <v>15</v>
      </c>
      <c r="E2" s="20">
        <v>1</v>
      </c>
      <c r="F2" s="20">
        <v>2</v>
      </c>
      <c r="G2" s="20">
        <v>0</v>
      </c>
      <c r="H2" s="20">
        <v>0</v>
      </c>
      <c r="I2" s="20">
        <v>0</v>
      </c>
      <c r="J2" s="20">
        <v>0</v>
      </c>
      <c r="K2">
        <f>SUM(E2:J2)</f>
        <v>3</v>
      </c>
      <c r="M2" s="7" t="s">
        <v>21</v>
      </c>
      <c r="N2" s="8" t="s">
        <v>8</v>
      </c>
      <c r="O2" s="8" t="s">
        <v>9</v>
      </c>
      <c r="P2" s="9" t="s">
        <v>15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1</v>
      </c>
      <c r="W2">
        <f>SUM(Q2:V2)</f>
        <v>1</v>
      </c>
    </row>
    <row r="3" spans="1:23" x14ac:dyDescent="0.25">
      <c r="A3" s="7" t="s">
        <v>7</v>
      </c>
      <c r="B3" s="8" t="s">
        <v>8</v>
      </c>
      <c r="C3" s="8" t="s">
        <v>9</v>
      </c>
      <c r="D3" s="9" t="s">
        <v>16</v>
      </c>
      <c r="E3" s="20">
        <v>0</v>
      </c>
      <c r="F3" s="20">
        <v>3</v>
      </c>
      <c r="G3" s="20">
        <v>0</v>
      </c>
      <c r="H3" s="20">
        <v>0</v>
      </c>
      <c r="I3" s="20">
        <v>0</v>
      </c>
      <c r="J3" s="20">
        <v>0</v>
      </c>
      <c r="K3">
        <f t="shared" ref="K3:K19" si="0">SUM(E3:J3)</f>
        <v>3</v>
      </c>
      <c r="M3" s="7" t="s">
        <v>21</v>
      </c>
      <c r="N3" s="8" t="s">
        <v>8</v>
      </c>
      <c r="O3" s="8" t="s">
        <v>9</v>
      </c>
      <c r="P3" s="9" t="s">
        <v>16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>
        <f t="shared" ref="W3:W19" si="1">SUM(Q3:V3)</f>
        <v>0</v>
      </c>
    </row>
    <row r="4" spans="1:23" x14ac:dyDescent="0.25">
      <c r="A4" s="7" t="s">
        <v>7</v>
      </c>
      <c r="B4" s="8" t="s">
        <v>8</v>
      </c>
      <c r="C4" s="8" t="s">
        <v>9</v>
      </c>
      <c r="D4" s="9" t="s">
        <v>17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>
        <f t="shared" si="0"/>
        <v>0</v>
      </c>
      <c r="M4" s="7" t="s">
        <v>21</v>
      </c>
      <c r="N4" s="8" t="s">
        <v>8</v>
      </c>
      <c r="O4" s="8" t="s">
        <v>9</v>
      </c>
      <c r="P4" s="9" t="s">
        <v>17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>
        <f t="shared" si="1"/>
        <v>0</v>
      </c>
    </row>
    <row r="5" spans="1:23" x14ac:dyDescent="0.25">
      <c r="A5" s="7" t="s">
        <v>7</v>
      </c>
      <c r="B5" s="8" t="s">
        <v>8</v>
      </c>
      <c r="C5" s="8" t="s">
        <v>9</v>
      </c>
      <c r="D5" s="9" t="s">
        <v>18</v>
      </c>
      <c r="E5" s="20">
        <v>3</v>
      </c>
      <c r="F5" s="20">
        <v>2</v>
      </c>
      <c r="G5" s="20">
        <v>1</v>
      </c>
      <c r="H5" s="20">
        <v>3</v>
      </c>
      <c r="I5" s="20">
        <v>7</v>
      </c>
      <c r="J5" s="20">
        <v>5</v>
      </c>
      <c r="K5">
        <f t="shared" si="0"/>
        <v>21</v>
      </c>
      <c r="M5" s="7" t="s">
        <v>21</v>
      </c>
      <c r="N5" s="8" t="s">
        <v>8</v>
      </c>
      <c r="O5" s="8" t="s">
        <v>9</v>
      </c>
      <c r="P5" s="9" t="s">
        <v>18</v>
      </c>
      <c r="Q5" s="20">
        <v>3</v>
      </c>
      <c r="R5" s="20">
        <v>2</v>
      </c>
      <c r="S5" s="20">
        <v>2</v>
      </c>
      <c r="T5" s="20">
        <v>3</v>
      </c>
      <c r="U5" s="20">
        <v>4</v>
      </c>
      <c r="V5" s="20">
        <v>6</v>
      </c>
      <c r="W5">
        <f t="shared" si="1"/>
        <v>20</v>
      </c>
    </row>
    <row r="6" spans="1:23" x14ac:dyDescent="0.25">
      <c r="A6" s="7" t="s">
        <v>7</v>
      </c>
      <c r="B6" s="16" t="s">
        <v>19</v>
      </c>
      <c r="C6" s="8" t="s">
        <v>9</v>
      </c>
      <c r="D6" s="9" t="s">
        <v>15</v>
      </c>
      <c r="E6" s="20">
        <v>0</v>
      </c>
      <c r="F6" s="20">
        <v>0</v>
      </c>
      <c r="G6" s="20">
        <v>0</v>
      </c>
      <c r="H6" s="20">
        <v>0</v>
      </c>
      <c r="I6" s="20">
        <v>1</v>
      </c>
      <c r="J6" s="20">
        <v>0</v>
      </c>
      <c r="K6">
        <f t="shared" si="0"/>
        <v>1</v>
      </c>
      <c r="M6" s="7" t="s">
        <v>21</v>
      </c>
      <c r="N6" s="16" t="s">
        <v>19</v>
      </c>
      <c r="O6" s="8" t="s">
        <v>9</v>
      </c>
      <c r="P6" s="9" t="s">
        <v>15</v>
      </c>
      <c r="Q6" s="20">
        <v>1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>
        <f t="shared" si="1"/>
        <v>1</v>
      </c>
    </row>
    <row r="7" spans="1:23" x14ac:dyDescent="0.25">
      <c r="A7" s="7" t="s">
        <v>7</v>
      </c>
      <c r="B7" s="16" t="s">
        <v>19</v>
      </c>
      <c r="C7" s="8" t="s">
        <v>9</v>
      </c>
      <c r="D7" s="9" t="s">
        <v>16</v>
      </c>
      <c r="E7" s="20">
        <v>0</v>
      </c>
      <c r="F7" s="20">
        <v>0</v>
      </c>
      <c r="G7" s="20">
        <v>0</v>
      </c>
      <c r="H7" s="20">
        <v>0</v>
      </c>
      <c r="I7" s="20">
        <v>1</v>
      </c>
      <c r="J7" s="20">
        <v>0</v>
      </c>
      <c r="K7">
        <f t="shared" si="0"/>
        <v>1</v>
      </c>
      <c r="M7" s="7" t="s">
        <v>21</v>
      </c>
      <c r="N7" s="16" t="s">
        <v>19</v>
      </c>
      <c r="O7" s="8" t="s">
        <v>9</v>
      </c>
      <c r="P7" s="9" t="s">
        <v>16</v>
      </c>
      <c r="Q7" s="20">
        <v>1</v>
      </c>
      <c r="R7" s="20">
        <v>0</v>
      </c>
      <c r="S7" s="20">
        <v>0</v>
      </c>
      <c r="T7" s="20">
        <v>1</v>
      </c>
      <c r="U7" s="20">
        <v>0</v>
      </c>
      <c r="V7" s="20">
        <v>0</v>
      </c>
      <c r="W7">
        <f t="shared" si="1"/>
        <v>2</v>
      </c>
    </row>
    <row r="8" spans="1:23" x14ac:dyDescent="0.25">
      <c r="A8" s="7" t="s">
        <v>7</v>
      </c>
      <c r="B8" s="16" t="s">
        <v>19</v>
      </c>
      <c r="C8" s="8" t="s">
        <v>9</v>
      </c>
      <c r="D8" s="9" t="s">
        <v>17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>
        <f t="shared" si="0"/>
        <v>0</v>
      </c>
      <c r="M8" s="7" t="s">
        <v>21</v>
      </c>
      <c r="N8" s="16" t="s">
        <v>19</v>
      </c>
      <c r="O8" s="8" t="s">
        <v>9</v>
      </c>
      <c r="P8" s="9" t="s">
        <v>17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>
        <f t="shared" si="1"/>
        <v>0</v>
      </c>
    </row>
    <row r="9" spans="1:23" x14ac:dyDescent="0.25">
      <c r="A9" s="7" t="s">
        <v>7</v>
      </c>
      <c r="B9" s="16" t="s">
        <v>19</v>
      </c>
      <c r="C9" s="8" t="s">
        <v>9</v>
      </c>
      <c r="D9" s="9" t="s">
        <v>18</v>
      </c>
      <c r="E9" s="20">
        <v>2</v>
      </c>
      <c r="F9" s="20">
        <v>1</v>
      </c>
      <c r="G9" s="20">
        <v>4</v>
      </c>
      <c r="H9" s="20">
        <v>0</v>
      </c>
      <c r="I9" s="20">
        <v>3</v>
      </c>
      <c r="J9" s="20">
        <v>12</v>
      </c>
      <c r="K9">
        <f t="shared" si="0"/>
        <v>22</v>
      </c>
      <c r="M9" s="7" t="s">
        <v>21</v>
      </c>
      <c r="N9" s="16" t="s">
        <v>19</v>
      </c>
      <c r="O9" s="8" t="s">
        <v>9</v>
      </c>
      <c r="P9" s="9" t="s">
        <v>18</v>
      </c>
      <c r="Q9" s="20">
        <v>13</v>
      </c>
      <c r="R9" s="20">
        <v>2</v>
      </c>
      <c r="S9" s="20">
        <v>5</v>
      </c>
      <c r="T9" s="20">
        <v>0</v>
      </c>
      <c r="U9" s="20">
        <v>2</v>
      </c>
      <c r="V9" s="20">
        <v>8</v>
      </c>
      <c r="W9">
        <f t="shared" si="1"/>
        <v>30</v>
      </c>
    </row>
    <row r="12" spans="1:23" x14ac:dyDescent="0.25">
      <c r="A12" s="7" t="s">
        <v>7</v>
      </c>
      <c r="B12" s="8" t="s">
        <v>8</v>
      </c>
      <c r="C12" s="16" t="s">
        <v>20</v>
      </c>
      <c r="D12" s="9" t="s">
        <v>15</v>
      </c>
      <c r="E12" s="20" t="s">
        <v>43</v>
      </c>
      <c r="F12" s="20">
        <v>0</v>
      </c>
      <c r="G12" s="20">
        <v>3</v>
      </c>
      <c r="H12" s="20">
        <v>0</v>
      </c>
      <c r="I12" s="20">
        <v>0</v>
      </c>
      <c r="J12" s="20">
        <v>0</v>
      </c>
      <c r="K12">
        <f t="shared" si="0"/>
        <v>3</v>
      </c>
      <c r="M12" s="7" t="s">
        <v>21</v>
      </c>
      <c r="N12" s="8" t="s">
        <v>8</v>
      </c>
      <c r="O12" s="16" t="s">
        <v>20</v>
      </c>
      <c r="P12" s="9" t="s">
        <v>15</v>
      </c>
      <c r="Q12" s="20">
        <v>0</v>
      </c>
      <c r="R12" s="20">
        <v>1</v>
      </c>
      <c r="S12" s="20">
        <v>0</v>
      </c>
      <c r="T12" s="20">
        <v>0</v>
      </c>
      <c r="U12" s="20">
        <v>1</v>
      </c>
      <c r="V12" s="20">
        <v>0</v>
      </c>
      <c r="W12">
        <f t="shared" si="1"/>
        <v>2</v>
      </c>
    </row>
    <row r="13" spans="1:23" x14ac:dyDescent="0.25">
      <c r="A13" s="7" t="s">
        <v>7</v>
      </c>
      <c r="B13" s="8" t="s">
        <v>8</v>
      </c>
      <c r="C13" s="16" t="s">
        <v>20</v>
      </c>
      <c r="D13" s="9" t="s">
        <v>16</v>
      </c>
      <c r="E13" s="20" t="s">
        <v>43</v>
      </c>
      <c r="F13" s="20">
        <v>0</v>
      </c>
      <c r="G13" s="20">
        <v>0</v>
      </c>
      <c r="H13" s="20">
        <v>1</v>
      </c>
      <c r="I13" s="20">
        <v>0</v>
      </c>
      <c r="J13" s="20">
        <v>0</v>
      </c>
      <c r="K13">
        <f t="shared" si="0"/>
        <v>1</v>
      </c>
      <c r="M13" s="7" t="s">
        <v>21</v>
      </c>
      <c r="N13" s="8" t="s">
        <v>8</v>
      </c>
      <c r="O13" s="16" t="s">
        <v>20</v>
      </c>
      <c r="P13" s="9" t="s">
        <v>16</v>
      </c>
      <c r="Q13" s="20">
        <v>0</v>
      </c>
      <c r="R13" s="20">
        <v>0</v>
      </c>
      <c r="S13" s="20">
        <v>1</v>
      </c>
      <c r="T13" s="20">
        <v>0</v>
      </c>
      <c r="U13" s="20">
        <v>0</v>
      </c>
      <c r="V13" s="20">
        <v>0</v>
      </c>
      <c r="W13">
        <f t="shared" si="1"/>
        <v>1</v>
      </c>
    </row>
    <row r="14" spans="1:23" x14ac:dyDescent="0.25">
      <c r="A14" s="7" t="s">
        <v>7</v>
      </c>
      <c r="B14" s="8" t="s">
        <v>8</v>
      </c>
      <c r="C14" s="16" t="s">
        <v>20</v>
      </c>
      <c r="D14" s="9" t="s">
        <v>17</v>
      </c>
      <c r="E14" s="20" t="s">
        <v>43</v>
      </c>
      <c r="F14" s="20">
        <v>0</v>
      </c>
      <c r="G14" s="20">
        <v>1</v>
      </c>
      <c r="H14" s="20">
        <v>1</v>
      </c>
      <c r="I14" s="20">
        <v>0</v>
      </c>
      <c r="J14" s="20">
        <v>0</v>
      </c>
      <c r="K14">
        <f t="shared" si="0"/>
        <v>2</v>
      </c>
      <c r="M14" s="7" t="s">
        <v>21</v>
      </c>
      <c r="N14" s="8" t="s">
        <v>8</v>
      </c>
      <c r="O14" s="16" t="s">
        <v>20</v>
      </c>
      <c r="P14" s="9" t="s">
        <v>17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>
        <f t="shared" si="1"/>
        <v>0</v>
      </c>
    </row>
    <row r="15" spans="1:23" x14ac:dyDescent="0.25">
      <c r="A15" s="7" t="s">
        <v>7</v>
      </c>
      <c r="B15" s="8" t="s">
        <v>8</v>
      </c>
      <c r="C15" s="16" t="s">
        <v>20</v>
      </c>
      <c r="D15" s="9" t="s">
        <v>18</v>
      </c>
      <c r="E15" s="20" t="s">
        <v>43</v>
      </c>
      <c r="F15" s="20">
        <v>7</v>
      </c>
      <c r="G15" s="20">
        <v>3</v>
      </c>
      <c r="H15" s="20">
        <v>2</v>
      </c>
      <c r="I15" s="20">
        <v>1</v>
      </c>
      <c r="J15" s="20">
        <v>1</v>
      </c>
      <c r="K15">
        <f t="shared" si="0"/>
        <v>14</v>
      </c>
      <c r="M15" s="7" t="s">
        <v>21</v>
      </c>
      <c r="N15" s="8" t="s">
        <v>8</v>
      </c>
      <c r="O15" s="16" t="s">
        <v>20</v>
      </c>
      <c r="P15" s="9" t="s">
        <v>18</v>
      </c>
      <c r="Q15" s="20">
        <v>4</v>
      </c>
      <c r="R15" s="20">
        <v>3</v>
      </c>
      <c r="S15" s="20">
        <v>5</v>
      </c>
      <c r="T15" s="20">
        <v>4</v>
      </c>
      <c r="U15" s="20">
        <v>4</v>
      </c>
      <c r="V15" s="20">
        <v>9</v>
      </c>
      <c r="W15">
        <f t="shared" si="1"/>
        <v>29</v>
      </c>
    </row>
    <row r="16" spans="1:23" x14ac:dyDescent="0.25">
      <c r="A16" s="7" t="s">
        <v>7</v>
      </c>
      <c r="B16" s="16" t="s">
        <v>19</v>
      </c>
      <c r="C16" s="16" t="s">
        <v>20</v>
      </c>
      <c r="D16" s="9" t="s">
        <v>15</v>
      </c>
      <c r="E16" s="20">
        <v>1</v>
      </c>
      <c r="F16" s="20">
        <v>0</v>
      </c>
      <c r="G16" s="20">
        <v>0</v>
      </c>
      <c r="H16" s="20">
        <v>2</v>
      </c>
      <c r="I16" s="20">
        <v>2</v>
      </c>
      <c r="J16" s="20">
        <v>3</v>
      </c>
      <c r="K16">
        <f t="shared" si="0"/>
        <v>8</v>
      </c>
      <c r="M16" s="7" t="s">
        <v>21</v>
      </c>
      <c r="N16" s="16" t="s">
        <v>19</v>
      </c>
      <c r="O16" s="16" t="s">
        <v>20</v>
      </c>
      <c r="P16" s="9" t="s">
        <v>15</v>
      </c>
      <c r="Q16" s="20">
        <v>0</v>
      </c>
      <c r="R16" s="20">
        <v>0</v>
      </c>
      <c r="S16" s="20">
        <v>0</v>
      </c>
      <c r="T16" s="20">
        <v>0</v>
      </c>
      <c r="U16" s="20">
        <v>7</v>
      </c>
      <c r="V16" s="20">
        <v>0</v>
      </c>
      <c r="W16">
        <f t="shared" si="1"/>
        <v>7</v>
      </c>
    </row>
    <row r="17" spans="1:23" x14ac:dyDescent="0.25">
      <c r="A17" s="7" t="s">
        <v>7</v>
      </c>
      <c r="B17" s="16" t="s">
        <v>19</v>
      </c>
      <c r="C17" s="16" t="s">
        <v>20</v>
      </c>
      <c r="D17" s="9" t="s">
        <v>16</v>
      </c>
      <c r="E17" s="20">
        <v>5</v>
      </c>
      <c r="F17" s="20">
        <v>3</v>
      </c>
      <c r="G17" s="20">
        <v>8</v>
      </c>
      <c r="H17" s="20">
        <v>4</v>
      </c>
      <c r="I17" s="20">
        <v>3</v>
      </c>
      <c r="J17" s="20">
        <v>4</v>
      </c>
      <c r="K17">
        <f t="shared" si="0"/>
        <v>27</v>
      </c>
      <c r="M17" s="7" t="s">
        <v>21</v>
      </c>
      <c r="N17" s="16" t="s">
        <v>19</v>
      </c>
      <c r="O17" s="16" t="s">
        <v>20</v>
      </c>
      <c r="P17" s="9" t="s">
        <v>16</v>
      </c>
      <c r="Q17" s="20">
        <v>0</v>
      </c>
      <c r="R17" s="20">
        <v>0</v>
      </c>
      <c r="S17" s="20">
        <v>0</v>
      </c>
      <c r="T17" s="20">
        <v>0</v>
      </c>
      <c r="U17" s="20">
        <v>7</v>
      </c>
      <c r="V17" s="20">
        <v>0</v>
      </c>
      <c r="W17">
        <f t="shared" si="1"/>
        <v>7</v>
      </c>
    </row>
    <row r="18" spans="1:23" x14ac:dyDescent="0.25">
      <c r="A18" s="7" t="s">
        <v>7</v>
      </c>
      <c r="B18" s="16" t="s">
        <v>19</v>
      </c>
      <c r="C18" s="16" t="s">
        <v>20</v>
      </c>
      <c r="D18" s="9" t="s">
        <v>17</v>
      </c>
      <c r="E18" s="20">
        <v>1</v>
      </c>
      <c r="F18" s="20">
        <v>0</v>
      </c>
      <c r="G18" s="20">
        <v>0</v>
      </c>
      <c r="H18" s="20">
        <v>1</v>
      </c>
      <c r="I18" s="20">
        <v>0</v>
      </c>
      <c r="J18" s="20">
        <v>0</v>
      </c>
      <c r="K18">
        <f t="shared" si="0"/>
        <v>2</v>
      </c>
      <c r="M18" s="7" t="s">
        <v>21</v>
      </c>
      <c r="N18" s="16" t="s">
        <v>19</v>
      </c>
      <c r="O18" s="16" t="s">
        <v>20</v>
      </c>
      <c r="P18" s="9" t="s">
        <v>17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>
        <f t="shared" si="1"/>
        <v>0</v>
      </c>
    </row>
    <row r="19" spans="1:23" x14ac:dyDescent="0.25">
      <c r="A19" s="7" t="s">
        <v>7</v>
      </c>
      <c r="B19" s="16" t="s">
        <v>19</v>
      </c>
      <c r="C19" s="16" t="s">
        <v>20</v>
      </c>
      <c r="D19" s="9" t="s">
        <v>18</v>
      </c>
      <c r="E19" s="20">
        <v>3</v>
      </c>
      <c r="F19" s="20">
        <v>1</v>
      </c>
      <c r="G19" s="20">
        <v>9</v>
      </c>
      <c r="H19" s="20">
        <v>1</v>
      </c>
      <c r="I19" s="20">
        <v>2</v>
      </c>
      <c r="J19" s="20">
        <v>6</v>
      </c>
      <c r="K19">
        <f t="shared" si="0"/>
        <v>22</v>
      </c>
      <c r="M19" s="7" t="s">
        <v>21</v>
      </c>
      <c r="N19" s="16" t="s">
        <v>19</v>
      </c>
      <c r="O19" s="16" t="s">
        <v>20</v>
      </c>
      <c r="P19" s="9" t="s">
        <v>18</v>
      </c>
      <c r="Q19" s="20">
        <v>2</v>
      </c>
      <c r="R19" s="20">
        <v>0</v>
      </c>
      <c r="S19" s="20">
        <v>1</v>
      </c>
      <c r="T19" s="20">
        <v>1</v>
      </c>
      <c r="U19" s="20">
        <v>9</v>
      </c>
      <c r="V19" s="20">
        <v>2</v>
      </c>
      <c r="W19">
        <f t="shared" si="1"/>
        <v>15</v>
      </c>
    </row>
    <row r="22" spans="1:23" x14ac:dyDescent="0.25">
      <c r="B22" t="s">
        <v>51</v>
      </c>
      <c r="C22" t="s">
        <v>49</v>
      </c>
      <c r="D22" t="s">
        <v>52</v>
      </c>
      <c r="E22" t="s">
        <v>50</v>
      </c>
    </row>
    <row r="23" spans="1:23" x14ac:dyDescent="0.25">
      <c r="A23" s="9" t="s">
        <v>54</v>
      </c>
      <c r="B23">
        <f>SUM(K2,K6)</f>
        <v>4</v>
      </c>
      <c r="C23">
        <f>SUM(K12,K16)</f>
        <v>11</v>
      </c>
      <c r="D23">
        <f>SUM(W2,W6)</f>
        <v>2</v>
      </c>
      <c r="E23">
        <f>SUM(W12,W16)</f>
        <v>9</v>
      </c>
    </row>
    <row r="24" spans="1:23" x14ac:dyDescent="0.25">
      <c r="A24" s="9" t="s">
        <v>55</v>
      </c>
      <c r="B24">
        <f>SUM(K3,K7)</f>
        <v>4</v>
      </c>
      <c r="C24">
        <f>SUM(K13,K17)</f>
        <v>28</v>
      </c>
      <c r="D24">
        <f>SUM(W3,W7)</f>
        <v>2</v>
      </c>
      <c r="E24">
        <f>SUM(W13,W17)</f>
        <v>8</v>
      </c>
    </row>
    <row r="25" spans="1:23" x14ac:dyDescent="0.25">
      <c r="A25" s="9" t="s">
        <v>56</v>
      </c>
      <c r="B25">
        <f>SUM(K4,K8)</f>
        <v>0</v>
      </c>
      <c r="C25">
        <f>SUM(K14,K18)</f>
        <v>4</v>
      </c>
      <c r="D25">
        <f>SUM(W4,W8)</f>
        <v>0</v>
      </c>
      <c r="E25">
        <f>SUM(W14,W18)</f>
        <v>0</v>
      </c>
    </row>
    <row r="26" spans="1:23" x14ac:dyDescent="0.25">
      <c r="A26" s="9" t="s">
        <v>53</v>
      </c>
      <c r="B26">
        <f>SUM(K5,K9)</f>
        <v>43</v>
      </c>
      <c r="C26">
        <f>SUM(K15,K19)</f>
        <v>36</v>
      </c>
      <c r="D26">
        <f>SUM(W5,W9)</f>
        <v>50</v>
      </c>
      <c r="E26">
        <f>SUM(W15,W19)</f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H17" sqref="H17"/>
    </sheetView>
  </sheetViews>
  <sheetFormatPr baseColWidth="10" defaultRowHeight="15" x14ac:dyDescent="0.25"/>
  <cols>
    <col min="1" max="1" width="24.140625" bestFit="1" customWidth="1"/>
    <col min="4" max="4" width="18" bestFit="1" customWidth="1"/>
    <col min="5" max="5" width="13.5703125" bestFit="1" customWidth="1"/>
    <col min="6" max="6" width="18" bestFit="1" customWidth="1"/>
    <col min="7" max="7" width="13.5703125" bestFit="1" customWidth="1"/>
  </cols>
  <sheetData>
    <row r="1" spans="1:11" x14ac:dyDescent="0.25">
      <c r="A1" s="19"/>
      <c r="B1" s="19" t="s">
        <v>47</v>
      </c>
      <c r="C1" s="19" t="s">
        <v>48</v>
      </c>
      <c r="D1" s="19" t="s">
        <v>63</v>
      </c>
      <c r="E1" s="19" t="s">
        <v>66</v>
      </c>
      <c r="F1" s="19" t="s">
        <v>67</v>
      </c>
      <c r="G1" s="19" t="s">
        <v>64</v>
      </c>
    </row>
    <row r="2" spans="1:11" x14ac:dyDescent="0.25">
      <c r="A2" s="19" t="s">
        <v>10</v>
      </c>
      <c r="B2">
        <v>1893</v>
      </c>
      <c r="C2">
        <v>2876</v>
      </c>
      <c r="D2">
        <f>AVERAGE(B2:C2)</f>
        <v>2384.5</v>
      </c>
      <c r="E2">
        <f>(B2-D2)^2/D2</f>
        <v>101.30939400293562</v>
      </c>
      <c r="F2">
        <f>(C2-D2)^2/D2</f>
        <v>101.30939400293562</v>
      </c>
      <c r="G2" s="27">
        <f>E2+F2</f>
        <v>202.61878800587124</v>
      </c>
    </row>
    <row r="3" spans="1:11" x14ac:dyDescent="0.25">
      <c r="A3" s="19" t="s">
        <v>11</v>
      </c>
      <c r="B3">
        <v>583</v>
      </c>
      <c r="C3">
        <v>458</v>
      </c>
      <c r="D3">
        <f t="shared" ref="D3:D6" si="0">AVERAGE(B3:C3)</f>
        <v>520.5</v>
      </c>
      <c r="E3">
        <f t="shared" ref="E3:E6" si="1">(B3-D3)^2/D3</f>
        <v>7.5048030739673388</v>
      </c>
      <c r="F3">
        <f t="shared" ref="F3:F6" si="2">(C3-D3)^2/D3</f>
        <v>7.5048030739673388</v>
      </c>
      <c r="G3" s="27">
        <f t="shared" ref="G3:G6" si="3">E3+F3</f>
        <v>15.009606147934678</v>
      </c>
    </row>
    <row r="4" spans="1:11" x14ac:dyDescent="0.25">
      <c r="A4" s="19" t="s">
        <v>12</v>
      </c>
      <c r="B4">
        <v>1297</v>
      </c>
      <c r="C4">
        <v>1829</v>
      </c>
      <c r="D4">
        <f t="shared" si="0"/>
        <v>1563</v>
      </c>
      <c r="E4">
        <f t="shared" si="1"/>
        <v>45.26935380678183</v>
      </c>
      <c r="F4">
        <f t="shared" si="2"/>
        <v>45.26935380678183</v>
      </c>
      <c r="G4" s="27">
        <f t="shared" si="3"/>
        <v>90.538707613563659</v>
      </c>
    </row>
    <row r="5" spans="1:11" x14ac:dyDescent="0.25">
      <c r="A5" s="19" t="s">
        <v>13</v>
      </c>
      <c r="B5">
        <v>363</v>
      </c>
      <c r="C5">
        <v>847</v>
      </c>
      <c r="D5">
        <f t="shared" si="0"/>
        <v>605</v>
      </c>
      <c r="E5">
        <f t="shared" si="1"/>
        <v>96.8</v>
      </c>
      <c r="F5">
        <f t="shared" si="2"/>
        <v>96.8</v>
      </c>
      <c r="G5" s="27">
        <f t="shared" si="3"/>
        <v>193.6</v>
      </c>
    </row>
    <row r="6" spans="1:11" x14ac:dyDescent="0.25">
      <c r="A6" s="19" t="s">
        <v>14</v>
      </c>
      <c r="B6">
        <v>34</v>
      </c>
      <c r="C6">
        <v>203</v>
      </c>
      <c r="D6">
        <f t="shared" si="0"/>
        <v>118.5</v>
      </c>
      <c r="E6">
        <f t="shared" si="1"/>
        <v>60.255274261603375</v>
      </c>
      <c r="F6">
        <f t="shared" si="2"/>
        <v>60.255274261603375</v>
      </c>
      <c r="G6" s="27">
        <f t="shared" si="3"/>
        <v>120.51054852320675</v>
      </c>
    </row>
    <row r="8" spans="1:11" x14ac:dyDescent="0.25">
      <c r="C8" t="s">
        <v>65</v>
      </c>
      <c r="D8">
        <v>3.84</v>
      </c>
    </row>
    <row r="10" spans="1:11" x14ac:dyDescent="0.25">
      <c r="A10" s="19"/>
      <c r="B10" s="19" t="s">
        <v>51</v>
      </c>
      <c r="C10" s="19" t="s">
        <v>49</v>
      </c>
      <c r="D10" s="19" t="s">
        <v>52</v>
      </c>
      <c r="E10" s="19" t="s">
        <v>50</v>
      </c>
      <c r="F10" s="19" t="s">
        <v>63</v>
      </c>
      <c r="G10" s="19" t="s">
        <v>66</v>
      </c>
      <c r="H10" s="19" t="s">
        <v>67</v>
      </c>
      <c r="I10" s="19" t="s">
        <v>68</v>
      </c>
      <c r="J10" s="19" t="s">
        <v>69</v>
      </c>
      <c r="K10" s="19" t="s">
        <v>64</v>
      </c>
    </row>
    <row r="11" spans="1:11" x14ac:dyDescent="0.25">
      <c r="A11" s="19" t="s">
        <v>54</v>
      </c>
      <c r="B11">
        <v>4</v>
      </c>
      <c r="C11">
        <v>11</v>
      </c>
      <c r="D11">
        <v>2</v>
      </c>
      <c r="E11">
        <v>9</v>
      </c>
      <c r="F11">
        <f>AVERAGE(B11:E11)</f>
        <v>6.5</v>
      </c>
      <c r="G11">
        <f>(B11-$F11)^2/$F11</f>
        <v>0.96153846153846156</v>
      </c>
      <c r="H11">
        <f t="shared" ref="H11:J14" si="4">(C11-$F11)^2/$F11</f>
        <v>3.1153846153846154</v>
      </c>
      <c r="I11">
        <f t="shared" si="4"/>
        <v>3.1153846153846154</v>
      </c>
      <c r="J11">
        <f t="shared" si="4"/>
        <v>0.96153846153846156</v>
      </c>
      <c r="K11" s="27">
        <f>SUM(G11:J11)</f>
        <v>8.1538461538461533</v>
      </c>
    </row>
    <row r="12" spans="1:11" x14ac:dyDescent="0.25">
      <c r="A12" s="19" t="s">
        <v>55</v>
      </c>
      <c r="B12">
        <v>4</v>
      </c>
      <c r="C12">
        <v>28</v>
      </c>
      <c r="D12">
        <v>2</v>
      </c>
      <c r="E12">
        <v>8</v>
      </c>
      <c r="F12">
        <f>AVERAGE(B12:E12)</f>
        <v>10.5</v>
      </c>
      <c r="G12">
        <f t="shared" ref="G12:G14" si="5">(B12-$F12)^2/$F12</f>
        <v>4.0238095238095237</v>
      </c>
      <c r="H12">
        <f t="shared" si="4"/>
        <v>29.166666666666668</v>
      </c>
      <c r="I12">
        <f t="shared" si="4"/>
        <v>6.8809523809523814</v>
      </c>
      <c r="J12">
        <f t="shared" si="4"/>
        <v>0.59523809523809523</v>
      </c>
      <c r="K12" s="27">
        <f t="shared" ref="K12:K14" si="6">SUM(G12:J12)</f>
        <v>40.666666666666664</v>
      </c>
    </row>
    <row r="13" spans="1:11" x14ac:dyDescent="0.25">
      <c r="A13" s="19" t="s">
        <v>56</v>
      </c>
      <c r="B13">
        <v>0</v>
      </c>
      <c r="C13">
        <v>4</v>
      </c>
      <c r="D13">
        <v>0</v>
      </c>
      <c r="E13">
        <v>0</v>
      </c>
      <c r="F13">
        <f>AVERAGE(B13:E13)</f>
        <v>1</v>
      </c>
      <c r="G13">
        <f t="shared" si="5"/>
        <v>1</v>
      </c>
      <c r="H13">
        <f t="shared" si="4"/>
        <v>9</v>
      </c>
      <c r="I13">
        <f t="shared" si="4"/>
        <v>1</v>
      </c>
      <c r="J13">
        <f t="shared" si="4"/>
        <v>1</v>
      </c>
      <c r="K13" s="27">
        <f t="shared" si="6"/>
        <v>12</v>
      </c>
    </row>
    <row r="14" spans="1:11" x14ac:dyDescent="0.25">
      <c r="A14" s="19" t="s">
        <v>53</v>
      </c>
      <c r="B14">
        <v>43</v>
      </c>
      <c r="C14">
        <v>36</v>
      </c>
      <c r="D14">
        <v>50</v>
      </c>
      <c r="E14">
        <v>44</v>
      </c>
      <c r="F14">
        <f t="shared" ref="F14" si="7">AVERAGE(B14:E14)</f>
        <v>43.25</v>
      </c>
      <c r="G14">
        <f t="shared" si="5"/>
        <v>1.4450867052023121E-3</v>
      </c>
      <c r="H14">
        <f t="shared" si="4"/>
        <v>1.2153179190751444</v>
      </c>
      <c r="I14">
        <f t="shared" si="4"/>
        <v>1.0534682080924855</v>
      </c>
      <c r="J14">
        <f t="shared" si="4"/>
        <v>1.300578034682081E-2</v>
      </c>
      <c r="K14" s="27">
        <f t="shared" si="6"/>
        <v>2.2832369942196529</v>
      </c>
    </row>
    <row r="16" spans="1:11" x14ac:dyDescent="0.25">
      <c r="C16" t="s">
        <v>65</v>
      </c>
      <c r="D16">
        <v>7.82</v>
      </c>
    </row>
    <row r="18" spans="1:10" x14ac:dyDescent="0.25">
      <c r="A18" s="19"/>
      <c r="B18" s="19"/>
      <c r="C18" s="19"/>
      <c r="D18" s="19"/>
      <c r="E18" s="19"/>
      <c r="F18" s="19"/>
    </row>
    <row r="19" spans="1:10" x14ac:dyDescent="0.25">
      <c r="A19" s="19"/>
      <c r="E19" s="27"/>
    </row>
    <row r="20" spans="1:10" x14ac:dyDescent="0.25">
      <c r="A20" s="19"/>
      <c r="E20" s="27"/>
    </row>
    <row r="21" spans="1:10" x14ac:dyDescent="0.25">
      <c r="A21" s="19"/>
      <c r="E21" s="27"/>
    </row>
    <row r="22" spans="1:10" x14ac:dyDescent="0.25">
      <c r="A22" s="19"/>
      <c r="E22" s="27"/>
    </row>
    <row r="23" spans="1:10" x14ac:dyDescent="0.25">
      <c r="A23" s="19"/>
      <c r="E23" s="27"/>
    </row>
    <row r="25" spans="1:10" x14ac:dyDescent="0.25">
      <c r="C25" s="19"/>
      <c r="D25" s="19"/>
    </row>
    <row r="27" spans="1:10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spans="1:10" x14ac:dyDescent="0.25">
      <c r="A28" s="19"/>
      <c r="G28" s="27"/>
    </row>
    <row r="29" spans="1:10" x14ac:dyDescent="0.25">
      <c r="A29" s="19"/>
      <c r="G29" s="27"/>
    </row>
    <row r="30" spans="1:10" x14ac:dyDescent="0.25">
      <c r="A30" s="19"/>
      <c r="G30" s="27"/>
    </row>
    <row r="31" spans="1:10" x14ac:dyDescent="0.25">
      <c r="A31" s="19"/>
      <c r="G31" s="27"/>
    </row>
    <row r="33" spans="3:4" x14ac:dyDescent="0.25">
      <c r="C33" s="19"/>
      <c r="D33" s="19"/>
    </row>
  </sheetData>
  <conditionalFormatting sqref="G2:G6">
    <cfRule type="cellIs" dxfId="3" priority="4" operator="greaterThan">
      <formula>$D$8</formula>
    </cfRule>
  </conditionalFormatting>
  <conditionalFormatting sqref="K11:K14">
    <cfRule type="cellIs" dxfId="2" priority="3" operator="greaterThan">
      <formula>$D$16</formula>
    </cfRule>
  </conditionalFormatting>
  <conditionalFormatting sqref="E19:E23">
    <cfRule type="cellIs" dxfId="1" priority="2" operator="greaterThan">
      <formula>$D$8</formula>
    </cfRule>
  </conditionalFormatting>
  <conditionalFormatting sqref="G28:G31">
    <cfRule type="cellIs" dxfId="0" priority="1" operator="greaterThan">
      <formula>$D$16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7" zoomScale="70" zoomScaleNormal="70" workbookViewId="0">
      <selection activeCell="C35" sqref="C35"/>
    </sheetView>
  </sheetViews>
  <sheetFormatPr baseColWidth="10" defaultRowHeight="15" x14ac:dyDescent="0.25"/>
  <cols>
    <col min="1" max="1" width="22.85546875" bestFit="1" customWidth="1"/>
    <col min="2" max="2" width="16.28515625" style="29" bestFit="1" customWidth="1"/>
    <col min="3" max="3" width="16.7109375" bestFit="1" customWidth="1"/>
    <col min="4" max="4" width="16.7109375" style="28" bestFit="1" customWidth="1"/>
    <col min="5" max="5" width="16.7109375" bestFit="1" customWidth="1"/>
    <col min="6" max="6" width="16.7109375" style="28" bestFit="1" customWidth="1"/>
    <col min="7" max="7" width="16.7109375" bestFit="1" customWidth="1"/>
    <col min="10" max="10" width="16.7109375" bestFit="1" customWidth="1"/>
  </cols>
  <sheetData>
    <row r="1" spans="1:11" ht="16.5" thickTop="1" thickBot="1" x14ac:dyDescent="0.3">
      <c r="A1" s="1" t="s">
        <v>3</v>
      </c>
      <c r="B1" s="31" t="s">
        <v>4</v>
      </c>
      <c r="C1" s="2" t="s">
        <v>5</v>
      </c>
      <c r="D1" s="3" t="s">
        <v>25</v>
      </c>
      <c r="E1" s="21" t="s">
        <v>36</v>
      </c>
      <c r="F1" s="21" t="s">
        <v>37</v>
      </c>
      <c r="G1" s="21" t="s">
        <v>38</v>
      </c>
      <c r="H1" s="21" t="s">
        <v>39</v>
      </c>
      <c r="I1" s="21" t="s">
        <v>40</v>
      </c>
      <c r="J1" s="21" t="s">
        <v>41</v>
      </c>
      <c r="K1" s="24" t="s">
        <v>45</v>
      </c>
    </row>
    <row r="2" spans="1:11" ht="15.75" thickTop="1" x14ac:dyDescent="0.25">
      <c r="A2" s="4" t="s">
        <v>7</v>
      </c>
      <c r="B2" s="30" t="s">
        <v>8</v>
      </c>
      <c r="C2" s="5" t="s">
        <v>9</v>
      </c>
      <c r="D2" s="6" t="s">
        <v>26</v>
      </c>
      <c r="E2" s="22">
        <v>4</v>
      </c>
      <c r="F2" s="22">
        <v>4</v>
      </c>
      <c r="G2" s="22">
        <v>5</v>
      </c>
      <c r="H2" s="22">
        <v>5</v>
      </c>
      <c r="I2" s="22">
        <v>3</v>
      </c>
      <c r="J2" s="22">
        <v>1</v>
      </c>
      <c r="K2" s="26">
        <f>AVERAGE(E2:J2)</f>
        <v>3.6666666666666665</v>
      </c>
    </row>
    <row r="3" spans="1:11" ht="15.75" thickBot="1" x14ac:dyDescent="0.3">
      <c r="A3" s="7" t="s">
        <v>7</v>
      </c>
      <c r="B3" s="16" t="s">
        <v>8</v>
      </c>
      <c r="C3" s="8" t="s">
        <v>9</v>
      </c>
      <c r="D3" s="9" t="s">
        <v>27</v>
      </c>
      <c r="E3" s="22">
        <v>6</v>
      </c>
      <c r="F3" s="22">
        <v>6</v>
      </c>
      <c r="G3" s="22">
        <v>6</v>
      </c>
      <c r="H3" s="22">
        <v>6</v>
      </c>
      <c r="I3" s="22">
        <v>8</v>
      </c>
      <c r="J3" s="22">
        <v>4</v>
      </c>
      <c r="K3" s="26">
        <f t="shared" ref="K3:K18" si="0">AVERAGE(E3:J3)</f>
        <v>6</v>
      </c>
    </row>
    <row r="4" spans="1:11" ht="15.75" thickTop="1" x14ac:dyDescent="0.25">
      <c r="A4" s="12" t="s">
        <v>7</v>
      </c>
      <c r="B4" s="13" t="s">
        <v>8</v>
      </c>
      <c r="C4" s="13" t="s">
        <v>20</v>
      </c>
      <c r="D4" s="6" t="s">
        <v>26</v>
      </c>
      <c r="E4" s="22" t="s">
        <v>44</v>
      </c>
      <c r="F4" s="22">
        <v>2</v>
      </c>
      <c r="G4" s="22">
        <v>310</v>
      </c>
      <c r="H4" s="22">
        <v>240</v>
      </c>
      <c r="I4" s="22">
        <v>5</v>
      </c>
      <c r="J4" s="22">
        <v>10</v>
      </c>
      <c r="K4" s="26">
        <f t="shared" si="0"/>
        <v>113.4</v>
      </c>
    </row>
    <row r="5" spans="1:11" ht="15.75" thickBot="1" x14ac:dyDescent="0.3">
      <c r="A5" s="7" t="s">
        <v>7</v>
      </c>
      <c r="B5" s="16" t="s">
        <v>8</v>
      </c>
      <c r="C5" s="16" t="s">
        <v>20</v>
      </c>
      <c r="D5" s="9" t="s">
        <v>27</v>
      </c>
      <c r="E5" s="22" t="s">
        <v>44</v>
      </c>
      <c r="F5" s="22">
        <v>5</v>
      </c>
      <c r="G5" s="22">
        <v>312</v>
      </c>
      <c r="H5" s="22">
        <v>240</v>
      </c>
      <c r="I5" s="22">
        <v>18</v>
      </c>
      <c r="J5" s="22">
        <v>13</v>
      </c>
      <c r="K5" s="26">
        <f t="shared" si="0"/>
        <v>117.6</v>
      </c>
    </row>
    <row r="6" spans="1:11" ht="15.75" thickTop="1" x14ac:dyDescent="0.25">
      <c r="A6" s="4" t="s">
        <v>21</v>
      </c>
      <c r="B6" s="30" t="s">
        <v>8</v>
      </c>
      <c r="C6" s="5" t="s">
        <v>9</v>
      </c>
      <c r="D6" s="6" t="s">
        <v>26</v>
      </c>
      <c r="E6" s="22">
        <v>2</v>
      </c>
      <c r="F6" s="22">
        <v>2</v>
      </c>
      <c r="G6" s="22">
        <v>40</v>
      </c>
      <c r="H6" s="22">
        <v>2</v>
      </c>
      <c r="I6" s="22">
        <v>3</v>
      </c>
      <c r="J6" s="22">
        <v>3</v>
      </c>
      <c r="K6" s="26">
        <f t="shared" si="0"/>
        <v>8.6666666666666661</v>
      </c>
    </row>
    <row r="7" spans="1:11" ht="15.75" thickBot="1" x14ac:dyDescent="0.3">
      <c r="A7" s="7" t="s">
        <v>21</v>
      </c>
      <c r="B7" s="16" t="s">
        <v>8</v>
      </c>
      <c r="C7" s="8" t="s">
        <v>9</v>
      </c>
      <c r="D7" s="9" t="s">
        <v>27</v>
      </c>
      <c r="E7" s="22">
        <v>3</v>
      </c>
      <c r="F7" s="22">
        <v>4</v>
      </c>
      <c r="G7" s="22">
        <v>42</v>
      </c>
      <c r="H7" s="22">
        <v>2</v>
      </c>
      <c r="I7" s="22">
        <v>7</v>
      </c>
      <c r="J7" s="22">
        <v>13</v>
      </c>
      <c r="K7" s="26">
        <f t="shared" si="0"/>
        <v>11.833333333333334</v>
      </c>
    </row>
    <row r="8" spans="1:11" ht="15.75" thickTop="1" x14ac:dyDescent="0.25">
      <c r="A8" s="12" t="s">
        <v>21</v>
      </c>
      <c r="B8" s="13" t="s">
        <v>8</v>
      </c>
      <c r="C8" s="13" t="s">
        <v>20</v>
      </c>
      <c r="D8" s="6" t="s">
        <v>26</v>
      </c>
      <c r="E8" s="22">
        <v>8</v>
      </c>
      <c r="F8" s="22">
        <v>1</v>
      </c>
      <c r="G8" s="22">
        <v>8</v>
      </c>
      <c r="H8" s="22">
        <v>120</v>
      </c>
      <c r="I8" s="22">
        <v>10</v>
      </c>
      <c r="J8" s="23">
        <v>4</v>
      </c>
      <c r="K8" s="26">
        <f t="shared" si="0"/>
        <v>25.166666666666668</v>
      </c>
    </row>
    <row r="9" spans="1:11" x14ac:dyDescent="0.25">
      <c r="A9" s="7" t="s">
        <v>21</v>
      </c>
      <c r="B9" s="16" t="s">
        <v>8</v>
      </c>
      <c r="C9" s="16" t="s">
        <v>20</v>
      </c>
      <c r="D9" s="9" t="s">
        <v>27</v>
      </c>
      <c r="E9" s="22">
        <v>12</v>
      </c>
      <c r="F9" s="22">
        <v>4</v>
      </c>
      <c r="G9" s="22">
        <v>93</v>
      </c>
      <c r="H9" s="22">
        <v>120</v>
      </c>
      <c r="I9" s="22">
        <v>12</v>
      </c>
      <c r="J9" s="23">
        <v>6</v>
      </c>
      <c r="K9" s="26">
        <f t="shared" si="0"/>
        <v>41.166666666666664</v>
      </c>
    </row>
    <row r="10" spans="1:11" ht="15.75" thickBot="1" x14ac:dyDescent="0.3">
      <c r="D10"/>
      <c r="F10"/>
      <c r="K10" s="26"/>
    </row>
    <row r="11" spans="1:11" ht="15.75" thickTop="1" x14ac:dyDescent="0.25">
      <c r="A11" s="12" t="s">
        <v>7</v>
      </c>
      <c r="B11" s="13" t="s">
        <v>19</v>
      </c>
      <c r="C11" s="14" t="s">
        <v>9</v>
      </c>
      <c r="D11" s="6" t="s">
        <v>26</v>
      </c>
      <c r="E11" s="22">
        <v>10</v>
      </c>
      <c r="F11" s="22">
        <v>18</v>
      </c>
      <c r="G11" s="22">
        <v>7</v>
      </c>
      <c r="H11" s="22">
        <v>27</v>
      </c>
      <c r="I11" s="22">
        <v>8</v>
      </c>
      <c r="J11" s="22">
        <v>40</v>
      </c>
      <c r="K11" s="26">
        <f t="shared" si="0"/>
        <v>18.333333333333332</v>
      </c>
    </row>
    <row r="12" spans="1:11" x14ac:dyDescent="0.25">
      <c r="A12" s="7" t="s">
        <v>7</v>
      </c>
      <c r="B12" s="16" t="s">
        <v>19</v>
      </c>
      <c r="C12" s="8" t="s">
        <v>9</v>
      </c>
      <c r="D12" s="9" t="s">
        <v>27</v>
      </c>
      <c r="E12" s="22">
        <v>18</v>
      </c>
      <c r="F12" s="22">
        <v>29</v>
      </c>
      <c r="G12" s="22">
        <v>15</v>
      </c>
      <c r="H12" s="22">
        <v>100</v>
      </c>
      <c r="I12" s="22">
        <v>13</v>
      </c>
      <c r="J12" s="22">
        <v>10</v>
      </c>
      <c r="K12" s="26">
        <f t="shared" si="0"/>
        <v>30.833333333333332</v>
      </c>
    </row>
    <row r="13" spans="1:11" x14ac:dyDescent="0.25">
      <c r="A13" s="12" t="s">
        <v>7</v>
      </c>
      <c r="B13" s="13" t="s">
        <v>19</v>
      </c>
      <c r="C13" s="13" t="s">
        <v>20</v>
      </c>
      <c r="D13" s="15" t="s">
        <v>26</v>
      </c>
      <c r="E13" s="22">
        <v>2</v>
      </c>
      <c r="F13" s="22">
        <v>10</v>
      </c>
      <c r="G13" s="22">
        <v>2</v>
      </c>
      <c r="H13" s="22">
        <v>9</v>
      </c>
      <c r="I13" s="22">
        <v>13</v>
      </c>
      <c r="J13" s="22">
        <v>10</v>
      </c>
      <c r="K13" s="26">
        <f t="shared" si="0"/>
        <v>7.666666666666667</v>
      </c>
    </row>
    <row r="14" spans="1:11" x14ac:dyDescent="0.25">
      <c r="A14" s="7" t="s">
        <v>7</v>
      </c>
      <c r="B14" s="16" t="s">
        <v>19</v>
      </c>
      <c r="C14" s="16" t="s">
        <v>20</v>
      </c>
      <c r="D14" s="9" t="s">
        <v>27</v>
      </c>
      <c r="E14" s="22">
        <v>13</v>
      </c>
      <c r="F14" s="22">
        <v>45</v>
      </c>
      <c r="G14" s="22">
        <v>5</v>
      </c>
      <c r="H14" s="22">
        <v>13</v>
      </c>
      <c r="I14" s="22">
        <v>16</v>
      </c>
      <c r="J14" s="22">
        <v>20</v>
      </c>
      <c r="K14" s="26">
        <f t="shared" si="0"/>
        <v>18.666666666666668</v>
      </c>
    </row>
    <row r="15" spans="1:11" x14ac:dyDescent="0.25">
      <c r="A15" s="12" t="s">
        <v>21</v>
      </c>
      <c r="B15" s="13" t="s">
        <v>19</v>
      </c>
      <c r="C15" s="14" t="s">
        <v>9</v>
      </c>
      <c r="D15" s="15" t="s">
        <v>26</v>
      </c>
      <c r="E15" s="22">
        <v>12</v>
      </c>
      <c r="F15" s="22">
        <v>20</v>
      </c>
      <c r="G15" s="22">
        <v>41</v>
      </c>
      <c r="H15" s="22">
        <v>330</v>
      </c>
      <c r="I15" s="22">
        <v>6</v>
      </c>
      <c r="J15" s="23">
        <v>5</v>
      </c>
      <c r="K15" s="26">
        <f t="shared" si="0"/>
        <v>69</v>
      </c>
    </row>
    <row r="16" spans="1:11" x14ac:dyDescent="0.25">
      <c r="A16" s="7" t="s">
        <v>21</v>
      </c>
      <c r="B16" s="16" t="s">
        <v>19</v>
      </c>
      <c r="C16" s="8" t="s">
        <v>9</v>
      </c>
      <c r="D16" s="9" t="s">
        <v>27</v>
      </c>
      <c r="E16" s="22">
        <v>14</v>
      </c>
      <c r="F16" s="22">
        <v>21</v>
      </c>
      <c r="G16" s="22">
        <v>42</v>
      </c>
      <c r="H16" s="22">
        <v>590</v>
      </c>
      <c r="I16" s="22">
        <v>19</v>
      </c>
      <c r="J16" s="23">
        <v>10</v>
      </c>
      <c r="K16" s="26">
        <f t="shared" si="0"/>
        <v>116</v>
      </c>
    </row>
    <row r="17" spans="1:11" x14ac:dyDescent="0.25">
      <c r="A17" s="12" t="s">
        <v>21</v>
      </c>
      <c r="B17" s="13" t="s">
        <v>19</v>
      </c>
      <c r="C17" s="13" t="s">
        <v>20</v>
      </c>
      <c r="D17" s="15" t="s">
        <v>26</v>
      </c>
      <c r="E17" s="22">
        <v>24</v>
      </c>
      <c r="F17" s="22">
        <v>9</v>
      </c>
      <c r="G17" s="22">
        <v>13</v>
      </c>
      <c r="H17" s="22">
        <v>180</v>
      </c>
      <c r="I17" s="22">
        <v>15</v>
      </c>
      <c r="J17" s="23">
        <v>45</v>
      </c>
      <c r="K17" s="26">
        <f t="shared" si="0"/>
        <v>47.666666666666664</v>
      </c>
    </row>
    <row r="18" spans="1:11" x14ac:dyDescent="0.25">
      <c r="A18" s="7" t="s">
        <v>21</v>
      </c>
      <c r="B18" s="16" t="s">
        <v>19</v>
      </c>
      <c r="C18" s="16" t="s">
        <v>20</v>
      </c>
      <c r="D18" s="9" t="s">
        <v>27</v>
      </c>
      <c r="E18" s="22">
        <v>26</v>
      </c>
      <c r="F18" s="22">
        <v>16</v>
      </c>
      <c r="G18" s="22">
        <v>45</v>
      </c>
      <c r="H18" s="22">
        <v>250</v>
      </c>
      <c r="I18" s="22">
        <v>17</v>
      </c>
      <c r="J18" s="23">
        <v>50</v>
      </c>
      <c r="K18" s="26">
        <f t="shared" si="0"/>
        <v>67.333333333333329</v>
      </c>
    </row>
    <row r="19" spans="1:11" x14ac:dyDescent="0.25">
      <c r="D19"/>
      <c r="F19"/>
    </row>
    <row r="20" spans="1:11" ht="15.75" thickBot="1" x14ac:dyDescent="0.3">
      <c r="D20"/>
      <c r="F20"/>
    </row>
    <row r="21" spans="1:11" ht="16.5" thickTop="1" thickBot="1" x14ac:dyDescent="0.3">
      <c r="A21" s="3" t="s">
        <v>25</v>
      </c>
      <c r="B21" s="29" t="s">
        <v>47</v>
      </c>
      <c r="C21" t="s">
        <v>48</v>
      </c>
      <c r="D21"/>
      <c r="F21"/>
    </row>
    <row r="22" spans="1:11" ht="15.75" thickTop="1" x14ac:dyDescent="0.25">
      <c r="A22" s="6" t="s">
        <v>26</v>
      </c>
      <c r="B22" s="33">
        <f>AVERAGE(K2,K4,K6,K8)</f>
        <v>37.725000000000001</v>
      </c>
      <c r="C22" s="25">
        <f>AVERAGE(K11,K13,K15,K17)</f>
        <v>35.666666666666664</v>
      </c>
      <c r="D22"/>
      <c r="F22"/>
    </row>
    <row r="23" spans="1:11" x14ac:dyDescent="0.25">
      <c r="A23" s="9" t="s">
        <v>27</v>
      </c>
      <c r="B23" s="33">
        <f>AVERAGE(K3,K5,K7,K9)</f>
        <v>44.15</v>
      </c>
      <c r="C23" s="25">
        <f>AVERAGE(K12,K14,K16,K18)</f>
        <v>58.208333333333329</v>
      </c>
      <c r="D23"/>
      <c r="F23"/>
    </row>
    <row r="24" spans="1:11" x14ac:dyDescent="0.25">
      <c r="D24"/>
      <c r="F24"/>
    </row>
    <row r="25" spans="1:11" x14ac:dyDescent="0.25">
      <c r="D25"/>
      <c r="F25"/>
    </row>
    <row r="26" spans="1:11" x14ac:dyDescent="0.25">
      <c r="D26"/>
      <c r="F26"/>
    </row>
    <row r="27" spans="1:11" x14ac:dyDescent="0.25">
      <c r="D27"/>
      <c r="F27"/>
    </row>
    <row r="28" spans="1:11" x14ac:dyDescent="0.25">
      <c r="D28"/>
      <c r="F28"/>
    </row>
    <row r="29" spans="1:11" x14ac:dyDescent="0.25">
      <c r="D29"/>
      <c r="F29"/>
    </row>
    <row r="30" spans="1:11" x14ac:dyDescent="0.25">
      <c r="D30"/>
      <c r="F30"/>
    </row>
    <row r="31" spans="1:11" x14ac:dyDescent="0.25">
      <c r="D31"/>
      <c r="F31"/>
    </row>
    <row r="32" spans="1:11" x14ac:dyDescent="0.25">
      <c r="D32"/>
      <c r="F32"/>
    </row>
    <row r="33" spans="4:6" x14ac:dyDescent="0.25">
      <c r="D33"/>
      <c r="F33"/>
    </row>
    <row r="34" spans="4:6" x14ac:dyDescent="0.25">
      <c r="D34"/>
      <c r="F34"/>
    </row>
    <row r="35" spans="4:6" x14ac:dyDescent="0.25">
      <c r="D35"/>
      <c r="F35"/>
    </row>
    <row r="36" spans="4:6" x14ac:dyDescent="0.25">
      <c r="D36"/>
      <c r="F36"/>
    </row>
    <row r="37" spans="4:6" x14ac:dyDescent="0.25">
      <c r="D37"/>
      <c r="F37"/>
    </row>
    <row r="38" spans="4:6" x14ac:dyDescent="0.25">
      <c r="D38"/>
      <c r="F38"/>
    </row>
    <row r="39" spans="4:6" x14ac:dyDescent="0.25">
      <c r="D39"/>
      <c r="F39"/>
    </row>
    <row r="40" spans="4:6" x14ac:dyDescent="0.25">
      <c r="D40"/>
      <c r="F40"/>
    </row>
    <row r="41" spans="4:6" x14ac:dyDescent="0.25">
      <c r="D41"/>
      <c r="F41"/>
    </row>
    <row r="42" spans="4:6" x14ac:dyDescent="0.25">
      <c r="D42"/>
      <c r="F42"/>
    </row>
    <row r="43" spans="4:6" x14ac:dyDescent="0.25">
      <c r="D43"/>
      <c r="F43"/>
    </row>
    <row r="44" spans="4:6" x14ac:dyDescent="0.25">
      <c r="D44"/>
      <c r="F44"/>
    </row>
    <row r="45" spans="4:6" x14ac:dyDescent="0.25">
      <c r="D45"/>
      <c r="F45"/>
    </row>
    <row r="46" spans="4:6" x14ac:dyDescent="0.25">
      <c r="D46"/>
      <c r="F46"/>
    </row>
    <row r="47" spans="4:6" x14ac:dyDescent="0.25">
      <c r="D47"/>
      <c r="F47"/>
    </row>
    <row r="48" spans="4:6" x14ac:dyDescent="0.25">
      <c r="D48"/>
      <c r="F48"/>
    </row>
    <row r="49" spans="4:6" x14ac:dyDescent="0.25">
      <c r="D49"/>
      <c r="F49"/>
    </row>
    <row r="50" spans="4:6" x14ac:dyDescent="0.25">
      <c r="D50"/>
      <c r="F50"/>
    </row>
    <row r="51" spans="4:6" x14ac:dyDescent="0.25">
      <c r="D51"/>
      <c r="F51"/>
    </row>
    <row r="52" spans="4:6" x14ac:dyDescent="0.25">
      <c r="D52"/>
      <c r="F52"/>
    </row>
    <row r="53" spans="4:6" x14ac:dyDescent="0.25">
      <c r="D53"/>
      <c r="F53"/>
    </row>
    <row r="54" spans="4:6" x14ac:dyDescent="0.25">
      <c r="D54"/>
      <c r="F54"/>
    </row>
    <row r="55" spans="4:6" x14ac:dyDescent="0.25">
      <c r="D55"/>
      <c r="F55"/>
    </row>
    <row r="56" spans="4:6" x14ac:dyDescent="0.25">
      <c r="D56"/>
      <c r="F56"/>
    </row>
    <row r="57" spans="4:6" x14ac:dyDescent="0.25">
      <c r="D57"/>
      <c r="F57"/>
    </row>
    <row r="58" spans="4:6" x14ac:dyDescent="0.25">
      <c r="D58"/>
      <c r="F58"/>
    </row>
    <row r="59" spans="4:6" x14ac:dyDescent="0.25">
      <c r="D59"/>
      <c r="F59"/>
    </row>
    <row r="60" spans="4:6" x14ac:dyDescent="0.25">
      <c r="D60"/>
      <c r="F60"/>
    </row>
    <row r="61" spans="4:6" x14ac:dyDescent="0.25">
      <c r="D61"/>
      <c r="F61"/>
    </row>
    <row r="62" spans="4:6" x14ac:dyDescent="0.25">
      <c r="D62"/>
      <c r="F62"/>
    </row>
    <row r="63" spans="4:6" x14ac:dyDescent="0.25">
      <c r="D63"/>
      <c r="F63"/>
    </row>
    <row r="64" spans="4:6" x14ac:dyDescent="0.25">
      <c r="D64"/>
      <c r="F64"/>
    </row>
    <row r="65" spans="4:6" x14ac:dyDescent="0.25">
      <c r="D65"/>
      <c r="F65"/>
    </row>
    <row r="66" spans="4:6" x14ac:dyDescent="0.25">
      <c r="D66"/>
      <c r="F66"/>
    </row>
    <row r="67" spans="4:6" x14ac:dyDescent="0.25">
      <c r="D67"/>
      <c r="F67"/>
    </row>
    <row r="68" spans="4:6" x14ac:dyDescent="0.25">
      <c r="D68"/>
      <c r="F68"/>
    </row>
    <row r="69" spans="4:6" x14ac:dyDescent="0.25">
      <c r="D69"/>
      <c r="F69"/>
    </row>
    <row r="70" spans="4:6" x14ac:dyDescent="0.25">
      <c r="D70"/>
      <c r="F70"/>
    </row>
    <row r="71" spans="4:6" x14ac:dyDescent="0.25">
      <c r="D71"/>
      <c r="F71"/>
    </row>
    <row r="72" spans="4:6" x14ac:dyDescent="0.25">
      <c r="D72"/>
      <c r="F72"/>
    </row>
    <row r="73" spans="4:6" x14ac:dyDescent="0.25">
      <c r="D73"/>
      <c r="F73"/>
    </row>
    <row r="74" spans="4:6" x14ac:dyDescent="0.25">
      <c r="D74"/>
      <c r="F74"/>
    </row>
    <row r="75" spans="4:6" x14ac:dyDescent="0.25">
      <c r="D75"/>
      <c r="F75"/>
    </row>
    <row r="76" spans="4:6" x14ac:dyDescent="0.25">
      <c r="D76"/>
      <c r="F76"/>
    </row>
    <row r="77" spans="4:6" x14ac:dyDescent="0.25">
      <c r="D77"/>
      <c r="F77"/>
    </row>
    <row r="78" spans="4:6" x14ac:dyDescent="0.25">
      <c r="D78"/>
      <c r="F78"/>
    </row>
    <row r="79" spans="4:6" x14ac:dyDescent="0.25">
      <c r="D79"/>
      <c r="F79"/>
    </row>
    <row r="80" spans="4:6" x14ac:dyDescent="0.25">
      <c r="D80"/>
      <c r="F80"/>
    </row>
    <row r="81" spans="4:6" x14ac:dyDescent="0.25">
      <c r="D81"/>
      <c r="F81"/>
    </row>
    <row r="82" spans="4:6" x14ac:dyDescent="0.25">
      <c r="D82"/>
      <c r="F82"/>
    </row>
    <row r="83" spans="4:6" x14ac:dyDescent="0.25">
      <c r="D83"/>
      <c r="F83"/>
    </row>
    <row r="84" spans="4:6" x14ac:dyDescent="0.25">
      <c r="D84"/>
      <c r="F84"/>
    </row>
    <row r="85" spans="4:6" x14ac:dyDescent="0.25">
      <c r="D85"/>
      <c r="F85"/>
    </row>
    <row r="86" spans="4:6" x14ac:dyDescent="0.25">
      <c r="D86"/>
      <c r="F86"/>
    </row>
    <row r="87" spans="4:6" x14ac:dyDescent="0.25">
      <c r="D87"/>
      <c r="F87"/>
    </row>
    <row r="88" spans="4:6" x14ac:dyDescent="0.25">
      <c r="D88"/>
      <c r="F88"/>
    </row>
    <row r="89" spans="4:6" x14ac:dyDescent="0.25">
      <c r="D89"/>
      <c r="F89"/>
    </row>
    <row r="90" spans="4:6" x14ac:dyDescent="0.25">
      <c r="D90"/>
      <c r="F90"/>
    </row>
    <row r="91" spans="4:6" x14ac:dyDescent="0.25">
      <c r="D91"/>
      <c r="F91"/>
    </row>
    <row r="92" spans="4:6" x14ac:dyDescent="0.25">
      <c r="D92"/>
      <c r="F92"/>
    </row>
    <row r="93" spans="4:6" x14ac:dyDescent="0.25">
      <c r="D93"/>
      <c r="F93"/>
    </row>
    <row r="94" spans="4:6" x14ac:dyDescent="0.25">
      <c r="D94"/>
      <c r="F94"/>
    </row>
    <row r="95" spans="4:6" x14ac:dyDescent="0.25">
      <c r="D95"/>
      <c r="F95"/>
    </row>
    <row r="96" spans="4:6" x14ac:dyDescent="0.25">
      <c r="D96"/>
      <c r="F96"/>
    </row>
    <row r="97" spans="4:6" x14ac:dyDescent="0.25">
      <c r="D97"/>
      <c r="F97"/>
    </row>
    <row r="98" spans="4:6" x14ac:dyDescent="0.25">
      <c r="D98"/>
      <c r="F98"/>
    </row>
    <row r="99" spans="4:6" x14ac:dyDescent="0.25">
      <c r="D99"/>
      <c r="F99"/>
    </row>
    <row r="100" spans="4:6" x14ac:dyDescent="0.25">
      <c r="D100"/>
      <c r="F100"/>
    </row>
    <row r="101" spans="4:6" x14ac:dyDescent="0.25">
      <c r="D101"/>
      <c r="F101"/>
    </row>
    <row r="102" spans="4:6" x14ac:dyDescent="0.25">
      <c r="D102"/>
      <c r="F102"/>
    </row>
    <row r="103" spans="4:6" x14ac:dyDescent="0.25">
      <c r="D103"/>
      <c r="F103"/>
    </row>
    <row r="104" spans="4:6" x14ac:dyDescent="0.25">
      <c r="D104"/>
      <c r="F104"/>
    </row>
    <row r="105" spans="4:6" x14ac:dyDescent="0.25">
      <c r="D105"/>
      <c r="F10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6" zoomScale="70" zoomScaleNormal="70" workbookViewId="0">
      <selection activeCell="I43" sqref="I43"/>
    </sheetView>
  </sheetViews>
  <sheetFormatPr baseColWidth="10" defaultRowHeight="15" x14ac:dyDescent="0.25"/>
  <cols>
    <col min="1" max="1" width="40" bestFit="1" customWidth="1"/>
    <col min="2" max="2" width="16" bestFit="1" customWidth="1"/>
    <col min="3" max="3" width="13.7109375" bestFit="1" customWidth="1"/>
    <col min="4" max="4" width="23.7109375" bestFit="1" customWidth="1"/>
    <col min="5" max="5" width="16.7109375" bestFit="1" customWidth="1"/>
    <col min="6" max="8" width="17.28515625" bestFit="1" customWidth="1"/>
    <col min="9" max="9" width="17" bestFit="1" customWidth="1"/>
    <col min="10" max="10" width="17.28515625" bestFit="1" customWidth="1"/>
    <col min="12" max="12" width="11.42578125" style="36"/>
  </cols>
  <sheetData>
    <row r="1" spans="1:12" ht="16.5" thickTop="1" thickBot="1" x14ac:dyDescent="0.3">
      <c r="A1" s="1" t="s">
        <v>3</v>
      </c>
      <c r="B1" s="2" t="s">
        <v>4</v>
      </c>
      <c r="C1" s="2" t="s">
        <v>5</v>
      </c>
      <c r="D1" s="3" t="s">
        <v>25</v>
      </c>
      <c r="E1" s="21" t="s">
        <v>36</v>
      </c>
      <c r="F1" s="21" t="s">
        <v>37</v>
      </c>
      <c r="G1" s="21" t="s">
        <v>38</v>
      </c>
      <c r="H1" s="21" t="s">
        <v>39</v>
      </c>
      <c r="I1" s="21" t="s">
        <v>40</v>
      </c>
      <c r="J1" s="21" t="s">
        <v>41</v>
      </c>
      <c r="K1" s="24" t="s">
        <v>45</v>
      </c>
      <c r="L1" s="34" t="s">
        <v>62</v>
      </c>
    </row>
    <row r="2" spans="1:12" ht="15.75" thickTop="1" x14ac:dyDescent="0.25">
      <c r="A2" s="7" t="s">
        <v>7</v>
      </c>
      <c r="B2" s="8" t="s">
        <v>8</v>
      </c>
      <c r="C2" s="8" t="s">
        <v>9</v>
      </c>
      <c r="D2" s="9" t="s">
        <v>28</v>
      </c>
      <c r="E2" s="22">
        <v>274</v>
      </c>
      <c r="F2" s="22">
        <v>153</v>
      </c>
      <c r="G2" s="22">
        <v>290</v>
      </c>
      <c r="H2" s="22">
        <v>210</v>
      </c>
      <c r="I2" s="22" t="s">
        <v>43</v>
      </c>
      <c r="J2" s="23">
        <v>390</v>
      </c>
      <c r="K2" s="26">
        <f>AVERAGE(E2:J2)</f>
        <v>263.39999999999998</v>
      </c>
      <c r="L2" s="35"/>
    </row>
    <row r="3" spans="1:12" ht="15.75" thickBot="1" x14ac:dyDescent="0.3">
      <c r="A3" s="10" t="s">
        <v>7</v>
      </c>
      <c r="B3" s="11" t="s">
        <v>8</v>
      </c>
      <c r="C3" s="11" t="s">
        <v>9</v>
      </c>
      <c r="D3" s="18" t="s">
        <v>29</v>
      </c>
      <c r="E3" s="22" t="s">
        <v>44</v>
      </c>
      <c r="F3" s="22">
        <v>574</v>
      </c>
      <c r="G3" s="22" t="s">
        <v>44</v>
      </c>
      <c r="H3" s="22" t="s">
        <v>44</v>
      </c>
      <c r="I3" s="22" t="s">
        <v>44</v>
      </c>
      <c r="J3" s="22" t="s">
        <v>44</v>
      </c>
      <c r="K3" s="26">
        <f t="shared" ref="K3:K20" si="0">AVERAGE(E3:J3)</f>
        <v>574</v>
      </c>
      <c r="L3" s="36">
        <f>5/6</f>
        <v>0.83333333333333337</v>
      </c>
    </row>
    <row r="4" spans="1:12" x14ac:dyDescent="0.25">
      <c r="A4" s="7" t="s">
        <v>7</v>
      </c>
      <c r="B4" s="16" t="s">
        <v>19</v>
      </c>
      <c r="C4" s="8" t="s">
        <v>9</v>
      </c>
      <c r="D4" s="9" t="s">
        <v>28</v>
      </c>
      <c r="E4" s="22">
        <v>223</v>
      </c>
      <c r="F4" s="22">
        <v>870</v>
      </c>
      <c r="G4" s="22">
        <v>128</v>
      </c>
      <c r="H4" s="22" t="s">
        <v>44</v>
      </c>
      <c r="I4" s="22">
        <v>431</v>
      </c>
      <c r="J4" s="22">
        <v>270</v>
      </c>
      <c r="K4" s="26">
        <f t="shared" si="0"/>
        <v>384.4</v>
      </c>
    </row>
    <row r="5" spans="1:12" ht="15.75" thickBot="1" x14ac:dyDescent="0.3">
      <c r="A5" s="10" t="s">
        <v>7</v>
      </c>
      <c r="B5" s="17" t="s">
        <v>19</v>
      </c>
      <c r="C5" s="11" t="s">
        <v>9</v>
      </c>
      <c r="D5" s="18" t="s">
        <v>29</v>
      </c>
      <c r="E5" s="22">
        <v>223</v>
      </c>
      <c r="F5" s="22" t="s">
        <v>44</v>
      </c>
      <c r="G5" s="22" t="s">
        <v>44</v>
      </c>
      <c r="H5" s="22" t="s">
        <v>44</v>
      </c>
      <c r="I5" s="22">
        <v>897</v>
      </c>
      <c r="J5" s="23" t="s">
        <v>43</v>
      </c>
      <c r="K5" s="26">
        <f t="shared" si="0"/>
        <v>560</v>
      </c>
      <c r="L5" s="36">
        <f>3/6</f>
        <v>0.5</v>
      </c>
    </row>
    <row r="6" spans="1:12" x14ac:dyDescent="0.25">
      <c r="K6" s="26"/>
    </row>
    <row r="7" spans="1:12" x14ac:dyDescent="0.25">
      <c r="A7" s="7" t="s">
        <v>7</v>
      </c>
      <c r="B7" s="8" t="s">
        <v>8</v>
      </c>
      <c r="C7" s="16" t="s">
        <v>20</v>
      </c>
      <c r="D7" s="9" t="s">
        <v>28</v>
      </c>
      <c r="E7" s="22" t="s">
        <v>44</v>
      </c>
      <c r="F7" s="22">
        <v>680</v>
      </c>
      <c r="G7" s="22">
        <v>590</v>
      </c>
      <c r="H7" s="22">
        <v>660</v>
      </c>
      <c r="I7" s="22" t="s">
        <v>43</v>
      </c>
      <c r="J7" s="22">
        <v>15</v>
      </c>
      <c r="K7" s="26">
        <f t="shared" si="0"/>
        <v>486.25</v>
      </c>
    </row>
    <row r="8" spans="1:12" ht="15.75" thickBot="1" x14ac:dyDescent="0.3">
      <c r="A8" s="10" t="s">
        <v>7</v>
      </c>
      <c r="B8" s="11" t="s">
        <v>8</v>
      </c>
      <c r="C8" s="17" t="s">
        <v>20</v>
      </c>
      <c r="D8" s="18" t="s">
        <v>29</v>
      </c>
      <c r="E8" s="22" t="s">
        <v>44</v>
      </c>
      <c r="F8" s="22" t="s">
        <v>44</v>
      </c>
      <c r="G8" s="22" t="s">
        <v>44</v>
      </c>
      <c r="H8" s="22">
        <v>660</v>
      </c>
      <c r="I8" s="22" t="s">
        <v>44</v>
      </c>
      <c r="J8" s="22" t="s">
        <v>44</v>
      </c>
      <c r="K8" s="26">
        <v>660</v>
      </c>
      <c r="L8" s="36">
        <f>5/6</f>
        <v>0.83333333333333337</v>
      </c>
    </row>
    <row r="9" spans="1:12" x14ac:dyDescent="0.25">
      <c r="A9" s="7" t="s">
        <v>7</v>
      </c>
      <c r="B9" s="16" t="s">
        <v>19</v>
      </c>
      <c r="C9" s="16" t="s">
        <v>20</v>
      </c>
      <c r="D9" s="9" t="s">
        <v>28</v>
      </c>
      <c r="E9" s="22">
        <v>478</v>
      </c>
      <c r="F9" s="22">
        <v>45</v>
      </c>
      <c r="G9" s="22">
        <v>120</v>
      </c>
      <c r="H9" s="22">
        <v>270</v>
      </c>
      <c r="I9" s="22">
        <v>160</v>
      </c>
      <c r="J9" s="22">
        <v>130</v>
      </c>
      <c r="K9" s="26">
        <f t="shared" si="0"/>
        <v>200.5</v>
      </c>
      <c r="L9" s="35"/>
    </row>
    <row r="10" spans="1:12" ht="15.75" thickBot="1" x14ac:dyDescent="0.3">
      <c r="A10" s="10" t="s">
        <v>7</v>
      </c>
      <c r="B10" s="17" t="s">
        <v>19</v>
      </c>
      <c r="C10" s="17" t="s">
        <v>20</v>
      </c>
      <c r="D10" s="18" t="s">
        <v>29</v>
      </c>
      <c r="E10" s="22" t="s">
        <v>44</v>
      </c>
      <c r="F10" s="22">
        <v>150</v>
      </c>
      <c r="G10" s="22">
        <v>123</v>
      </c>
      <c r="H10" s="22">
        <v>272</v>
      </c>
      <c r="I10" s="22">
        <v>210</v>
      </c>
      <c r="J10" s="23">
        <v>130</v>
      </c>
      <c r="K10" s="26">
        <f t="shared" si="0"/>
        <v>177</v>
      </c>
      <c r="L10" s="36">
        <f>1/6</f>
        <v>0.16666666666666666</v>
      </c>
    </row>
    <row r="11" spans="1:12" x14ac:dyDescent="0.25">
      <c r="K11" s="26"/>
    </row>
    <row r="12" spans="1:12" x14ac:dyDescent="0.25">
      <c r="A12" s="7" t="s">
        <v>21</v>
      </c>
      <c r="B12" s="8" t="s">
        <v>8</v>
      </c>
      <c r="C12" s="8" t="s">
        <v>9</v>
      </c>
      <c r="D12" s="9" t="s">
        <v>28</v>
      </c>
      <c r="E12" s="22">
        <v>49</v>
      </c>
      <c r="F12" s="22">
        <v>119</v>
      </c>
      <c r="G12" s="22">
        <v>285</v>
      </c>
      <c r="H12" s="22">
        <v>240</v>
      </c>
      <c r="I12" s="22">
        <v>45</v>
      </c>
      <c r="J12" s="23">
        <v>40</v>
      </c>
      <c r="K12" s="26">
        <f t="shared" si="0"/>
        <v>129.66666666666666</v>
      </c>
      <c r="L12" s="35"/>
    </row>
    <row r="13" spans="1:12" ht="15.75" thickBot="1" x14ac:dyDescent="0.3">
      <c r="A13" s="10" t="s">
        <v>21</v>
      </c>
      <c r="B13" s="11" t="s">
        <v>8</v>
      </c>
      <c r="C13" s="11" t="s">
        <v>9</v>
      </c>
      <c r="D13" s="18" t="s">
        <v>29</v>
      </c>
      <c r="E13" s="22" t="s">
        <v>44</v>
      </c>
      <c r="F13" s="22" t="s">
        <v>44</v>
      </c>
      <c r="G13" s="22" t="s">
        <v>44</v>
      </c>
      <c r="H13" s="22" t="s">
        <v>44</v>
      </c>
      <c r="I13" s="22" t="s">
        <v>44</v>
      </c>
      <c r="J13" s="22" t="s">
        <v>44</v>
      </c>
      <c r="K13" s="26"/>
      <c r="L13" s="36">
        <v>1</v>
      </c>
    </row>
    <row r="14" spans="1:12" x14ac:dyDescent="0.25">
      <c r="A14" s="7" t="s">
        <v>21</v>
      </c>
      <c r="B14" s="16" t="s">
        <v>19</v>
      </c>
      <c r="C14" s="8" t="s">
        <v>9</v>
      </c>
      <c r="D14" s="9" t="s">
        <v>28</v>
      </c>
      <c r="E14" s="22">
        <v>120</v>
      </c>
      <c r="F14" s="22">
        <v>120</v>
      </c>
      <c r="G14" s="22">
        <v>118</v>
      </c>
      <c r="H14" s="22">
        <v>475</v>
      </c>
      <c r="I14" s="22">
        <v>141</v>
      </c>
      <c r="J14" s="23" t="s">
        <v>43</v>
      </c>
      <c r="K14" s="26">
        <f t="shared" si="0"/>
        <v>194.8</v>
      </c>
      <c r="L14" s="35"/>
    </row>
    <row r="15" spans="1:12" ht="15.75" thickBot="1" x14ac:dyDescent="0.3">
      <c r="A15" s="10" t="s">
        <v>21</v>
      </c>
      <c r="B15" s="17" t="s">
        <v>19</v>
      </c>
      <c r="C15" s="11" t="s">
        <v>9</v>
      </c>
      <c r="D15" s="18" t="s">
        <v>29</v>
      </c>
      <c r="E15" s="22">
        <v>840</v>
      </c>
      <c r="F15" s="22" t="s">
        <v>44</v>
      </c>
      <c r="G15" s="22" t="s">
        <v>44</v>
      </c>
      <c r="H15" s="22" t="s">
        <v>44</v>
      </c>
      <c r="I15" s="22" t="s">
        <v>44</v>
      </c>
      <c r="J15" s="23" t="s">
        <v>43</v>
      </c>
      <c r="K15" s="26">
        <f t="shared" si="0"/>
        <v>840</v>
      </c>
      <c r="L15" s="36">
        <f>5/6</f>
        <v>0.83333333333333337</v>
      </c>
    </row>
    <row r="16" spans="1:12" x14ac:dyDescent="0.25">
      <c r="K16" s="26"/>
    </row>
    <row r="17" spans="1:12" x14ac:dyDescent="0.25">
      <c r="A17" s="7" t="s">
        <v>21</v>
      </c>
      <c r="B17" s="8" t="s">
        <v>8</v>
      </c>
      <c r="C17" s="16" t="s">
        <v>20</v>
      </c>
      <c r="D17" s="9" t="s">
        <v>28</v>
      </c>
      <c r="E17" s="22">
        <v>258</v>
      </c>
      <c r="F17" s="22">
        <v>91</v>
      </c>
      <c r="G17" s="22">
        <v>455</v>
      </c>
      <c r="H17" s="22">
        <v>330</v>
      </c>
      <c r="I17" s="22">
        <v>636</v>
      </c>
      <c r="J17" s="23">
        <v>150</v>
      </c>
      <c r="K17" s="26">
        <f t="shared" si="0"/>
        <v>320</v>
      </c>
      <c r="L17" s="35"/>
    </row>
    <row r="18" spans="1:12" ht="15.75" thickBot="1" x14ac:dyDescent="0.3">
      <c r="A18" s="10" t="s">
        <v>21</v>
      </c>
      <c r="B18" s="11" t="s">
        <v>8</v>
      </c>
      <c r="C18" s="17" t="s">
        <v>20</v>
      </c>
      <c r="D18" s="18" t="s">
        <v>29</v>
      </c>
      <c r="E18" s="22" t="s">
        <v>44</v>
      </c>
      <c r="F18" s="22" t="s">
        <v>44</v>
      </c>
      <c r="G18" s="22">
        <v>530</v>
      </c>
      <c r="H18" s="22" t="s">
        <v>44</v>
      </c>
      <c r="I18" s="22" t="s">
        <v>44</v>
      </c>
      <c r="J18" s="22" t="s">
        <v>44</v>
      </c>
      <c r="K18" s="26">
        <f t="shared" si="0"/>
        <v>530</v>
      </c>
      <c r="L18" s="36">
        <f>5/6</f>
        <v>0.83333333333333337</v>
      </c>
    </row>
    <row r="19" spans="1:12" x14ac:dyDescent="0.25">
      <c r="A19" s="7" t="s">
        <v>21</v>
      </c>
      <c r="B19" s="16" t="s">
        <v>19</v>
      </c>
      <c r="C19" s="16" t="s">
        <v>20</v>
      </c>
      <c r="D19" s="9" t="s">
        <v>28</v>
      </c>
      <c r="E19" s="22">
        <v>210</v>
      </c>
      <c r="F19" s="22" t="s">
        <v>44</v>
      </c>
      <c r="G19" s="22">
        <v>335</v>
      </c>
      <c r="H19" s="22">
        <v>280</v>
      </c>
      <c r="I19" s="22">
        <v>346</v>
      </c>
      <c r="J19" s="23">
        <v>130</v>
      </c>
      <c r="K19" s="26">
        <f t="shared" si="0"/>
        <v>260.2</v>
      </c>
    </row>
    <row r="20" spans="1:12" ht="15.75" thickBot="1" x14ac:dyDescent="0.3">
      <c r="A20" s="10" t="s">
        <v>21</v>
      </c>
      <c r="B20" s="17" t="s">
        <v>19</v>
      </c>
      <c r="C20" s="17" t="s">
        <v>20</v>
      </c>
      <c r="D20" s="18" t="s">
        <v>29</v>
      </c>
      <c r="E20" s="22" t="s">
        <v>44</v>
      </c>
      <c r="F20" s="22" t="s">
        <v>44</v>
      </c>
      <c r="G20" s="22" t="s">
        <v>44</v>
      </c>
      <c r="H20" s="22" t="s">
        <v>44</v>
      </c>
      <c r="I20" s="22">
        <v>349</v>
      </c>
      <c r="J20" s="23" t="s">
        <v>43</v>
      </c>
      <c r="K20" s="26">
        <f t="shared" si="0"/>
        <v>349</v>
      </c>
      <c r="L20" s="36">
        <f>4/6</f>
        <v>0.66666666666666663</v>
      </c>
    </row>
    <row r="23" spans="1:12" x14ac:dyDescent="0.25">
      <c r="A23" s="20" t="s">
        <v>25</v>
      </c>
      <c r="B23" s="20" t="s">
        <v>59</v>
      </c>
      <c r="C23" s="20" t="s">
        <v>49</v>
      </c>
      <c r="D23" s="20" t="s">
        <v>60</v>
      </c>
      <c r="E23" s="20" t="s">
        <v>50</v>
      </c>
    </row>
    <row r="24" spans="1:12" x14ac:dyDescent="0.25">
      <c r="A24" s="20" t="s">
        <v>57</v>
      </c>
      <c r="B24" s="20">
        <f>AVERAGE(K2,K4)</f>
        <v>323.89999999999998</v>
      </c>
      <c r="C24" s="32">
        <f>AVERAGE(K7,K9)</f>
        <v>343.375</v>
      </c>
      <c r="D24" s="32">
        <f>AVERAGE(K12,K14)</f>
        <v>162.23333333333335</v>
      </c>
      <c r="E24" s="32">
        <f>AVERAGE(K17,K19)</f>
        <v>290.10000000000002</v>
      </c>
    </row>
    <row r="25" spans="1:12" x14ac:dyDescent="0.25">
      <c r="A25" s="20" t="s">
        <v>58</v>
      </c>
      <c r="B25" s="20">
        <f>AVERAGE(K3,K5)</f>
        <v>567</v>
      </c>
      <c r="C25" s="32">
        <f>K10</f>
        <v>177</v>
      </c>
      <c r="D25" s="32">
        <f>AVERAGE(K13,K15)</f>
        <v>840</v>
      </c>
      <c r="E25" s="32">
        <f>AVERAGE(K18,K20)</f>
        <v>439.5</v>
      </c>
    </row>
    <row r="26" spans="1:12" x14ac:dyDescent="0.25">
      <c r="B26" s="20" t="s">
        <v>59</v>
      </c>
      <c r="C26" s="20" t="s">
        <v>49</v>
      </c>
      <c r="D26" s="20" t="s">
        <v>60</v>
      </c>
      <c r="E26" s="20" t="s">
        <v>50</v>
      </c>
    </row>
    <row r="27" spans="1:12" x14ac:dyDescent="0.25">
      <c r="A27" t="s">
        <v>61</v>
      </c>
      <c r="B27" s="36">
        <f>AVERAGE(L2:L5)</f>
        <v>0.66666666666666674</v>
      </c>
      <c r="C27" s="36">
        <f>AVERAGE(L7:L10)</f>
        <v>0.5</v>
      </c>
      <c r="D27" s="36">
        <f>AVERAGE(L12:L15)</f>
        <v>0.91666666666666674</v>
      </c>
      <c r="E27" s="36">
        <f>AVERAGE(L17:L20)</f>
        <v>0.75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7" sqref="H7"/>
    </sheetView>
  </sheetViews>
  <sheetFormatPr baseColWidth="10" defaultRowHeight="15" x14ac:dyDescent="0.25"/>
  <sheetData>
    <row r="1" spans="1:4" ht="15.75" thickTop="1" x14ac:dyDescent="0.25">
      <c r="A1">
        <v>1</v>
      </c>
      <c r="B1" s="4" t="s">
        <v>7</v>
      </c>
      <c r="C1" s="5" t="s">
        <v>8</v>
      </c>
      <c r="D1" s="5" t="s">
        <v>9</v>
      </c>
    </row>
    <row r="2" spans="1:4" x14ac:dyDescent="0.25">
      <c r="A2">
        <v>2</v>
      </c>
      <c r="B2" s="12" t="s">
        <v>7</v>
      </c>
      <c r="C2" s="13" t="s">
        <v>19</v>
      </c>
      <c r="D2" s="14" t="s">
        <v>9</v>
      </c>
    </row>
    <row r="3" spans="1:4" x14ac:dyDescent="0.25">
      <c r="A3">
        <v>3</v>
      </c>
      <c r="B3" s="12" t="s">
        <v>7</v>
      </c>
      <c r="C3" s="14" t="s">
        <v>8</v>
      </c>
      <c r="D3" s="13" t="s">
        <v>20</v>
      </c>
    </row>
    <row r="4" spans="1:4" ht="15.75" thickBot="1" x14ac:dyDescent="0.3">
      <c r="A4">
        <v>4</v>
      </c>
      <c r="B4" s="12" t="s">
        <v>7</v>
      </c>
      <c r="C4" s="13" t="s">
        <v>19</v>
      </c>
      <c r="D4" s="13" t="s">
        <v>20</v>
      </c>
    </row>
    <row r="5" spans="1:4" ht="15.75" thickTop="1" x14ac:dyDescent="0.25">
      <c r="A5">
        <v>5</v>
      </c>
      <c r="B5" s="4" t="s">
        <v>21</v>
      </c>
      <c r="C5" s="5" t="s">
        <v>8</v>
      </c>
      <c r="D5" s="5" t="s">
        <v>9</v>
      </c>
    </row>
    <row r="6" spans="1:4" x14ac:dyDescent="0.25">
      <c r="A6">
        <v>6</v>
      </c>
      <c r="B6" s="12" t="s">
        <v>21</v>
      </c>
      <c r="C6" s="13" t="s">
        <v>19</v>
      </c>
      <c r="D6" s="14" t="s">
        <v>9</v>
      </c>
    </row>
    <row r="7" spans="1:4" x14ac:dyDescent="0.25">
      <c r="A7">
        <v>7</v>
      </c>
      <c r="B7" s="12" t="s">
        <v>21</v>
      </c>
      <c r="C7" s="14" t="s">
        <v>8</v>
      </c>
      <c r="D7" s="13" t="s">
        <v>20</v>
      </c>
    </row>
    <row r="8" spans="1:4" x14ac:dyDescent="0.25">
      <c r="A8">
        <v>8</v>
      </c>
      <c r="B8" s="12" t="s">
        <v>21</v>
      </c>
      <c r="C8" s="13" t="s">
        <v>19</v>
      </c>
      <c r="D8" s="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Focus total</vt:lpstr>
      <vt:lpstr>Latence</vt:lpstr>
      <vt:lpstr>locomotion focus</vt:lpstr>
      <vt:lpstr>alim focus</vt:lpstr>
      <vt:lpstr>khi2</vt:lpstr>
      <vt:lpstr>locomotion latence</vt:lpstr>
      <vt:lpstr>alim latence</vt:lpstr>
      <vt:lpstr>souris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Grandgeorge</dc:creator>
  <cp:lastModifiedBy>Conor</cp:lastModifiedBy>
  <dcterms:created xsi:type="dcterms:W3CDTF">2015-12-08T10:54:23Z</dcterms:created>
  <dcterms:modified xsi:type="dcterms:W3CDTF">2021-02-21T11:28:34Z</dcterms:modified>
</cp:coreProperties>
</file>