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nor\Downloads\"/>
    </mc:Choice>
  </mc:AlternateContent>
  <bookViews>
    <workbookView xWindow="0" yWindow="0" windowWidth="20490" windowHeight="7905" firstSheet="2" activeTab="8"/>
  </bookViews>
  <sheets>
    <sheet name="images" sheetId="13" r:id="rId1"/>
    <sheet name="régimes" sheetId="11" r:id="rId2"/>
    <sheet name="rapport bec" sheetId="14" r:id="rId3"/>
    <sheet name="tukey_bec" sheetId="17" r:id="rId4"/>
    <sheet name="morpho" sheetId="9" r:id="rId5"/>
    <sheet name="phylo" sheetId="19" r:id="rId6"/>
    <sheet name="tukey_phylo" sheetId="20" r:id="rId7"/>
    <sheet name="tableau ACM" sheetId="10" r:id="rId8"/>
    <sheet name="annexes" sheetId="21" r:id="rId9"/>
    <sheet name="codes_sp_tax" sheetId="5" r:id="rId10"/>
  </sheets>
  <definedNames>
    <definedName name="_xlnm._FilterDatabase" localSheetId="9" hidden="1">codes_sp_tax!$A$1:$C$262</definedName>
    <definedName name="_xlnm._FilterDatabase" localSheetId="4" hidden="1">morpho!$A$1:$I$145</definedName>
    <definedName name="_xlnm._FilterDatabase" localSheetId="5" hidden="1">phylo!$A$1:$N$145</definedName>
    <definedName name="_xlnm._FilterDatabase" localSheetId="2" hidden="1">'rapport bec'!$A$1:$I$136</definedName>
    <definedName name="_xlnm._FilterDatabase" localSheetId="1" hidden="1">régimes!$A$1:$X$130</definedName>
    <definedName name="_xlnm._FilterDatabase" localSheetId="7" hidden="1">'tableau ACM'!$A$1:$L$130</definedName>
    <definedName name="_xlnm._FilterDatabase" localSheetId="3" hidden="1">tukey_bec!$A$1:$E$172</definedName>
    <definedName name="_xlnm._FilterDatabase" localSheetId="6" hidden="1">tukey_phylo!$A$1:$E$407</definedName>
  </definedNames>
  <calcPr calcId="152511"/>
  <pivotCaches>
    <pivotCache cacheId="16" r:id="rId11"/>
  </pivotCaches>
</workbook>
</file>

<file path=xl/calcChain.xml><?xml version="1.0" encoding="utf-8"?>
<calcChain xmlns="http://schemas.openxmlformats.org/spreadsheetml/2006/main">
  <c r="F130" i="19" l="1"/>
  <c r="E130" i="19"/>
  <c r="D130" i="19"/>
  <c r="F129" i="19"/>
  <c r="E129" i="19"/>
  <c r="D129" i="19"/>
  <c r="F128" i="19"/>
  <c r="E128" i="19"/>
  <c r="D128" i="19"/>
  <c r="F127" i="19"/>
  <c r="E127" i="19"/>
  <c r="D127" i="19"/>
  <c r="F126" i="19"/>
  <c r="E126" i="19"/>
  <c r="D126" i="19"/>
  <c r="F125" i="19"/>
  <c r="E125" i="19"/>
  <c r="D125" i="19"/>
  <c r="F124" i="19"/>
  <c r="E124" i="19"/>
  <c r="D124" i="19"/>
  <c r="F123" i="19"/>
  <c r="E123" i="19"/>
  <c r="D123" i="19"/>
  <c r="F122" i="19"/>
  <c r="E122" i="19"/>
  <c r="D122" i="19"/>
  <c r="F121" i="19"/>
  <c r="E121" i="19"/>
  <c r="D121" i="19"/>
  <c r="F120" i="19"/>
  <c r="E120" i="19"/>
  <c r="D120" i="19"/>
  <c r="F119" i="19"/>
  <c r="E119" i="19"/>
  <c r="D119" i="19"/>
  <c r="F118" i="19"/>
  <c r="E118" i="19"/>
  <c r="D118" i="19"/>
  <c r="F117" i="19"/>
  <c r="E117" i="19"/>
  <c r="D117" i="19"/>
  <c r="F116" i="19"/>
  <c r="E116" i="19"/>
  <c r="D116" i="19"/>
  <c r="F115" i="19"/>
  <c r="E115" i="19"/>
  <c r="D115" i="19"/>
  <c r="F114" i="19"/>
  <c r="E114" i="19"/>
  <c r="D114" i="19"/>
  <c r="F113" i="19"/>
  <c r="E113" i="19"/>
  <c r="D113" i="19"/>
  <c r="F112" i="19"/>
  <c r="E112" i="19"/>
  <c r="D112" i="19"/>
  <c r="F111" i="19"/>
  <c r="E111" i="19"/>
  <c r="D111" i="19"/>
  <c r="F110" i="19"/>
  <c r="E110" i="19"/>
  <c r="D110" i="19"/>
  <c r="F109" i="19"/>
  <c r="E109" i="19"/>
  <c r="D109" i="19"/>
  <c r="F108" i="19"/>
  <c r="E108" i="19"/>
  <c r="D108" i="19"/>
  <c r="F107" i="19"/>
  <c r="E107" i="19"/>
  <c r="D107" i="19"/>
  <c r="F106" i="19"/>
  <c r="E106" i="19"/>
  <c r="D106" i="19"/>
  <c r="F105" i="19"/>
  <c r="E105" i="19"/>
  <c r="D105" i="19"/>
  <c r="F104" i="19"/>
  <c r="E104" i="19"/>
  <c r="D104" i="19"/>
  <c r="F103" i="19"/>
  <c r="E103" i="19"/>
  <c r="D103" i="19"/>
  <c r="F102" i="19"/>
  <c r="E102" i="19"/>
  <c r="D102" i="19"/>
  <c r="F101" i="19"/>
  <c r="E101" i="19"/>
  <c r="D101" i="19"/>
  <c r="F100" i="19"/>
  <c r="E100" i="19"/>
  <c r="D100" i="19"/>
  <c r="F99" i="19"/>
  <c r="E99" i="19"/>
  <c r="D99" i="19"/>
  <c r="F98" i="19"/>
  <c r="E98" i="19"/>
  <c r="D98" i="19"/>
  <c r="F97" i="19"/>
  <c r="E97" i="19"/>
  <c r="D97" i="19"/>
  <c r="F96" i="19"/>
  <c r="E96" i="19"/>
  <c r="D96" i="19"/>
  <c r="F95" i="19"/>
  <c r="E95" i="19"/>
  <c r="D95" i="19"/>
  <c r="F94" i="19"/>
  <c r="E94" i="19"/>
  <c r="D94" i="19"/>
  <c r="F93" i="19"/>
  <c r="E93" i="19"/>
  <c r="D93" i="19"/>
  <c r="F92" i="19"/>
  <c r="E92" i="19"/>
  <c r="D92" i="19"/>
  <c r="F91" i="19"/>
  <c r="E91" i="19"/>
  <c r="D91" i="19"/>
  <c r="F90" i="19"/>
  <c r="E90" i="19"/>
  <c r="D90" i="19"/>
  <c r="F89" i="19"/>
  <c r="E89" i="19"/>
  <c r="D89" i="19"/>
  <c r="F88" i="19"/>
  <c r="E88" i="19"/>
  <c r="D88" i="19"/>
  <c r="F87" i="19"/>
  <c r="E87" i="19"/>
  <c r="D87" i="19"/>
  <c r="F86" i="19"/>
  <c r="E86" i="19"/>
  <c r="D86" i="19"/>
  <c r="F85" i="19"/>
  <c r="E85" i="19"/>
  <c r="D85" i="19"/>
  <c r="F84" i="19"/>
  <c r="E84" i="19"/>
  <c r="D84" i="19"/>
  <c r="F83" i="19"/>
  <c r="E83" i="19"/>
  <c r="D83" i="19"/>
  <c r="F82" i="19"/>
  <c r="E82" i="19"/>
  <c r="D82" i="19"/>
  <c r="F81" i="19"/>
  <c r="E81" i="19"/>
  <c r="D81" i="19"/>
  <c r="F80" i="19"/>
  <c r="E80" i="19"/>
  <c r="D80" i="19"/>
  <c r="F79" i="19"/>
  <c r="E79" i="19"/>
  <c r="D79" i="19"/>
  <c r="F78" i="19"/>
  <c r="E78" i="19"/>
  <c r="D78" i="19"/>
  <c r="F77" i="19"/>
  <c r="E77" i="19"/>
  <c r="D77" i="19"/>
  <c r="F76" i="19"/>
  <c r="E76" i="19"/>
  <c r="D76" i="19"/>
  <c r="F75" i="19"/>
  <c r="E75" i="19"/>
  <c r="D75" i="19"/>
  <c r="F74" i="19"/>
  <c r="E74" i="19"/>
  <c r="D74" i="19"/>
  <c r="F73" i="19"/>
  <c r="E73" i="19"/>
  <c r="D73" i="19"/>
  <c r="F72" i="19"/>
  <c r="E72" i="19"/>
  <c r="D72" i="19"/>
  <c r="F71" i="19"/>
  <c r="E71" i="19"/>
  <c r="D71" i="19"/>
  <c r="F70" i="19"/>
  <c r="E70" i="19"/>
  <c r="D70" i="19"/>
  <c r="F69" i="19"/>
  <c r="E69" i="19"/>
  <c r="D69" i="19"/>
  <c r="F68" i="19"/>
  <c r="E68" i="19"/>
  <c r="D68" i="19"/>
  <c r="F67" i="19"/>
  <c r="E67" i="19"/>
  <c r="D67" i="19"/>
  <c r="F66" i="19"/>
  <c r="E66" i="19"/>
  <c r="D66" i="19"/>
  <c r="F65" i="19"/>
  <c r="E65" i="19"/>
  <c r="D65" i="19"/>
  <c r="F64" i="19"/>
  <c r="E64" i="19"/>
  <c r="D64" i="19"/>
  <c r="F63" i="19"/>
  <c r="E63" i="19"/>
  <c r="D63" i="19"/>
  <c r="F62" i="19"/>
  <c r="E62" i="19"/>
  <c r="D62" i="19"/>
  <c r="F61" i="19"/>
  <c r="E61" i="19"/>
  <c r="D61" i="19"/>
  <c r="F60" i="19"/>
  <c r="E60" i="19"/>
  <c r="D60" i="19"/>
  <c r="F59" i="19"/>
  <c r="E59" i="19"/>
  <c r="D59" i="19"/>
  <c r="F58" i="19"/>
  <c r="E58" i="19"/>
  <c r="D58" i="19"/>
  <c r="F57" i="19"/>
  <c r="E57" i="19"/>
  <c r="D57" i="19"/>
  <c r="F56" i="19"/>
  <c r="E56" i="19"/>
  <c r="D56" i="19"/>
  <c r="F55" i="19"/>
  <c r="E55" i="19"/>
  <c r="D55" i="19"/>
  <c r="F54" i="19"/>
  <c r="E54" i="19"/>
  <c r="D54" i="19"/>
  <c r="F53" i="19"/>
  <c r="E53" i="19"/>
  <c r="D53" i="19"/>
  <c r="F52" i="19"/>
  <c r="E52" i="19"/>
  <c r="D52" i="19"/>
  <c r="F51" i="19"/>
  <c r="E51" i="19"/>
  <c r="D51" i="19"/>
  <c r="F50" i="19"/>
  <c r="E50" i="19"/>
  <c r="D50" i="19"/>
  <c r="F49" i="19"/>
  <c r="E49" i="19"/>
  <c r="D49" i="19"/>
  <c r="F48" i="19"/>
  <c r="E48" i="19"/>
  <c r="D48" i="19"/>
  <c r="F47" i="19"/>
  <c r="E47" i="19"/>
  <c r="D47" i="19"/>
  <c r="F46" i="19"/>
  <c r="E46" i="19"/>
  <c r="D46" i="19"/>
  <c r="F45" i="19"/>
  <c r="E45" i="19"/>
  <c r="D45" i="19"/>
  <c r="F44" i="19"/>
  <c r="E44" i="19"/>
  <c r="D44" i="19"/>
  <c r="F43" i="19"/>
  <c r="E43" i="19"/>
  <c r="D43" i="19"/>
  <c r="F42" i="19"/>
  <c r="E42" i="19"/>
  <c r="D42" i="19"/>
  <c r="F41" i="19"/>
  <c r="E41" i="19"/>
  <c r="D41" i="19"/>
  <c r="F40" i="19"/>
  <c r="E40" i="19"/>
  <c r="D40" i="19"/>
  <c r="F39" i="19"/>
  <c r="E39" i="19"/>
  <c r="D39" i="19"/>
  <c r="F38" i="19"/>
  <c r="E38" i="19"/>
  <c r="D38" i="19"/>
  <c r="F37" i="19"/>
  <c r="E37" i="19"/>
  <c r="D37" i="19"/>
  <c r="F36" i="19"/>
  <c r="E36" i="19"/>
  <c r="D36" i="19"/>
  <c r="F35" i="19"/>
  <c r="E35" i="19"/>
  <c r="D35" i="19"/>
  <c r="F34" i="19"/>
  <c r="E34" i="19"/>
  <c r="D34" i="19"/>
  <c r="F33" i="19"/>
  <c r="E33" i="19"/>
  <c r="D33" i="19"/>
  <c r="F32" i="19"/>
  <c r="E32" i="19"/>
  <c r="D32" i="19"/>
  <c r="F31" i="19"/>
  <c r="E31" i="19"/>
  <c r="D31" i="19"/>
  <c r="F30" i="19"/>
  <c r="E30" i="19"/>
  <c r="D30" i="19"/>
  <c r="F29" i="19"/>
  <c r="E29" i="19"/>
  <c r="D29" i="19"/>
  <c r="F28" i="19"/>
  <c r="E28" i="19"/>
  <c r="D28" i="19"/>
  <c r="F27" i="19"/>
  <c r="E27" i="19"/>
  <c r="D27" i="19"/>
  <c r="F26" i="19"/>
  <c r="E26" i="19"/>
  <c r="D26" i="19"/>
  <c r="F25" i="19"/>
  <c r="E25" i="19"/>
  <c r="D25" i="19"/>
  <c r="F24" i="19"/>
  <c r="E24" i="19"/>
  <c r="D24" i="19"/>
  <c r="F23" i="19"/>
  <c r="E23" i="19"/>
  <c r="D23" i="19"/>
  <c r="F22" i="19"/>
  <c r="E22" i="19"/>
  <c r="D22" i="19"/>
  <c r="F21" i="19"/>
  <c r="E21" i="19"/>
  <c r="D21" i="19"/>
  <c r="F20" i="19"/>
  <c r="E20" i="19"/>
  <c r="D20" i="19"/>
  <c r="F19" i="19"/>
  <c r="E19" i="19"/>
  <c r="D19" i="19"/>
  <c r="F18" i="19"/>
  <c r="E18" i="19"/>
  <c r="D18" i="19"/>
  <c r="F17" i="19"/>
  <c r="E17" i="19"/>
  <c r="D17" i="19"/>
  <c r="F16" i="19"/>
  <c r="E16" i="19"/>
  <c r="D16" i="19"/>
  <c r="F15" i="19"/>
  <c r="E15" i="19"/>
  <c r="D15" i="19"/>
  <c r="F14" i="19"/>
  <c r="E14" i="19"/>
  <c r="D14" i="19"/>
  <c r="F13" i="19"/>
  <c r="E13" i="19"/>
  <c r="D13" i="19"/>
  <c r="F12" i="19"/>
  <c r="E12" i="19"/>
  <c r="D12" i="19"/>
  <c r="F11" i="19"/>
  <c r="E11" i="19"/>
  <c r="D11" i="19"/>
  <c r="F10" i="19"/>
  <c r="E10" i="19"/>
  <c r="D10" i="19"/>
  <c r="F9" i="19"/>
  <c r="E9" i="19"/>
  <c r="D9" i="19"/>
  <c r="F8" i="19"/>
  <c r="E8" i="19"/>
  <c r="D8" i="19"/>
  <c r="F7" i="19"/>
  <c r="E7" i="19"/>
  <c r="D7" i="19"/>
  <c r="F6" i="19"/>
  <c r="E6" i="19"/>
  <c r="D6" i="19"/>
  <c r="F5" i="19"/>
  <c r="E5" i="19"/>
  <c r="D5" i="19"/>
  <c r="F4" i="19"/>
  <c r="E4" i="19"/>
  <c r="D4" i="19"/>
  <c r="F3" i="19"/>
  <c r="E3" i="19"/>
  <c r="D3" i="19"/>
  <c r="F2" i="19"/>
  <c r="E2" i="19"/>
  <c r="D2" i="19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C132" i="1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E2" i="14"/>
  <c r="D2" i="14"/>
  <c r="H136" i="14"/>
  <c r="H135" i="14"/>
  <c r="H134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2" i="1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2" i="9"/>
  <c r="C10" i="9"/>
  <c r="C42" i="9"/>
  <c r="C74" i="9"/>
  <c r="C106" i="9"/>
  <c r="B8" i="9"/>
  <c r="B24" i="9"/>
  <c r="B40" i="9"/>
  <c r="B56" i="9"/>
  <c r="B72" i="9"/>
  <c r="B80" i="9"/>
  <c r="B88" i="9"/>
  <c r="B96" i="9"/>
  <c r="B104" i="9"/>
  <c r="B112" i="9"/>
  <c r="B120" i="9"/>
  <c r="B128" i="9"/>
  <c r="L136" i="9"/>
  <c r="M136" i="9"/>
  <c r="N136" i="9"/>
  <c r="O136" i="9"/>
  <c r="P136" i="9"/>
  <c r="Q136" i="9"/>
  <c r="R136" i="9"/>
  <c r="K136" i="9"/>
  <c r="L135" i="9"/>
  <c r="M135" i="9"/>
  <c r="N135" i="9"/>
  <c r="O135" i="9"/>
  <c r="P135" i="9"/>
  <c r="Q135" i="9"/>
  <c r="R135" i="9"/>
  <c r="K135" i="9"/>
  <c r="L134" i="9"/>
  <c r="C6" i="9" s="1"/>
  <c r="M134" i="9"/>
  <c r="N134" i="9"/>
  <c r="E18" i="9" s="1"/>
  <c r="O134" i="9"/>
  <c r="P134" i="9"/>
  <c r="G95" i="9" s="1"/>
  <c r="Q134" i="9"/>
  <c r="H21" i="9" s="1"/>
  <c r="R134" i="9"/>
  <c r="K134" i="9"/>
  <c r="B5" i="9" s="1"/>
  <c r="E124" i="9" l="1"/>
  <c r="E116" i="9"/>
  <c r="E108" i="9"/>
  <c r="E100" i="9"/>
  <c r="E90" i="9"/>
  <c r="G79" i="9"/>
  <c r="E34" i="9"/>
  <c r="B125" i="9"/>
  <c r="B117" i="9"/>
  <c r="B109" i="9"/>
  <c r="B101" i="9"/>
  <c r="B93" i="9"/>
  <c r="B85" i="9"/>
  <c r="B77" i="9"/>
  <c r="B65" i="9"/>
  <c r="B49" i="9"/>
  <c r="B33" i="9"/>
  <c r="B17" i="9"/>
  <c r="C130" i="9"/>
  <c r="C98" i="9"/>
  <c r="C66" i="9"/>
  <c r="C34" i="9"/>
  <c r="G88" i="9"/>
  <c r="E72" i="9"/>
  <c r="E64" i="9"/>
  <c r="G55" i="9"/>
  <c r="E48" i="9"/>
  <c r="G23" i="9"/>
  <c r="E16" i="9"/>
  <c r="B124" i="9"/>
  <c r="B116" i="9"/>
  <c r="B108" i="9"/>
  <c r="B100" i="9"/>
  <c r="B92" i="9"/>
  <c r="B84" i="9"/>
  <c r="B76" i="9"/>
  <c r="B64" i="9"/>
  <c r="B48" i="9"/>
  <c r="B32" i="9"/>
  <c r="B16" i="9"/>
  <c r="C122" i="9"/>
  <c r="C90" i="9"/>
  <c r="C58" i="9"/>
  <c r="C26" i="9"/>
  <c r="G129" i="9"/>
  <c r="G125" i="9"/>
  <c r="G121" i="9"/>
  <c r="G117" i="9"/>
  <c r="G113" i="9"/>
  <c r="G109" i="9"/>
  <c r="G105" i="9"/>
  <c r="G101" i="9"/>
  <c r="E88" i="9"/>
  <c r="G69" i="9"/>
  <c r="G61" i="9"/>
  <c r="E55" i="9"/>
  <c r="G30" i="9"/>
  <c r="E23" i="9"/>
  <c r="E128" i="9"/>
  <c r="E120" i="9"/>
  <c r="E112" i="9"/>
  <c r="E104" i="9"/>
  <c r="E83" i="9"/>
  <c r="E74" i="9"/>
  <c r="B129" i="9"/>
  <c r="B121" i="9"/>
  <c r="B113" i="9"/>
  <c r="B105" i="9"/>
  <c r="B97" i="9"/>
  <c r="B89" i="9"/>
  <c r="B81" i="9"/>
  <c r="B73" i="9"/>
  <c r="B57" i="9"/>
  <c r="B41" i="9"/>
  <c r="B25" i="9"/>
  <c r="B9" i="9"/>
  <c r="C114" i="9"/>
  <c r="C82" i="9"/>
  <c r="C50" i="9"/>
  <c r="C18" i="9"/>
  <c r="E97" i="9"/>
  <c r="E81" i="9"/>
  <c r="E41" i="9"/>
  <c r="E9" i="9"/>
  <c r="D2" i="9"/>
  <c r="D4" i="9"/>
  <c r="D6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52" i="9"/>
  <c r="D54" i="9"/>
  <c r="D56" i="9"/>
  <c r="D58" i="9"/>
  <c r="D5" i="9"/>
  <c r="D13" i="9"/>
  <c r="D21" i="9"/>
  <c r="D29" i="9"/>
  <c r="D37" i="9"/>
  <c r="D45" i="9"/>
  <c r="D53" i="9"/>
  <c r="D59" i="9"/>
  <c r="D61" i="9"/>
  <c r="D63" i="9"/>
  <c r="D65" i="9"/>
  <c r="D67" i="9"/>
  <c r="D69" i="9"/>
  <c r="D71" i="9"/>
  <c r="D73" i="9"/>
  <c r="D75" i="9"/>
  <c r="D77" i="9"/>
  <c r="D79" i="9"/>
  <c r="D81" i="9"/>
  <c r="D83" i="9"/>
  <c r="D85" i="9"/>
  <c r="D87" i="9"/>
  <c r="D89" i="9"/>
  <c r="D91" i="9"/>
  <c r="D93" i="9"/>
  <c r="D95" i="9"/>
  <c r="D97" i="9"/>
  <c r="D7" i="9"/>
  <c r="D15" i="9"/>
  <c r="D23" i="9"/>
  <c r="D31" i="9"/>
  <c r="D39" i="9"/>
  <c r="D47" i="9"/>
  <c r="D55" i="9"/>
  <c r="D17" i="9"/>
  <c r="D33" i="9"/>
  <c r="D49" i="9"/>
  <c r="D62" i="9"/>
  <c r="D66" i="9"/>
  <c r="D70" i="9"/>
  <c r="D78" i="9"/>
  <c r="D86" i="9"/>
  <c r="D94" i="9"/>
  <c r="D99" i="9"/>
  <c r="D101" i="9"/>
  <c r="D103" i="9"/>
  <c r="D105" i="9"/>
  <c r="D107" i="9"/>
  <c r="D109" i="9"/>
  <c r="D111" i="9"/>
  <c r="D113" i="9"/>
  <c r="D115" i="9"/>
  <c r="D117" i="9"/>
  <c r="D119" i="9"/>
  <c r="D121" i="9"/>
  <c r="D123" i="9"/>
  <c r="D125" i="9"/>
  <c r="D127" i="9"/>
  <c r="D129" i="9"/>
  <c r="D3" i="9"/>
  <c r="D19" i="9"/>
  <c r="D35" i="9"/>
  <c r="D51" i="9"/>
  <c r="D80" i="9"/>
  <c r="D88" i="9"/>
  <c r="D96" i="9"/>
  <c r="D92" i="9"/>
  <c r="H86" i="9"/>
  <c r="D76" i="9"/>
  <c r="G8" i="9"/>
  <c r="G9" i="9"/>
  <c r="G16" i="9"/>
  <c r="G17" i="9"/>
  <c r="G24" i="9"/>
  <c r="G25" i="9"/>
  <c r="G32" i="9"/>
  <c r="G33" i="9"/>
  <c r="G40" i="9"/>
  <c r="G41" i="9"/>
  <c r="G48" i="9"/>
  <c r="G49" i="9"/>
  <c r="G56" i="9"/>
  <c r="G57" i="9"/>
  <c r="G2" i="9"/>
  <c r="G3" i="9"/>
  <c r="G10" i="9"/>
  <c r="G11" i="9"/>
  <c r="G18" i="9"/>
  <c r="G19" i="9"/>
  <c r="G26" i="9"/>
  <c r="G27" i="9"/>
  <c r="G34" i="9"/>
  <c r="G35" i="9"/>
  <c r="G42" i="9"/>
  <c r="G43" i="9"/>
  <c r="G50" i="9"/>
  <c r="G51" i="9"/>
  <c r="G58" i="9"/>
  <c r="G60" i="9"/>
  <c r="G62" i="9"/>
  <c r="G64" i="9"/>
  <c r="G66" i="9"/>
  <c r="G68" i="9"/>
  <c r="G70" i="9"/>
  <c r="G72" i="9"/>
  <c r="G4" i="9"/>
  <c r="G13" i="9"/>
  <c r="G20" i="9"/>
  <c r="G29" i="9"/>
  <c r="G36" i="9"/>
  <c r="G45" i="9"/>
  <c r="G52" i="9"/>
  <c r="G73" i="9"/>
  <c r="G74" i="9"/>
  <c r="G81" i="9"/>
  <c r="G82" i="9"/>
  <c r="G89" i="9"/>
  <c r="G90" i="9"/>
  <c r="G97" i="9"/>
  <c r="G6" i="9"/>
  <c r="G15" i="9"/>
  <c r="G22" i="9"/>
  <c r="G31" i="9"/>
  <c r="G38" i="9"/>
  <c r="G47" i="9"/>
  <c r="G54" i="9"/>
  <c r="G59" i="9"/>
  <c r="G63" i="9"/>
  <c r="G67" i="9"/>
  <c r="G71" i="9"/>
  <c r="G75" i="9"/>
  <c r="G76" i="9"/>
  <c r="G83" i="9"/>
  <c r="G84" i="9"/>
  <c r="G91" i="9"/>
  <c r="G92" i="9"/>
  <c r="G98" i="9"/>
  <c r="G100" i="9"/>
  <c r="G102" i="9"/>
  <c r="G104" i="9"/>
  <c r="G106" i="9"/>
  <c r="G108" i="9"/>
  <c r="G110" i="9"/>
  <c r="G112" i="9"/>
  <c r="G114" i="9"/>
  <c r="G116" i="9"/>
  <c r="G118" i="9"/>
  <c r="G120" i="9"/>
  <c r="G122" i="9"/>
  <c r="G124" i="9"/>
  <c r="G126" i="9"/>
  <c r="G128" i="9"/>
  <c r="G130" i="9"/>
  <c r="C129" i="9"/>
  <c r="C105" i="9"/>
  <c r="C89" i="9"/>
  <c r="C65" i="9"/>
  <c r="C49" i="9"/>
  <c r="C33" i="9"/>
  <c r="C17" i="9"/>
  <c r="H130" i="9"/>
  <c r="H122" i="9"/>
  <c r="D116" i="9"/>
  <c r="H114" i="9"/>
  <c r="D108" i="9"/>
  <c r="H106" i="9"/>
  <c r="H98" i="9"/>
  <c r="G86" i="9"/>
  <c r="H84" i="9"/>
  <c r="D74" i="9"/>
  <c r="D72" i="9"/>
  <c r="H58" i="9"/>
  <c r="H51" i="9"/>
  <c r="G44" i="9"/>
  <c r="D41" i="9"/>
  <c r="G37" i="9"/>
  <c r="H19" i="9"/>
  <c r="G12" i="9"/>
  <c r="D9" i="9"/>
  <c r="G5" i="9"/>
  <c r="B2" i="9"/>
  <c r="B127" i="9"/>
  <c r="B123" i="9"/>
  <c r="B119" i="9"/>
  <c r="B115" i="9"/>
  <c r="B111" i="9"/>
  <c r="B107" i="9"/>
  <c r="B103" i="9"/>
  <c r="B99" i="9"/>
  <c r="B95" i="9"/>
  <c r="B91" i="9"/>
  <c r="B87" i="9"/>
  <c r="B83" i="9"/>
  <c r="B79" i="9"/>
  <c r="B75" i="9"/>
  <c r="B69" i="9"/>
  <c r="B61" i="9"/>
  <c r="B53" i="9"/>
  <c r="B45" i="9"/>
  <c r="B37" i="9"/>
  <c r="B29" i="9"/>
  <c r="B21" i="9"/>
  <c r="B13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  <c r="E130" i="9"/>
  <c r="G127" i="9"/>
  <c r="E126" i="9"/>
  <c r="G123" i="9"/>
  <c r="E122" i="9"/>
  <c r="G119" i="9"/>
  <c r="E118" i="9"/>
  <c r="G115" i="9"/>
  <c r="E114" i="9"/>
  <c r="G111" i="9"/>
  <c r="E110" i="9"/>
  <c r="G107" i="9"/>
  <c r="E106" i="9"/>
  <c r="G103" i="9"/>
  <c r="E102" i="9"/>
  <c r="G99" i="9"/>
  <c r="E98" i="9"/>
  <c r="G96" i="9"/>
  <c r="H94" i="9"/>
  <c r="E91" i="9"/>
  <c r="G87" i="9"/>
  <c r="D84" i="9"/>
  <c r="E82" i="9"/>
  <c r="G80" i="9"/>
  <c r="H78" i="9"/>
  <c r="E75" i="9"/>
  <c r="E68" i="9"/>
  <c r="G65" i="9"/>
  <c r="E60" i="9"/>
  <c r="E57" i="9"/>
  <c r="H53" i="9"/>
  <c r="E50" i="9"/>
  <c r="G46" i="9"/>
  <c r="D43" i="9"/>
  <c r="G39" i="9"/>
  <c r="E25" i="9"/>
  <c r="G14" i="9"/>
  <c r="D11" i="9"/>
  <c r="G7" i="9"/>
  <c r="H2" i="9"/>
  <c r="H4" i="9"/>
  <c r="H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7" i="9"/>
  <c r="H15" i="9"/>
  <c r="H23" i="9"/>
  <c r="H31" i="9"/>
  <c r="H39" i="9"/>
  <c r="H47" i="9"/>
  <c r="H55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" i="9"/>
  <c r="H17" i="9"/>
  <c r="H25" i="9"/>
  <c r="H33" i="9"/>
  <c r="H41" i="9"/>
  <c r="H49" i="9"/>
  <c r="H57" i="9"/>
  <c r="H11" i="9"/>
  <c r="H27" i="9"/>
  <c r="H43" i="9"/>
  <c r="H60" i="9"/>
  <c r="H64" i="9"/>
  <c r="H68" i="9"/>
  <c r="H72" i="9"/>
  <c r="H80" i="9"/>
  <c r="H88" i="9"/>
  <c r="H96" i="9"/>
  <c r="H99" i="9"/>
  <c r="H101" i="9"/>
  <c r="H103" i="9"/>
  <c r="H105" i="9"/>
  <c r="H107" i="9"/>
  <c r="H109" i="9"/>
  <c r="H111" i="9"/>
  <c r="H113" i="9"/>
  <c r="H115" i="9"/>
  <c r="H117" i="9"/>
  <c r="H119" i="9"/>
  <c r="H121" i="9"/>
  <c r="H123" i="9"/>
  <c r="H125" i="9"/>
  <c r="H127" i="9"/>
  <c r="H129" i="9"/>
  <c r="H13" i="9"/>
  <c r="H29" i="9"/>
  <c r="H45" i="9"/>
  <c r="H74" i="9"/>
  <c r="H82" i="9"/>
  <c r="H90" i="9"/>
  <c r="H37" i="9"/>
  <c r="D27" i="9"/>
  <c r="H5" i="9"/>
  <c r="C3" i="9"/>
  <c r="C7" i="9"/>
  <c r="C11" i="9"/>
  <c r="C15" i="9"/>
  <c r="C19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11" i="9"/>
  <c r="C115" i="9"/>
  <c r="C119" i="9"/>
  <c r="C123" i="9"/>
  <c r="C127" i="9"/>
  <c r="C2" i="9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124" i="9"/>
  <c r="C128" i="9"/>
  <c r="C121" i="9"/>
  <c r="C113" i="9"/>
  <c r="C97" i="9"/>
  <c r="C81" i="9"/>
  <c r="C73" i="9"/>
  <c r="C57" i="9"/>
  <c r="C41" i="9"/>
  <c r="C25" i="9"/>
  <c r="C9" i="9"/>
  <c r="D128" i="9"/>
  <c r="H126" i="9"/>
  <c r="D124" i="9"/>
  <c r="D120" i="9"/>
  <c r="H118" i="9"/>
  <c r="D112" i="9"/>
  <c r="H110" i="9"/>
  <c r="D104" i="9"/>
  <c r="H102" i="9"/>
  <c r="D100" i="9"/>
  <c r="G93" i="9"/>
  <c r="D90" i="9"/>
  <c r="G77" i="9"/>
  <c r="H66" i="9"/>
  <c r="D64" i="9"/>
  <c r="B6" i="9"/>
  <c r="B10" i="9"/>
  <c r="B14" i="9"/>
  <c r="B18" i="9"/>
  <c r="B22" i="9"/>
  <c r="B26" i="9"/>
  <c r="B30" i="9"/>
  <c r="B34" i="9"/>
  <c r="B38" i="9"/>
  <c r="B42" i="9"/>
  <c r="B46" i="9"/>
  <c r="B50" i="9"/>
  <c r="B54" i="9"/>
  <c r="B58" i="9"/>
  <c r="B62" i="9"/>
  <c r="B66" i="9"/>
  <c r="B70" i="9"/>
  <c r="B3" i="9"/>
  <c r="B7" i="9"/>
  <c r="B11" i="9"/>
  <c r="B15" i="9"/>
  <c r="B19" i="9"/>
  <c r="B23" i="9"/>
  <c r="B27" i="9"/>
  <c r="B31" i="9"/>
  <c r="B35" i="9"/>
  <c r="B39" i="9"/>
  <c r="B43" i="9"/>
  <c r="B47" i="9"/>
  <c r="B51" i="9"/>
  <c r="B55" i="9"/>
  <c r="B59" i="9"/>
  <c r="B63" i="9"/>
  <c r="B67" i="9"/>
  <c r="B71" i="9"/>
  <c r="E2" i="9"/>
  <c r="E3" i="9"/>
  <c r="E4" i="9"/>
  <c r="E11" i="9"/>
  <c r="E12" i="9"/>
  <c r="E19" i="9"/>
  <c r="E20" i="9"/>
  <c r="E27" i="9"/>
  <c r="E28" i="9"/>
  <c r="E35" i="9"/>
  <c r="E36" i="9"/>
  <c r="E43" i="9"/>
  <c r="E44" i="9"/>
  <c r="E51" i="9"/>
  <c r="E52" i="9"/>
  <c r="E5" i="9"/>
  <c r="E6" i="9"/>
  <c r="E13" i="9"/>
  <c r="E14" i="9"/>
  <c r="E21" i="9"/>
  <c r="E22" i="9"/>
  <c r="E29" i="9"/>
  <c r="E30" i="9"/>
  <c r="E37" i="9"/>
  <c r="E38" i="9"/>
  <c r="E45" i="9"/>
  <c r="E46" i="9"/>
  <c r="E53" i="9"/>
  <c r="E54" i="9"/>
  <c r="E59" i="9"/>
  <c r="E61" i="9"/>
  <c r="E63" i="9"/>
  <c r="E65" i="9"/>
  <c r="E67" i="9"/>
  <c r="E69" i="9"/>
  <c r="E71" i="9"/>
  <c r="E8" i="9"/>
  <c r="E15" i="9"/>
  <c r="E24" i="9"/>
  <c r="E31" i="9"/>
  <c r="E40" i="9"/>
  <c r="E47" i="9"/>
  <c r="E56" i="9"/>
  <c r="E76" i="9"/>
  <c r="E77" i="9"/>
  <c r="E84" i="9"/>
  <c r="E85" i="9"/>
  <c r="E92" i="9"/>
  <c r="E93" i="9"/>
  <c r="E10" i="9"/>
  <c r="E17" i="9"/>
  <c r="E26" i="9"/>
  <c r="E33" i="9"/>
  <c r="E42" i="9"/>
  <c r="E49" i="9"/>
  <c r="E58" i="9"/>
  <c r="E62" i="9"/>
  <c r="E66" i="9"/>
  <c r="E70" i="9"/>
  <c r="E78" i="9"/>
  <c r="E79" i="9"/>
  <c r="E86" i="9"/>
  <c r="E87" i="9"/>
  <c r="E94" i="9"/>
  <c r="E95" i="9"/>
  <c r="E99" i="9"/>
  <c r="E101" i="9"/>
  <c r="E103" i="9"/>
  <c r="E105" i="9"/>
  <c r="E107" i="9"/>
  <c r="E109" i="9"/>
  <c r="E111" i="9"/>
  <c r="E113" i="9"/>
  <c r="E115" i="9"/>
  <c r="E117" i="9"/>
  <c r="E119" i="9"/>
  <c r="E121" i="9"/>
  <c r="E123" i="9"/>
  <c r="E125" i="9"/>
  <c r="E127" i="9"/>
  <c r="E129" i="9"/>
  <c r="B130" i="9"/>
  <c r="B126" i="9"/>
  <c r="B122" i="9"/>
  <c r="B118" i="9"/>
  <c r="B114" i="9"/>
  <c r="B110" i="9"/>
  <c r="B106" i="9"/>
  <c r="B102" i="9"/>
  <c r="B98" i="9"/>
  <c r="B94" i="9"/>
  <c r="B90" i="9"/>
  <c r="B86" i="9"/>
  <c r="B82" i="9"/>
  <c r="B78" i="9"/>
  <c r="B74" i="9"/>
  <c r="B68" i="9"/>
  <c r="B60" i="9"/>
  <c r="B52" i="9"/>
  <c r="B44" i="9"/>
  <c r="B36" i="9"/>
  <c r="B28" i="9"/>
  <c r="B20" i="9"/>
  <c r="B12" i="9"/>
  <c r="B4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D130" i="9"/>
  <c r="H128" i="9"/>
  <c r="D126" i="9"/>
  <c r="H124" i="9"/>
  <c r="D122" i="9"/>
  <c r="H120" i="9"/>
  <c r="D118" i="9"/>
  <c r="H116" i="9"/>
  <c r="D114" i="9"/>
  <c r="H112" i="9"/>
  <c r="D110" i="9"/>
  <c r="H108" i="9"/>
  <c r="D106" i="9"/>
  <c r="H104" i="9"/>
  <c r="D102" i="9"/>
  <c r="H100" i="9"/>
  <c r="D98" i="9"/>
  <c r="E96" i="9"/>
  <c r="G94" i="9"/>
  <c r="H92" i="9"/>
  <c r="E89" i="9"/>
  <c r="G85" i="9"/>
  <c r="D82" i="9"/>
  <c r="E80" i="9"/>
  <c r="G78" i="9"/>
  <c r="H76" i="9"/>
  <c r="E73" i="9"/>
  <c r="H70" i="9"/>
  <c r="D68" i="9"/>
  <c r="H62" i="9"/>
  <c r="D60" i="9"/>
  <c r="D57" i="9"/>
  <c r="G53" i="9"/>
  <c r="E39" i="9"/>
  <c r="H35" i="9"/>
  <c r="E32" i="9"/>
  <c r="G28" i="9"/>
  <c r="D25" i="9"/>
  <c r="G21" i="9"/>
  <c r="E7" i="9"/>
  <c r="H3" i="9"/>
</calcChain>
</file>

<file path=xl/sharedStrings.xml><?xml version="1.0" encoding="utf-8"?>
<sst xmlns="http://schemas.openxmlformats.org/spreadsheetml/2006/main" count="4684" uniqueCount="1204">
  <si>
    <t>E033</t>
  </si>
  <si>
    <t>E034</t>
  </si>
  <si>
    <t>E035</t>
  </si>
  <si>
    <t>E070</t>
  </si>
  <si>
    <t>E071</t>
  </si>
  <si>
    <t>E001</t>
  </si>
  <si>
    <t>E031</t>
  </si>
  <si>
    <t>E100</t>
  </si>
  <si>
    <t>E032</t>
  </si>
  <si>
    <t>E069</t>
  </si>
  <si>
    <t>E101</t>
  </si>
  <si>
    <t>E102</t>
  </si>
  <si>
    <t>E099</t>
  </si>
  <si>
    <t>E030</t>
  </si>
  <si>
    <t>E121</t>
  </si>
  <si>
    <t>E048</t>
  </si>
  <si>
    <t>E104</t>
  </si>
  <si>
    <t>E057</t>
  </si>
  <si>
    <t>E056</t>
  </si>
  <si>
    <t>E127</t>
  </si>
  <si>
    <t>E064</t>
  </si>
  <si>
    <t>E025</t>
  </si>
  <si>
    <t>E063</t>
  </si>
  <si>
    <t>E098</t>
  </si>
  <si>
    <t>E065</t>
  </si>
  <si>
    <t>E066</t>
  </si>
  <si>
    <t>E027</t>
  </si>
  <si>
    <t>E026</t>
  </si>
  <si>
    <t>E124</t>
  </si>
  <si>
    <t>E067</t>
  </si>
  <si>
    <t>E128</t>
  </si>
  <si>
    <t>E129</t>
  </si>
  <si>
    <t>E053</t>
  </si>
  <si>
    <t>E051</t>
  </si>
  <si>
    <t>E052</t>
  </si>
  <si>
    <t>E094</t>
  </si>
  <si>
    <t>E023</t>
  </si>
  <si>
    <t>E024</t>
  </si>
  <si>
    <t>E125</t>
  </si>
  <si>
    <t>E093</t>
  </si>
  <si>
    <t>E054</t>
  </si>
  <si>
    <t>E055</t>
  </si>
  <si>
    <t>E095</t>
  </si>
  <si>
    <t>E050</t>
  </si>
  <si>
    <t>E092</t>
  </si>
  <si>
    <t>E126</t>
  </si>
  <si>
    <t>E075</t>
  </si>
  <si>
    <t>E076</t>
  </si>
  <si>
    <t>E074</t>
  </si>
  <si>
    <t>E077</t>
  </si>
  <si>
    <t>E097</t>
  </si>
  <si>
    <t>E061</t>
  </si>
  <si>
    <t>E062</t>
  </si>
  <si>
    <t>E096</t>
  </si>
  <si>
    <t>E008</t>
  </si>
  <si>
    <t>E106</t>
  </si>
  <si>
    <t>E090</t>
  </si>
  <si>
    <t>E045</t>
  </si>
  <si>
    <t>E007</t>
  </si>
  <si>
    <t>E105</t>
  </si>
  <si>
    <t>E006</t>
  </si>
  <si>
    <t>E029</t>
  </si>
  <si>
    <t>E020</t>
  </si>
  <si>
    <t>E021</t>
  </si>
  <si>
    <t>E022</t>
  </si>
  <si>
    <t>E049</t>
  </si>
  <si>
    <t>E122</t>
  </si>
  <si>
    <t>E058</t>
  </si>
  <si>
    <t>E088</t>
  </si>
  <si>
    <t>E047</t>
  </si>
  <si>
    <t>E010</t>
  </si>
  <si>
    <t>E044</t>
  </si>
  <si>
    <t>E082</t>
  </si>
  <si>
    <t>E078</t>
  </si>
  <si>
    <t>E079</t>
  </si>
  <si>
    <t>E080</t>
  </si>
  <si>
    <t>E081</t>
  </si>
  <si>
    <t>E083</t>
  </si>
  <si>
    <t>E123</t>
  </si>
  <si>
    <t>E028</t>
  </si>
  <si>
    <t>E111</t>
  </si>
  <si>
    <t>E015</t>
  </si>
  <si>
    <t>E018</t>
  </si>
  <si>
    <t>E019</t>
  </si>
  <si>
    <t>E118</t>
  </si>
  <si>
    <t>E119</t>
  </si>
  <si>
    <t>E120</t>
  </si>
  <si>
    <t>E016</t>
  </si>
  <si>
    <t>E017</t>
  </si>
  <si>
    <t>E112</t>
  </si>
  <si>
    <t>E113</t>
  </si>
  <si>
    <t>E114</t>
  </si>
  <si>
    <t>E115</t>
  </si>
  <si>
    <t>E116</t>
  </si>
  <si>
    <t>E117</t>
  </si>
  <si>
    <t>E046</t>
  </si>
  <si>
    <t>E042</t>
  </si>
  <si>
    <t>E009</t>
  </si>
  <si>
    <t>E043</t>
  </si>
  <si>
    <t>E089</t>
  </si>
  <si>
    <t>E107</t>
  </si>
  <si>
    <t>E108</t>
  </si>
  <si>
    <t>E109</t>
  </si>
  <si>
    <t>E011</t>
  </si>
  <si>
    <t>E012</t>
  </si>
  <si>
    <t>E013</t>
  </si>
  <si>
    <t>E014</t>
  </si>
  <si>
    <t>E091</t>
  </si>
  <si>
    <t>E110</t>
  </si>
  <si>
    <t>E084</t>
  </si>
  <si>
    <t>E086</t>
  </si>
  <si>
    <t>E040</t>
  </si>
  <si>
    <t>E087</t>
  </si>
  <si>
    <t>E041</t>
  </si>
  <si>
    <t>E039</t>
  </si>
  <si>
    <t>E085</t>
  </si>
  <si>
    <t>E059</t>
  </si>
  <si>
    <t>E060</t>
  </si>
  <si>
    <t>E038</t>
  </si>
  <si>
    <t>E073</t>
  </si>
  <si>
    <t>E036</t>
  </si>
  <si>
    <t>E002</t>
  </si>
  <si>
    <t>E003</t>
  </si>
  <si>
    <t>E004</t>
  </si>
  <si>
    <t>E037</t>
  </si>
  <si>
    <t>E072</t>
  </si>
  <si>
    <t>E005</t>
  </si>
  <si>
    <t>E103</t>
  </si>
  <si>
    <t>E068</t>
  </si>
  <si>
    <t>Gr</t>
  </si>
  <si>
    <t>weig</t>
  </si>
  <si>
    <t>midtl</t>
  </si>
  <si>
    <t>$labels</t>
  </si>
  <si>
    <t>Genus</t>
  </si>
  <si>
    <t>Family</t>
  </si>
  <si>
    <t>Ordre</t>
  </si>
  <si>
    <t>Archilochus</t>
  </si>
  <si>
    <t>Trochilidae</t>
  </si>
  <si>
    <t>Apodiformes</t>
  </si>
  <si>
    <t>Calypte</t>
  </si>
  <si>
    <t>Patagona</t>
  </si>
  <si>
    <t>Sephaniodes</t>
  </si>
  <si>
    <t>Columba</t>
  </si>
  <si>
    <t>Columbidae</t>
  </si>
  <si>
    <t>Columbiformes</t>
  </si>
  <si>
    <t>Streptopelia</t>
  </si>
  <si>
    <t>Zenaida</t>
  </si>
  <si>
    <t>Clamator</t>
  </si>
  <si>
    <t>Cuculidae</t>
  </si>
  <si>
    <t>Cuculiformes</t>
  </si>
  <si>
    <t>Cuculus</t>
  </si>
  <si>
    <t>Alectoris</t>
  </si>
  <si>
    <t>Phasianidae</t>
  </si>
  <si>
    <t>Galliformes</t>
  </si>
  <si>
    <t>Lophortyx</t>
  </si>
  <si>
    <t>Aegithalos</t>
  </si>
  <si>
    <t>Aegithalidae</t>
  </si>
  <si>
    <t>Passeriformes</t>
  </si>
  <si>
    <t>Psaltriparus</t>
  </si>
  <si>
    <t>Lullula</t>
  </si>
  <si>
    <t>Alaudidae</t>
  </si>
  <si>
    <t>Passerina</t>
  </si>
  <si>
    <t>Cardinalidae</t>
  </si>
  <si>
    <t>Pheucticus</t>
  </si>
  <si>
    <t>Acanithis</t>
  </si>
  <si>
    <t>Carduelidae</t>
  </si>
  <si>
    <t>Cardueiis</t>
  </si>
  <si>
    <t>Carduelis</t>
  </si>
  <si>
    <t>Carpodacus</t>
  </si>
  <si>
    <t>Coccothraustes</t>
  </si>
  <si>
    <t>Pyrrhula</t>
  </si>
  <si>
    <t>Certhia</t>
  </si>
  <si>
    <t>Certihiidae</t>
  </si>
  <si>
    <t>Aphelocoma</t>
  </si>
  <si>
    <t>Corvidae</t>
  </si>
  <si>
    <t>Garrulus</t>
  </si>
  <si>
    <t>Pica</t>
  </si>
  <si>
    <t>Aimophila</t>
  </si>
  <si>
    <t>Emberizidae</t>
  </si>
  <si>
    <t>Ammodramus</t>
  </si>
  <si>
    <t>Diuca</t>
  </si>
  <si>
    <t>Emberiza</t>
  </si>
  <si>
    <t>Phrygilus</t>
  </si>
  <si>
    <t>Pipilo</t>
  </si>
  <si>
    <t>Sicalis</t>
  </si>
  <si>
    <t>Zonotrichia</t>
  </si>
  <si>
    <t>Fringilla</t>
  </si>
  <si>
    <t>Fringillidae</t>
  </si>
  <si>
    <t>Aphrastura</t>
  </si>
  <si>
    <t>Furnariidae</t>
  </si>
  <si>
    <t>Leptasthenura</t>
  </si>
  <si>
    <t>Sylviorthorhynchus</t>
  </si>
  <si>
    <t>Thripophaga</t>
  </si>
  <si>
    <t>Curaeus</t>
  </si>
  <si>
    <t>Icteridae</t>
  </si>
  <si>
    <t>Icterus</t>
  </si>
  <si>
    <t>Sturnella</t>
  </si>
  <si>
    <t>Lanius</t>
  </si>
  <si>
    <t>Laniidae</t>
  </si>
  <si>
    <t>Mimus</t>
  </si>
  <si>
    <t>Mimidae</t>
  </si>
  <si>
    <t>Toxostoma</t>
  </si>
  <si>
    <t>Anthus</t>
  </si>
  <si>
    <t>Motacillidae</t>
  </si>
  <si>
    <t>Motacilla</t>
  </si>
  <si>
    <t>Oriolus</t>
  </si>
  <si>
    <t>Oriolidae</t>
  </si>
  <si>
    <t>Parus</t>
  </si>
  <si>
    <t>Paridae</t>
  </si>
  <si>
    <t>Vermivora</t>
  </si>
  <si>
    <t>Parulidae</t>
  </si>
  <si>
    <t>Phytotoma</t>
  </si>
  <si>
    <t>Phytotomidae</t>
  </si>
  <si>
    <t>Polioptila</t>
  </si>
  <si>
    <t>Polioptilidae</t>
  </si>
  <si>
    <t>Prunella</t>
  </si>
  <si>
    <t>Prunellidae</t>
  </si>
  <si>
    <t>Phainopepla</t>
  </si>
  <si>
    <t>Ptilogonatidae</t>
  </si>
  <si>
    <t>Eugralla</t>
  </si>
  <si>
    <t>Rhinocryptidae</t>
  </si>
  <si>
    <t>Pteroptochos</t>
  </si>
  <si>
    <t>Scelorchilus</t>
  </si>
  <si>
    <t>Scytalopus</t>
  </si>
  <si>
    <t>Sitta</t>
  </si>
  <si>
    <t>Sittidae</t>
  </si>
  <si>
    <t>Sturnus</t>
  </si>
  <si>
    <t>Sturnidae</t>
  </si>
  <si>
    <t>Hippolais</t>
  </si>
  <si>
    <t>Sylviidae</t>
  </si>
  <si>
    <t>Locustella</t>
  </si>
  <si>
    <t>Phylloscopus</t>
  </si>
  <si>
    <t>Regulus</t>
  </si>
  <si>
    <t>Sylvia</t>
  </si>
  <si>
    <t>Chamaea</t>
  </si>
  <si>
    <t>Timaliidae</t>
  </si>
  <si>
    <t>Thryomaries</t>
  </si>
  <si>
    <t>Troglodytidae</t>
  </si>
  <si>
    <t>Troglodytes</t>
  </si>
  <si>
    <t>Erithacus</t>
  </si>
  <si>
    <t>Turdidae</t>
  </si>
  <si>
    <t>Oenanthe</t>
  </si>
  <si>
    <t>Phoenicurus</t>
  </si>
  <si>
    <t>Saxicola</t>
  </si>
  <si>
    <t>Turdus</t>
  </si>
  <si>
    <t>Agriornis</t>
  </si>
  <si>
    <t>Tyrannidae</t>
  </si>
  <si>
    <t>Anairetes</t>
  </si>
  <si>
    <t>Contopus</t>
  </si>
  <si>
    <t>Elaenia</t>
  </si>
  <si>
    <t>Empidonax</t>
  </si>
  <si>
    <t>Myiarchus</t>
  </si>
  <si>
    <t>Pyrope</t>
  </si>
  <si>
    <t>Vireo</t>
  </si>
  <si>
    <t>Vireonida</t>
  </si>
  <si>
    <t>Colaptes</t>
  </si>
  <si>
    <t>Picidae</t>
  </si>
  <si>
    <t>Piciformes</t>
  </si>
  <si>
    <t>Melanerpes</t>
  </si>
  <si>
    <t>Picoides</t>
  </si>
  <si>
    <t>Picus</t>
  </si>
  <si>
    <t>Nothoprocta</t>
  </si>
  <si>
    <t>Tinamidae</t>
  </si>
  <si>
    <t>Tinamiformes</t>
  </si>
  <si>
    <t>latin</t>
  </si>
  <si>
    <t>abbr</t>
  </si>
  <si>
    <t>Archilochus alexandri</t>
  </si>
  <si>
    <t>Arc|ale</t>
  </si>
  <si>
    <t>Calypte anna</t>
  </si>
  <si>
    <t>Cal|ann</t>
  </si>
  <si>
    <t>Calypte costae</t>
  </si>
  <si>
    <t>Cal|cos</t>
  </si>
  <si>
    <t>Patagona gigas</t>
  </si>
  <si>
    <t>Pat|gig</t>
  </si>
  <si>
    <t>Sephaniodes sephaniodes</t>
  </si>
  <si>
    <t>Sep|sep</t>
  </si>
  <si>
    <t>Columba palumbus</t>
  </si>
  <si>
    <t>Col|pal</t>
  </si>
  <si>
    <t>Columba fasciata</t>
  </si>
  <si>
    <t>Col|fas</t>
  </si>
  <si>
    <t>Streptopelia turtur</t>
  </si>
  <si>
    <t>Str|tur</t>
  </si>
  <si>
    <t>Zenaida macroura</t>
  </si>
  <si>
    <t>Zen|mac</t>
  </si>
  <si>
    <t>Zenaida auriculata</t>
  </si>
  <si>
    <t>Zen|aur</t>
  </si>
  <si>
    <t>Clamator glandarius</t>
  </si>
  <si>
    <t>Cla|gla</t>
  </si>
  <si>
    <t>Cuculus canorus</t>
  </si>
  <si>
    <t>Cuc|can</t>
  </si>
  <si>
    <t>Alectoris rufa</t>
  </si>
  <si>
    <t>Ale|ruf</t>
  </si>
  <si>
    <t>Lophortyx californica</t>
  </si>
  <si>
    <t>Lop|cal</t>
  </si>
  <si>
    <t>Aegithalos caudatus</t>
  </si>
  <si>
    <t>Aeg|cau</t>
  </si>
  <si>
    <t>Psaltriparus minimus</t>
  </si>
  <si>
    <t>Psa|min</t>
  </si>
  <si>
    <t>Lullula arborea</t>
  </si>
  <si>
    <t>Lul|arb</t>
  </si>
  <si>
    <t>Passerina caerulea</t>
  </si>
  <si>
    <t>Pas|cae</t>
  </si>
  <si>
    <t>Pheucticus melanocephalus</t>
  </si>
  <si>
    <t>Phe|mel</t>
  </si>
  <si>
    <t>Acanithis cannabina</t>
  </si>
  <si>
    <t>Aca|can</t>
  </si>
  <si>
    <t>Cardueiis lawrencei</t>
  </si>
  <si>
    <t>Car|law</t>
  </si>
  <si>
    <t>Carduelis carduelis</t>
  </si>
  <si>
    <t>Car|car</t>
  </si>
  <si>
    <t>Carduelis psaltria</t>
  </si>
  <si>
    <t>Car|psa</t>
  </si>
  <si>
    <t>Carduelis barbata</t>
  </si>
  <si>
    <t>Car|bar</t>
  </si>
  <si>
    <t>Carpodacus purpureus</t>
  </si>
  <si>
    <t>Car|pur</t>
  </si>
  <si>
    <t>Carpodacus mexicanus</t>
  </si>
  <si>
    <t>Car|mex</t>
  </si>
  <si>
    <t>Coccothraustes coccothraustes</t>
  </si>
  <si>
    <t>Coc|coc</t>
  </si>
  <si>
    <t>Pyrrhula pyrrhula</t>
  </si>
  <si>
    <t>Pyr|pyr</t>
  </si>
  <si>
    <t>Certhia brachydactyla</t>
  </si>
  <si>
    <t>Cer|bra</t>
  </si>
  <si>
    <t>Aphelocoma coerulescens</t>
  </si>
  <si>
    <t>Aph|coe</t>
  </si>
  <si>
    <t>Garrulus glandarius</t>
  </si>
  <si>
    <t>Gar|gla</t>
  </si>
  <si>
    <t>Pica pica</t>
  </si>
  <si>
    <t>Pic|pic</t>
  </si>
  <si>
    <t>Aimophila ruficeps</t>
  </si>
  <si>
    <t>Aim|ruf</t>
  </si>
  <si>
    <t>Ammodramus sandwichensis</t>
  </si>
  <si>
    <t>Amm|san</t>
  </si>
  <si>
    <t>Ammodramus savannarum</t>
  </si>
  <si>
    <t>Amm|sav</t>
  </si>
  <si>
    <t>Diuca diuca</t>
  </si>
  <si>
    <t>Diu|diu</t>
  </si>
  <si>
    <t>Emberiza citrinella</t>
  </si>
  <si>
    <t>Emb|cit</t>
  </si>
  <si>
    <t>Emberiza schoeniclus</t>
  </si>
  <si>
    <t>Emb|sch</t>
  </si>
  <si>
    <t>Emberiza hortulana</t>
  </si>
  <si>
    <t>Emb|hor</t>
  </si>
  <si>
    <t>Phrygilus alaudinus</t>
  </si>
  <si>
    <t>Phr|ala</t>
  </si>
  <si>
    <t>Pipilo erythrophthalmus</t>
  </si>
  <si>
    <t>Pip|ery</t>
  </si>
  <si>
    <t>Pipilo fuscus</t>
  </si>
  <si>
    <t>Pip|fus</t>
  </si>
  <si>
    <t>Sicalis luteola</t>
  </si>
  <si>
    <t>Sic|lut</t>
  </si>
  <si>
    <t>Zonotrichia melodia</t>
  </si>
  <si>
    <t>Zon|mel</t>
  </si>
  <si>
    <t>Zonotrichia capensis</t>
  </si>
  <si>
    <t>Zon|cap</t>
  </si>
  <si>
    <t>Fringilla coelebs</t>
  </si>
  <si>
    <t>Fri|coe</t>
  </si>
  <si>
    <t>Aphrastura spinicauda</t>
  </si>
  <si>
    <t>Aph|spi</t>
  </si>
  <si>
    <t>Leptasthenura aegithaloides</t>
  </si>
  <si>
    <t>Lep|aeg</t>
  </si>
  <si>
    <t>Sylviorthorhynchus desmursii</t>
  </si>
  <si>
    <t>Syl|des</t>
  </si>
  <si>
    <t>Thripophaga humicola</t>
  </si>
  <si>
    <t>Thr|hum</t>
  </si>
  <si>
    <t>Curaeus curaeus</t>
  </si>
  <si>
    <t>Cur|cur</t>
  </si>
  <si>
    <t>Icterus galbula</t>
  </si>
  <si>
    <t>Ict|gal</t>
  </si>
  <si>
    <t>Sturnella neglecta</t>
  </si>
  <si>
    <t>Stu|neg</t>
  </si>
  <si>
    <t>Sturnella loyca</t>
  </si>
  <si>
    <t>Stu|loy</t>
  </si>
  <si>
    <t>Lanius collurio</t>
  </si>
  <si>
    <t>Lan|col</t>
  </si>
  <si>
    <t>Lanius excubitor</t>
  </si>
  <si>
    <t>Lan|exc</t>
  </si>
  <si>
    <t>Mimus thenca</t>
  </si>
  <si>
    <t>Mim|the</t>
  </si>
  <si>
    <t>Toxostoma redivivum</t>
  </si>
  <si>
    <t>Tox|red</t>
  </si>
  <si>
    <t>Anthus trivialis</t>
  </si>
  <si>
    <t>Ant|tri</t>
  </si>
  <si>
    <t>Anthus campestris</t>
  </si>
  <si>
    <t>Ant|cam</t>
  </si>
  <si>
    <t>Motacilla alba</t>
  </si>
  <si>
    <t>Mot|alb</t>
  </si>
  <si>
    <t>Oriolus oriolus</t>
  </si>
  <si>
    <t>Ori|ori</t>
  </si>
  <si>
    <t>Parus palustris</t>
  </si>
  <si>
    <t>Par|pal</t>
  </si>
  <si>
    <t>Parus montanus</t>
  </si>
  <si>
    <t>Par|mon</t>
  </si>
  <si>
    <t>Parus caeruleus</t>
  </si>
  <si>
    <t>Par|cae</t>
  </si>
  <si>
    <t>Parus inornalus</t>
  </si>
  <si>
    <t>Par|ino</t>
  </si>
  <si>
    <t>Parus major</t>
  </si>
  <si>
    <t>Par|maj</t>
  </si>
  <si>
    <t>Vermivora celata</t>
  </si>
  <si>
    <t>Ver|cel</t>
  </si>
  <si>
    <t>Phytotoma rara</t>
  </si>
  <si>
    <t>Phy|rar</t>
  </si>
  <si>
    <t>Polioptila caerulea</t>
  </si>
  <si>
    <t>Pol|cae</t>
  </si>
  <si>
    <t>Prunella modularis</t>
  </si>
  <si>
    <t>Pru|mod</t>
  </si>
  <si>
    <t>Phainopepla nitens</t>
  </si>
  <si>
    <t>Pha|nit</t>
  </si>
  <si>
    <t>Eugralla paradoxa</t>
  </si>
  <si>
    <t>Eug|par</t>
  </si>
  <si>
    <t>Pteroptochos tarnii</t>
  </si>
  <si>
    <t>Pte|tar</t>
  </si>
  <si>
    <t>Pteroptochos megapodius</t>
  </si>
  <si>
    <t>Pte|meg</t>
  </si>
  <si>
    <t>Scelorchilus albicollis</t>
  </si>
  <si>
    <t>Sce|alb</t>
  </si>
  <si>
    <t>Scelorchilus rubecula</t>
  </si>
  <si>
    <t>Sce|rub</t>
  </si>
  <si>
    <t>Scytalopus magellanicus</t>
  </si>
  <si>
    <t>Scy|mag</t>
  </si>
  <si>
    <t>Sitta europaea</t>
  </si>
  <si>
    <t>Sit|eur</t>
  </si>
  <si>
    <t>Sturnus vulgaris</t>
  </si>
  <si>
    <t>Stu|vul</t>
  </si>
  <si>
    <t>Hippolais polyglotta</t>
  </si>
  <si>
    <t>Hip|pol</t>
  </si>
  <si>
    <t>Locustella naevia</t>
  </si>
  <si>
    <t>Loc|nae</t>
  </si>
  <si>
    <t>Phylloscopus trochilus</t>
  </si>
  <si>
    <t>Phy|tro</t>
  </si>
  <si>
    <t>Phylloscopus sibilatrix</t>
  </si>
  <si>
    <t>Phy|sib</t>
  </si>
  <si>
    <t>Phylloscopus collybita</t>
  </si>
  <si>
    <t>Phy|col</t>
  </si>
  <si>
    <t>Phylloscopus bonelli</t>
  </si>
  <si>
    <t>Phy|bon</t>
  </si>
  <si>
    <t>Regulus ignicapillus</t>
  </si>
  <si>
    <t>Reg|ign</t>
  </si>
  <si>
    <t>Sylvia borin</t>
  </si>
  <si>
    <t>Syl|bor</t>
  </si>
  <si>
    <t>Sylvia communis</t>
  </si>
  <si>
    <t>Syl|com</t>
  </si>
  <si>
    <t>Sylvia hortensis</t>
  </si>
  <si>
    <t>Syl|hor</t>
  </si>
  <si>
    <t>Sylvia atricapilla</t>
  </si>
  <si>
    <t>Syl|atr</t>
  </si>
  <si>
    <t>Sylvia melanocephala</t>
  </si>
  <si>
    <t>Syl|mel</t>
  </si>
  <si>
    <t>Sylvia cantillans</t>
  </si>
  <si>
    <t>Syl|can</t>
  </si>
  <si>
    <t>Sylvia conspicillata</t>
  </si>
  <si>
    <t>Syl|con</t>
  </si>
  <si>
    <t>Sylvia undata</t>
  </si>
  <si>
    <t>Syl|und</t>
  </si>
  <si>
    <t>Chamaea fasciata</t>
  </si>
  <si>
    <t>Cha|fas</t>
  </si>
  <si>
    <t>Thryomaries bewickii</t>
  </si>
  <si>
    <t>Thr|bew</t>
  </si>
  <si>
    <t>Troglodytes troglodytes</t>
  </si>
  <si>
    <t>Tro|tro</t>
  </si>
  <si>
    <t>Troglodytes xxx</t>
  </si>
  <si>
    <t>Tro|xxx</t>
  </si>
  <si>
    <t>Troglodytes aedon</t>
  </si>
  <si>
    <t>Tro|aed</t>
  </si>
  <si>
    <t>Erithacus rubecula</t>
  </si>
  <si>
    <t>Eri|rub</t>
  </si>
  <si>
    <t>Erithacus megarhynchos</t>
  </si>
  <si>
    <t>Eri|meg</t>
  </si>
  <si>
    <t>Oenanthe hispanica</t>
  </si>
  <si>
    <t>Oen|his</t>
  </si>
  <si>
    <t>Phoenicurus phoenicurus</t>
  </si>
  <si>
    <t>Pho|pho</t>
  </si>
  <si>
    <t>Saxicola torquata</t>
  </si>
  <si>
    <t>Sax|tor</t>
  </si>
  <si>
    <t>Turdus philomelos</t>
  </si>
  <si>
    <t>Tur|phi</t>
  </si>
  <si>
    <t>Turdus viscivorus</t>
  </si>
  <si>
    <t>Tur|vis</t>
  </si>
  <si>
    <t>Turdus falcklandii</t>
  </si>
  <si>
    <t>Tur|fal</t>
  </si>
  <si>
    <t>Turdus merula</t>
  </si>
  <si>
    <t>Tur|mer</t>
  </si>
  <si>
    <t>Agriornis livida</t>
  </si>
  <si>
    <t>Agr|liv</t>
  </si>
  <si>
    <t>Anairetes parulus</t>
  </si>
  <si>
    <t>Ana|par</t>
  </si>
  <si>
    <t>Contopus sordidulus</t>
  </si>
  <si>
    <t>Con|sor</t>
  </si>
  <si>
    <t>Elaenia albiceps</t>
  </si>
  <si>
    <t>Ela|alb</t>
  </si>
  <si>
    <t>Empidonax difficilis</t>
  </si>
  <si>
    <t>Emp|dif</t>
  </si>
  <si>
    <t>Myiarchus cinerascens</t>
  </si>
  <si>
    <t>Myi|cin</t>
  </si>
  <si>
    <t>Pyrope pyrope</t>
  </si>
  <si>
    <t>Pyo|pyo</t>
  </si>
  <si>
    <t>Vireo huttoni</t>
  </si>
  <si>
    <t>Vir|hut</t>
  </si>
  <si>
    <t>Vireo gilvus</t>
  </si>
  <si>
    <t>Vir|gil</t>
  </si>
  <si>
    <t>Colaptes auratus</t>
  </si>
  <si>
    <t>Col|aur</t>
  </si>
  <si>
    <t>Colaptes pitius</t>
  </si>
  <si>
    <t>Col|pit</t>
  </si>
  <si>
    <t>Melanerpes formicivorus</t>
  </si>
  <si>
    <t>Mel|for</t>
  </si>
  <si>
    <t>Picoides minor</t>
  </si>
  <si>
    <t>Pic|min</t>
  </si>
  <si>
    <t>Picoides medius</t>
  </si>
  <si>
    <t>Pic|med</t>
  </si>
  <si>
    <t>Picoides major</t>
  </si>
  <si>
    <t>Pic|maj</t>
  </si>
  <si>
    <t>Picoides nuttallii</t>
  </si>
  <si>
    <t>Pic|nut</t>
  </si>
  <si>
    <t>Picoides lignarius</t>
  </si>
  <si>
    <t>Pic|lig</t>
  </si>
  <si>
    <t>Picus canus</t>
  </si>
  <si>
    <t>Pic|can</t>
  </si>
  <si>
    <t>Picus viridis</t>
  </si>
  <si>
    <t>Pic|vir</t>
  </si>
  <si>
    <t>Nothoprocta perdicaria</t>
  </si>
  <si>
    <t>Not|per</t>
  </si>
  <si>
    <t>Nec</t>
  </si>
  <si>
    <t>TOTAL</t>
  </si>
  <si>
    <t>in</t>
  </si>
  <si>
    <t>espèce</t>
  </si>
  <si>
    <t>Total général</t>
  </si>
  <si>
    <t>Total</t>
  </si>
  <si>
    <t>régime alimentaire</t>
  </si>
  <si>
    <t>Fruc</t>
  </si>
  <si>
    <t>Fol</t>
  </si>
  <si>
    <t>Inv</t>
  </si>
  <si>
    <t>Car</t>
  </si>
  <si>
    <t>Lim</t>
  </si>
  <si>
    <t>Cha</t>
  </si>
  <si>
    <t>Nec_In</t>
  </si>
  <si>
    <t>Gr_Fruc</t>
  </si>
  <si>
    <t>Gr_Lim</t>
  </si>
  <si>
    <t>Gr_Fr_In</t>
  </si>
  <si>
    <t>Gr_In</t>
  </si>
  <si>
    <t>Fr_In</t>
  </si>
  <si>
    <t>Gr_Fr_Fol</t>
  </si>
  <si>
    <t>Fruc_Carn</t>
  </si>
  <si>
    <t>Fr_Car_Char</t>
  </si>
  <si>
    <t>Fr_Inv_Lim</t>
  </si>
  <si>
    <t>Inv_lim</t>
  </si>
  <si>
    <t>Inv_Carn</t>
  </si>
  <si>
    <t>Gr_In_Lim</t>
  </si>
  <si>
    <t>In_Car</t>
  </si>
  <si>
    <t>wingl</t>
  </si>
  <si>
    <t>taill</t>
  </si>
  <si>
    <t>culml</t>
  </si>
  <si>
    <t>bilh</t>
  </si>
  <si>
    <t>billw</t>
  </si>
  <si>
    <t>tarsl</t>
  </si>
  <si>
    <t>premier quartile</t>
  </si>
  <si>
    <t>médiane</t>
  </si>
  <si>
    <t>troisième quartile</t>
  </si>
  <si>
    <t>wingl longueur de l'aile en mm (Wing length)</t>
  </si>
  <si>
    <t>taill longueur de la queue en mm (Tail lenght)</t>
  </si>
  <si>
    <t>culm longueur du bec en mm (Culmen length)</t>
  </si>
  <si>
    <t>bilh hauteur du bec en mm (Bill height)</t>
  </si>
  <si>
    <t>billw largeur du bec en mm (Bill width)</t>
  </si>
  <si>
    <t>tarsl hauteur du tarse en mm (Tarsus length)</t>
  </si>
  <si>
    <t>midtl longueur de l'orteil médian en mm (Middle toe length)</t>
  </si>
  <si>
    <t>weig poids en g (Weight)</t>
  </si>
  <si>
    <t>wingl_trescourt</t>
  </si>
  <si>
    <t>taill_trescourt</t>
  </si>
  <si>
    <t>culml_moyen</t>
  </si>
  <si>
    <t>bilh_trescourt</t>
  </si>
  <si>
    <t>tarsl_trescourt</t>
  </si>
  <si>
    <t>midtl_trescourt</t>
  </si>
  <si>
    <t>wingl_long</t>
  </si>
  <si>
    <t>taill_moyen</t>
  </si>
  <si>
    <t>culml_long</t>
  </si>
  <si>
    <t>bilh_court</t>
  </si>
  <si>
    <t>billw_moyen</t>
  </si>
  <si>
    <t>taill_long</t>
  </si>
  <si>
    <t>bilh_long</t>
  </si>
  <si>
    <t>tarsl_long</t>
  </si>
  <si>
    <t>midtl_long</t>
  </si>
  <si>
    <t>bilh_moyen</t>
  </si>
  <si>
    <t>tarsl_moyen</t>
  </si>
  <si>
    <t>tarsl_court</t>
  </si>
  <si>
    <t>midtl_moyen</t>
  </si>
  <si>
    <t>culml_court</t>
  </si>
  <si>
    <t>culml_trescourt</t>
  </si>
  <si>
    <t>wingl_moyen</t>
  </si>
  <si>
    <t>midtl_court</t>
  </si>
  <si>
    <t>weig_moyen</t>
  </si>
  <si>
    <t>wingl_court</t>
  </si>
  <si>
    <t>taill_court</t>
  </si>
  <si>
    <t>billw_tresfin</t>
  </si>
  <si>
    <t>weig_tresleger</t>
  </si>
  <si>
    <t>weig_leger</t>
  </si>
  <si>
    <t>billw_large</t>
  </si>
  <si>
    <t>weig_lourd</t>
  </si>
  <si>
    <t>billw_fin</t>
  </si>
  <si>
    <t>regime</t>
  </si>
  <si>
    <t>espece</t>
  </si>
  <si>
    <t>rapport</t>
  </si>
  <si>
    <t>Moyenne de rapport</t>
  </si>
  <si>
    <t>rapport2</t>
  </si>
  <si>
    <t>rapport3</t>
  </si>
  <si>
    <t>diff</t>
  </si>
  <si>
    <t>lwr</t>
  </si>
  <si>
    <t>upr</t>
  </si>
  <si>
    <t>p</t>
  </si>
  <si>
    <t>Fr_Car_Char-Fol</t>
  </si>
  <si>
    <t>Fr_In-Fol</t>
  </si>
  <si>
    <t>Fr_Inv_Lim-Fol</t>
  </si>
  <si>
    <t>Fruc-Fol</t>
  </si>
  <si>
    <t>Fruc_Carn-Fol</t>
  </si>
  <si>
    <t>Gr-Fol</t>
  </si>
  <si>
    <t>Gr_Fr_Fol-Fol</t>
  </si>
  <si>
    <t>Gr_Fr_In-Fol</t>
  </si>
  <si>
    <t>Gr_Fruc-Fol</t>
  </si>
  <si>
    <t>Gr_In-Fol</t>
  </si>
  <si>
    <t>Gr_In_Lim-Fol</t>
  </si>
  <si>
    <t>Gr_Lim-Fol</t>
  </si>
  <si>
    <t>In_Car-Fol</t>
  </si>
  <si>
    <t>Inv-Fol</t>
  </si>
  <si>
    <t>Inv_Carn-Fol</t>
  </si>
  <si>
    <t>Inv_lim-Fol</t>
  </si>
  <si>
    <t>Nec-Fol</t>
  </si>
  <si>
    <t>Nec_In-Fol</t>
  </si>
  <si>
    <t>Fr_In-Fr_Car_Char</t>
  </si>
  <si>
    <t>Fr_Inv_Lim-Fr_Car_Char</t>
  </si>
  <si>
    <t>Fruc-Fr_Car_Char</t>
  </si>
  <si>
    <t>Fruc_Carn-Fr_Car_Char</t>
  </si>
  <si>
    <t>Gr-Fr_Car_Char</t>
  </si>
  <si>
    <t>Gr_Fr_Fol-Fr_Car_Char</t>
  </si>
  <si>
    <t>Gr_Fr_In-Fr_Car_Char</t>
  </si>
  <si>
    <t>Gr_Fruc-Fr_Car_Char</t>
  </si>
  <si>
    <t>Gr_In-Fr_Car_Char</t>
  </si>
  <si>
    <t>Gr_In_Lim-Fr_Car_Char</t>
  </si>
  <si>
    <t>Gr_Lim-Fr_Car_Char</t>
  </si>
  <si>
    <t>In_Car-Fr_Car_Char</t>
  </si>
  <si>
    <t>Inv-Fr_Car_Char</t>
  </si>
  <si>
    <t>Inv_Carn-Fr_Car_Char</t>
  </si>
  <si>
    <t>Inv_lim-Fr_Car_Char</t>
  </si>
  <si>
    <t>Nec-Fr_Car_Char</t>
  </si>
  <si>
    <t>Nec_In-Fr_Car_Char</t>
  </si>
  <si>
    <t>Fr_Inv_Lim-Fr_In</t>
  </si>
  <si>
    <t>Fruc-Fr_In</t>
  </si>
  <si>
    <t>Fruc_Carn-Fr_In</t>
  </si>
  <si>
    <t>Gr-Fr_In</t>
  </si>
  <si>
    <t>Gr_Fr_Fol-Fr_In</t>
  </si>
  <si>
    <t>Gr_Fr_In-Fr_In</t>
  </si>
  <si>
    <t>Gr_Fruc-Fr_In</t>
  </si>
  <si>
    <t>Gr_In-Fr_In</t>
  </si>
  <si>
    <t>Gr_In_Lim-Fr_In</t>
  </si>
  <si>
    <t>Gr_Lim-Fr_In</t>
  </si>
  <si>
    <t>In_Car-Fr_In</t>
  </si>
  <si>
    <t>Inv-Fr_In</t>
  </si>
  <si>
    <t>Inv_Carn-Fr_In</t>
  </si>
  <si>
    <t>Inv_lim-Fr_In</t>
  </si>
  <si>
    <t>Nec-Fr_In</t>
  </si>
  <si>
    <t>Nec_In-Fr_In</t>
  </si>
  <si>
    <t>Fruc-Fr_Inv_Lim</t>
  </si>
  <si>
    <t>Fruc_Carn-Fr_Inv_Lim</t>
  </si>
  <si>
    <t>Gr-Fr_Inv_Lim</t>
  </si>
  <si>
    <t>Gr_Fr_Fol-Fr_Inv_Lim</t>
  </si>
  <si>
    <t>Gr_Fr_In-Fr_Inv_Lim</t>
  </si>
  <si>
    <t>Gr_Fruc-Fr_Inv_Lim</t>
  </si>
  <si>
    <t>Gr_In-Fr_Inv_Lim</t>
  </si>
  <si>
    <t>Gr_In_Lim-Fr_Inv_Lim</t>
  </si>
  <si>
    <t>Gr_Lim-Fr_Inv_Lim</t>
  </si>
  <si>
    <t>In_Car-Fr_Inv_Lim</t>
  </si>
  <si>
    <t>Inv-Fr_Inv_Lim</t>
  </si>
  <si>
    <t>Inv_Carn-Fr_Inv_Lim</t>
  </si>
  <si>
    <t>Inv_lim-Fr_Inv_Lim</t>
  </si>
  <si>
    <t>Nec-Fr_Inv_Lim</t>
  </si>
  <si>
    <t>Nec_In-Fr_Inv_Lim</t>
  </si>
  <si>
    <t>Fruc_Carn-Fruc</t>
  </si>
  <si>
    <t>Gr-Fruc</t>
  </si>
  <si>
    <t>Gr_Fr_Fol-Fruc</t>
  </si>
  <si>
    <t>Gr_Fr_In-Fruc</t>
  </si>
  <si>
    <t>Gr_Fruc-Fruc</t>
  </si>
  <si>
    <t>Gr_In-Fruc</t>
  </si>
  <si>
    <t>Gr_In_Lim-Fruc</t>
  </si>
  <si>
    <t>Gr_Lim-Fruc</t>
  </si>
  <si>
    <t>In_Car-Fruc</t>
  </si>
  <si>
    <t>Inv-Fruc</t>
  </si>
  <si>
    <t>Inv_Carn-Fruc</t>
  </si>
  <si>
    <t>Inv_lim-Fruc</t>
  </si>
  <si>
    <t>Nec-Fruc</t>
  </si>
  <si>
    <t>Nec_In-Fruc</t>
  </si>
  <si>
    <t>Gr-Fruc_Carn</t>
  </si>
  <si>
    <t>Gr_Fr_Fol-Fruc_Carn</t>
  </si>
  <si>
    <t>Gr_Fr_In-Fruc_Carn</t>
  </si>
  <si>
    <t>Gr_Fruc-Fruc_Carn</t>
  </si>
  <si>
    <t>Gr_In-Fruc_Carn</t>
  </si>
  <si>
    <t>Gr_In_Lim-Fruc_Carn</t>
  </si>
  <si>
    <t>Gr_Lim-Fruc_Carn</t>
  </si>
  <si>
    <t>In_Car-Fruc_Carn</t>
  </si>
  <si>
    <t>Inv-Fruc_Carn</t>
  </si>
  <si>
    <t>Inv_Carn-Fruc_Carn</t>
  </si>
  <si>
    <t>Inv_lim-Fruc_Carn</t>
  </si>
  <si>
    <t>Nec-Fruc_Carn</t>
  </si>
  <si>
    <t>Nec_In-Fruc_Carn</t>
  </si>
  <si>
    <t>Gr_Fr_Fol-Gr</t>
  </si>
  <si>
    <t>Gr_Fr_In-Gr</t>
  </si>
  <si>
    <t>Gr_Fruc-Gr</t>
  </si>
  <si>
    <t>Gr_In-Gr</t>
  </si>
  <si>
    <t>Gr_In_Lim-Gr</t>
  </si>
  <si>
    <t>Gr_Lim-Gr</t>
  </si>
  <si>
    <t>In_Car-Gr</t>
  </si>
  <si>
    <t>Inv-Gr</t>
  </si>
  <si>
    <t>Inv_Carn-Gr</t>
  </si>
  <si>
    <t>Inv_lim-Gr</t>
  </si>
  <si>
    <t>Nec-Gr</t>
  </si>
  <si>
    <t>Nec_In-Gr</t>
  </si>
  <si>
    <t>Gr_Fr_In-Gr_Fr_Fol</t>
  </si>
  <si>
    <t>Gr_Fruc-Gr_Fr_Fol</t>
  </si>
  <si>
    <t>Gr_In-Gr_Fr_Fol</t>
  </si>
  <si>
    <t>Gr_In_Lim-Gr_Fr_Fol</t>
  </si>
  <si>
    <t>Gr_Lim-Gr_Fr_Fol</t>
  </si>
  <si>
    <t>In_Car-Gr_Fr_Fol</t>
  </si>
  <si>
    <t>Inv-Gr_Fr_Fol</t>
  </si>
  <si>
    <t>Inv_Carn-Gr_Fr_Fol</t>
  </si>
  <si>
    <t>Inv_lim-Gr_Fr_Fol</t>
  </si>
  <si>
    <t>Nec-Gr_Fr_Fol</t>
  </si>
  <si>
    <t>Nec_In-Gr_Fr_Fol</t>
  </si>
  <si>
    <t>Gr_Fruc-Gr_Fr_In</t>
  </si>
  <si>
    <t>Gr_In-Gr_Fr_In</t>
  </si>
  <si>
    <t>Gr_In_Lim-Gr_Fr_In</t>
  </si>
  <si>
    <t>Gr_Lim-Gr_Fr_In</t>
  </si>
  <si>
    <t>In_Car-Gr_Fr_In</t>
  </si>
  <si>
    <t>Inv-Gr_Fr_In</t>
  </si>
  <si>
    <t>Inv_Carn-Gr_Fr_In</t>
  </si>
  <si>
    <t>Inv_lim-Gr_Fr_In</t>
  </si>
  <si>
    <t>Nec-Gr_Fr_In</t>
  </si>
  <si>
    <t>Nec_In-Gr_Fr_In</t>
  </si>
  <si>
    <t>Gr_In-Gr_Fruc</t>
  </si>
  <si>
    <t>Gr_In_Lim-Gr_Fruc</t>
  </si>
  <si>
    <t>Gr_Lim-Gr_Fruc</t>
  </si>
  <si>
    <t>In_Car-Gr_Fruc</t>
  </si>
  <si>
    <t>Inv-Gr_Fruc</t>
  </si>
  <si>
    <t>Inv_Carn-Gr_Fruc</t>
  </si>
  <si>
    <t>Inv_lim-Gr_Fruc</t>
  </si>
  <si>
    <t>Nec-Gr_Fruc</t>
  </si>
  <si>
    <t>Nec_In-Gr_Fruc</t>
  </si>
  <si>
    <t>Gr_In_Lim-Gr_In</t>
  </si>
  <si>
    <t>Gr_Lim-Gr_In</t>
  </si>
  <si>
    <t>In_Car-Gr_In</t>
  </si>
  <si>
    <t>Inv-Gr_In</t>
  </si>
  <si>
    <t>Inv_Carn-Gr_In</t>
  </si>
  <si>
    <t>Inv_lim-Gr_In</t>
  </si>
  <si>
    <t>Nec-Gr_In</t>
  </si>
  <si>
    <t>Nec_In-Gr_In</t>
  </si>
  <si>
    <t>Gr_Lim-Gr_In_Lim</t>
  </si>
  <si>
    <t>In_Car-Gr_In_Lim</t>
  </si>
  <si>
    <t>Inv-Gr_In_Lim</t>
  </si>
  <si>
    <t>Inv_Carn-Gr_In_Lim</t>
  </si>
  <si>
    <t>Inv_lim-Gr_In_Lim</t>
  </si>
  <si>
    <t>Nec-Gr_In_Lim</t>
  </si>
  <si>
    <t>Nec_In-Gr_In_Lim</t>
  </si>
  <si>
    <t>In_Car-Gr_Lim</t>
  </si>
  <si>
    <t>Inv-Gr_Lim</t>
  </si>
  <si>
    <t>Inv_Carn-Gr_Lim</t>
  </si>
  <si>
    <t>Inv_lim-Gr_Lim</t>
  </si>
  <si>
    <t>Nec-Gr_Lim</t>
  </si>
  <si>
    <t>Nec_In-Gr_Lim</t>
  </si>
  <si>
    <t>Inv-In_Car</t>
  </si>
  <si>
    <t>Inv_Carn-In_Car</t>
  </si>
  <si>
    <t>Inv_lim-In_Car</t>
  </si>
  <si>
    <t>Nec-In_Car</t>
  </si>
  <si>
    <t>Nec_In-In_Car</t>
  </si>
  <si>
    <t>Inv_Carn-Inv</t>
  </si>
  <si>
    <t>Inv_lim-Inv</t>
  </si>
  <si>
    <t>Nec-Inv</t>
  </si>
  <si>
    <t>Nec_In-Inv</t>
  </si>
  <si>
    <t>Inv_lim-Inv_Carn</t>
  </si>
  <si>
    <t>Nec-Inv_Carn</t>
  </si>
  <si>
    <t>Nec_In-Inv_Carn</t>
  </si>
  <si>
    <t>Nec-Inv_lim</t>
  </si>
  <si>
    <t>Nec_In-Inv_lim</t>
  </si>
  <si>
    <t>Nec_In-Nec</t>
  </si>
  <si>
    <t>rapport longueur/largeur</t>
  </si>
  <si>
    <t>long</t>
  </si>
  <si>
    <t>larg</t>
  </si>
  <si>
    <t>haut</t>
  </si>
  <si>
    <t>p adj</t>
  </si>
  <si>
    <t>Alaudidae-Aegithalidae</t>
  </si>
  <si>
    <t>Cardinalidae-Aegithalidae</t>
  </si>
  <si>
    <t>Carduelidae-Aegithalidae</t>
  </si>
  <si>
    <t>Certihiidae-Aegithalidae</t>
  </si>
  <si>
    <t>Corvidae-Aegithalidae</t>
  </si>
  <si>
    <t>Emberizidae-Aegithalidae</t>
  </si>
  <si>
    <t>Fringillidae-Aegithalidae</t>
  </si>
  <si>
    <t>Furnariidae-Aegithalidae</t>
  </si>
  <si>
    <t>Icteridae-Aegithalidae</t>
  </si>
  <si>
    <t>Laniidae-Aegithalidae</t>
  </si>
  <si>
    <t>Mimidae-Aegithalidae</t>
  </si>
  <si>
    <t>Motacillidae-Aegithalidae</t>
  </si>
  <si>
    <t>Oriolidae-Aegithalidae</t>
  </si>
  <si>
    <t>Paridae-Aegithalidae</t>
  </si>
  <si>
    <t>Parulidae-Aegithalidae</t>
  </si>
  <si>
    <t>Phytotomidae-Aegithalidae</t>
  </si>
  <si>
    <t>Polioptilidae-Aegithalidae</t>
  </si>
  <si>
    <t>Prunellidae-Aegithalidae</t>
  </si>
  <si>
    <t>Ptilogonatidae-Aegithalidae</t>
  </si>
  <si>
    <t>Rhinocryptidae-Aegithalidae</t>
  </si>
  <si>
    <t>Sittidae-Aegithalidae</t>
  </si>
  <si>
    <t>Sturnidae-Aegithalidae</t>
  </si>
  <si>
    <t>Sylviidae-Aegithalidae</t>
  </si>
  <si>
    <t>Timaliidae-Aegithalidae</t>
  </si>
  <si>
    <t>Troglodytidae-Aegithalidae</t>
  </si>
  <si>
    <t>Turdidae-Aegithalidae</t>
  </si>
  <si>
    <t>Tyrannidae-Aegithalidae</t>
  </si>
  <si>
    <t>Vireonida-Aegithalidae</t>
  </si>
  <si>
    <t>Cardinalidae-Alaudidae</t>
  </si>
  <si>
    <t>Carduelidae-Alaudidae</t>
  </si>
  <si>
    <t>Certihiidae-Alaudidae</t>
  </si>
  <si>
    <t>Corvidae-Alaudidae</t>
  </si>
  <si>
    <t>Emberizidae-Alaudidae</t>
  </si>
  <si>
    <t>Fringillidae-Alaudidae</t>
  </si>
  <si>
    <t>Furnariidae-Alaudidae</t>
  </si>
  <si>
    <t>Icteridae-Alaudidae</t>
  </si>
  <si>
    <t>Laniidae-Alaudidae</t>
  </si>
  <si>
    <t>Mimidae-Alaudidae</t>
  </si>
  <si>
    <t>Motacillidae-Alaudidae</t>
  </si>
  <si>
    <t>Oriolidae-Alaudidae</t>
  </si>
  <si>
    <t>Paridae-Alaudidae</t>
  </si>
  <si>
    <t>Parulidae-Alaudidae</t>
  </si>
  <si>
    <t>Phytotomidae-Alaudidae</t>
  </si>
  <si>
    <t>Polioptilidae-Alaudidae</t>
  </si>
  <si>
    <t>Prunellidae-Alaudidae</t>
  </si>
  <si>
    <t>Ptilogonatidae-Alaudidae</t>
  </si>
  <si>
    <t>Rhinocryptidae-Alaudidae</t>
  </si>
  <si>
    <t>Sittidae-Alaudidae</t>
  </si>
  <si>
    <t>Sturnidae-Alaudidae</t>
  </si>
  <si>
    <t>Sylviidae-Alaudidae</t>
  </si>
  <si>
    <t>Timaliidae-Alaudidae</t>
  </si>
  <si>
    <t>Troglodytidae-Alaudidae</t>
  </si>
  <si>
    <t>Turdidae-Alaudidae</t>
  </si>
  <si>
    <t>Tyrannidae-Alaudidae</t>
  </si>
  <si>
    <t>Vireonida-Alaudidae</t>
  </si>
  <si>
    <t>Carduelidae-Cardinalidae</t>
  </si>
  <si>
    <t>Certihiidae-Cardinalidae</t>
  </si>
  <si>
    <t>Corvidae-Cardinalidae</t>
  </si>
  <si>
    <t>Emberizidae-Cardinalidae</t>
  </si>
  <si>
    <t>Fringillidae-Cardinalidae</t>
  </si>
  <si>
    <t>Furnariidae-Cardinalidae</t>
  </si>
  <si>
    <t>Icteridae-Cardinalidae</t>
  </si>
  <si>
    <t>Laniidae-Cardinalidae</t>
  </si>
  <si>
    <t>Mimidae-Cardinalidae</t>
  </si>
  <si>
    <t>Motacillidae-Cardinalidae</t>
  </si>
  <si>
    <t>Oriolidae-Cardinalidae</t>
  </si>
  <si>
    <t>Paridae-Cardinalidae</t>
  </si>
  <si>
    <t>Parulidae-Cardinalidae</t>
  </si>
  <si>
    <t>Phytotomidae-Cardinalidae</t>
  </si>
  <si>
    <t>Polioptilidae-Cardinalidae</t>
  </si>
  <si>
    <t>Prunellidae-Cardinalidae</t>
  </si>
  <si>
    <t>Ptilogonatidae-Cardinalidae</t>
  </si>
  <si>
    <t>Rhinocryptidae-Cardinalidae</t>
  </si>
  <si>
    <t>Sittidae-Cardinalidae</t>
  </si>
  <si>
    <t>Sturnidae-Cardinalidae</t>
  </si>
  <si>
    <t>Sylviidae-Cardinalidae</t>
  </si>
  <si>
    <t>Timaliidae-Cardinalidae</t>
  </si>
  <si>
    <t>Troglodytidae-Cardinalidae</t>
  </si>
  <si>
    <t>Turdidae-Cardinalidae</t>
  </si>
  <si>
    <t>Tyrannidae-Cardinalidae</t>
  </si>
  <si>
    <t>Vireonida-Cardinalidae</t>
  </si>
  <si>
    <t>Certihiidae-Carduelidae</t>
  </si>
  <si>
    <t>Corvidae-Carduelidae</t>
  </si>
  <si>
    <t>Emberizidae-Carduelidae</t>
  </si>
  <si>
    <t>Fringillidae-Carduelidae</t>
  </si>
  <si>
    <t>Furnariidae-Carduelidae</t>
  </si>
  <si>
    <t>Icteridae-Carduelidae</t>
  </si>
  <si>
    <t>Laniidae-Carduelidae</t>
  </si>
  <si>
    <t>Mimidae-Carduelidae</t>
  </si>
  <si>
    <t>Motacillidae-Carduelidae</t>
  </si>
  <si>
    <t>Oriolidae-Carduelidae</t>
  </si>
  <si>
    <t>Paridae-Carduelidae</t>
  </si>
  <si>
    <t>Parulidae-Carduelidae</t>
  </si>
  <si>
    <t>Phytotomidae-Carduelidae</t>
  </si>
  <si>
    <t>Polioptilidae-Carduelidae</t>
  </si>
  <si>
    <t>Prunellidae-Carduelidae</t>
  </si>
  <si>
    <t>Ptilogonatidae-Carduelidae</t>
  </si>
  <si>
    <t>Rhinocryptidae-Carduelidae</t>
  </si>
  <si>
    <t>Sittidae-Carduelidae</t>
  </si>
  <si>
    <t>Sturnidae-Carduelidae</t>
  </si>
  <si>
    <t>Sylviidae-Carduelidae</t>
  </si>
  <si>
    <t>Timaliidae-Carduelidae</t>
  </si>
  <si>
    <t>Troglodytidae-Carduelidae</t>
  </si>
  <si>
    <t>Turdidae-Carduelidae</t>
  </si>
  <si>
    <t>Tyrannidae-Carduelidae</t>
  </si>
  <si>
    <t>Vireonida-Carduelidae</t>
  </si>
  <si>
    <t>Corvidae-Certihiidae</t>
  </si>
  <si>
    <t>Emberizidae-Certihiidae</t>
  </si>
  <si>
    <t>Fringillidae-Certihiidae</t>
  </si>
  <si>
    <t>Furnariidae-Certihiidae</t>
  </si>
  <si>
    <t>Icteridae-Certihiidae</t>
  </si>
  <si>
    <t>Laniidae-Certihiidae</t>
  </si>
  <si>
    <t>Mimidae-Certihiidae</t>
  </si>
  <si>
    <t>Motacillidae-Certihiidae</t>
  </si>
  <si>
    <t>Oriolidae-Certihiidae</t>
  </si>
  <si>
    <t>Paridae-Certihiidae</t>
  </si>
  <si>
    <t>Parulidae-Certihiidae</t>
  </si>
  <si>
    <t>Phytotomidae-Certihiidae</t>
  </si>
  <si>
    <t>Polioptilidae-Certihiidae</t>
  </si>
  <si>
    <t>Prunellidae-Certihiidae</t>
  </si>
  <si>
    <t>Ptilogonatidae-Certihiidae</t>
  </si>
  <si>
    <t>Rhinocryptidae-Certihiidae</t>
  </si>
  <si>
    <t>Sittidae-Certihiidae</t>
  </si>
  <si>
    <t>Sturnidae-Certihiidae</t>
  </si>
  <si>
    <t>Sylviidae-Certihiidae</t>
  </si>
  <si>
    <t>Timaliidae-Certihiidae</t>
  </si>
  <si>
    <t>Troglodytidae-Certihiidae</t>
  </si>
  <si>
    <t>Turdidae-Certihiidae</t>
  </si>
  <si>
    <t>Tyrannidae-Certihiidae</t>
  </si>
  <si>
    <t>Vireonida-Certihiidae</t>
  </si>
  <si>
    <t>Emberizidae-Corvidae</t>
  </si>
  <si>
    <t>Fringillidae-Corvidae</t>
  </si>
  <si>
    <t>Furnariidae-Corvidae</t>
  </si>
  <si>
    <t>Icteridae-Corvidae</t>
  </si>
  <si>
    <t>Laniidae-Corvidae</t>
  </si>
  <si>
    <t>Mimidae-Corvidae</t>
  </si>
  <si>
    <t>Motacillidae-Corvidae</t>
  </si>
  <si>
    <t>Oriolidae-Corvidae</t>
  </si>
  <si>
    <t>Paridae-Corvidae</t>
  </si>
  <si>
    <t>Parulidae-Corvidae</t>
  </si>
  <si>
    <t>Phytotomidae-Corvidae</t>
  </si>
  <si>
    <t>Polioptilidae-Corvidae</t>
  </si>
  <si>
    <t>Prunellidae-Corvidae</t>
  </si>
  <si>
    <t>Ptilogonatidae-Corvidae</t>
  </si>
  <si>
    <t>Rhinocryptidae-Corvidae</t>
  </si>
  <si>
    <t>Sittidae-Corvidae</t>
  </si>
  <si>
    <t>Sturnidae-Corvidae</t>
  </si>
  <si>
    <t>Sylviidae-Corvidae</t>
  </si>
  <si>
    <t>Timaliidae-Corvidae</t>
  </si>
  <si>
    <t>Troglodytidae-Corvidae</t>
  </si>
  <si>
    <t>Turdidae-Corvidae</t>
  </si>
  <si>
    <t>Tyrannidae-Corvidae</t>
  </si>
  <si>
    <t>Vireonida-Corvidae</t>
  </si>
  <si>
    <t>Fringillidae-Emberizidae</t>
  </si>
  <si>
    <t>Furnariidae-Emberizidae</t>
  </si>
  <si>
    <t>Icteridae-Emberizidae</t>
  </si>
  <si>
    <t>Laniidae-Emberizidae</t>
  </si>
  <si>
    <t>Mimidae-Emberizidae</t>
  </si>
  <si>
    <t>Motacillidae-Emberizidae</t>
  </si>
  <si>
    <t>Oriolidae-Emberizidae</t>
  </si>
  <si>
    <t>Paridae-Emberizidae</t>
  </si>
  <si>
    <t>Parulidae-Emberizidae</t>
  </si>
  <si>
    <t>Phytotomidae-Emberizidae</t>
  </si>
  <si>
    <t>Polioptilidae-Emberizidae</t>
  </si>
  <si>
    <t>Prunellidae-Emberizidae</t>
  </si>
  <si>
    <t>Ptilogonatidae-Emberizidae</t>
  </si>
  <si>
    <t>Rhinocryptidae-Emberizidae</t>
  </si>
  <si>
    <t>Sittidae-Emberizidae</t>
  </si>
  <si>
    <t>Sturnidae-Emberizidae</t>
  </si>
  <si>
    <t>Sylviidae-Emberizidae</t>
  </si>
  <si>
    <t>Timaliidae-Emberizidae</t>
  </si>
  <si>
    <t>Troglodytidae-Emberizidae</t>
  </si>
  <si>
    <t>Turdidae-Emberizidae</t>
  </si>
  <si>
    <t>Tyrannidae-Emberizidae</t>
  </si>
  <si>
    <t>Vireonida-Emberizidae</t>
  </si>
  <si>
    <t>Furnariidae-Fringillidae</t>
  </si>
  <si>
    <t>Icteridae-Fringillidae</t>
  </si>
  <si>
    <t>Laniidae-Fringillidae</t>
  </si>
  <si>
    <t>Mimidae-Fringillidae</t>
  </si>
  <si>
    <t>Motacillidae-Fringillidae</t>
  </si>
  <si>
    <t>Oriolidae-Fringillidae</t>
  </si>
  <si>
    <t>Paridae-Fringillidae</t>
  </si>
  <si>
    <t>Parulidae-Fringillidae</t>
  </si>
  <si>
    <t>Phytotomidae-Fringillidae</t>
  </si>
  <si>
    <t>Polioptilidae-Fringillidae</t>
  </si>
  <si>
    <t>Prunellidae-Fringillidae</t>
  </si>
  <si>
    <t>Ptilogonatidae-Fringillidae</t>
  </si>
  <si>
    <t>Rhinocryptidae-Fringillidae</t>
  </si>
  <si>
    <t>Sittidae-Fringillidae</t>
  </si>
  <si>
    <t>Sturnidae-Fringillidae</t>
  </si>
  <si>
    <t>Sylviidae-Fringillidae</t>
  </si>
  <si>
    <t>Timaliidae-Fringillidae</t>
  </si>
  <si>
    <t>Troglodytidae-Fringillidae</t>
  </si>
  <si>
    <t>Turdidae-Fringillidae</t>
  </si>
  <si>
    <t>Tyrannidae-Fringillidae</t>
  </si>
  <si>
    <t>Vireonida-Fringillidae</t>
  </si>
  <si>
    <t>Icteridae-Furnariidae</t>
  </si>
  <si>
    <t>Laniidae-Furnariidae</t>
  </si>
  <si>
    <t>Mimidae-Furnariidae</t>
  </si>
  <si>
    <t>Motacillidae-Furnariidae</t>
  </si>
  <si>
    <t>Oriolidae-Furnariidae</t>
  </si>
  <si>
    <t>Paridae-Furnariidae</t>
  </si>
  <si>
    <t>Parulidae-Furnariidae</t>
  </si>
  <si>
    <t>Phytotomidae-Furnariidae</t>
  </si>
  <si>
    <t>Polioptilidae-Furnariidae</t>
  </si>
  <si>
    <t>Prunellidae-Furnariidae</t>
  </si>
  <si>
    <t>Ptilogonatidae-Furnariidae</t>
  </si>
  <si>
    <t>Rhinocryptidae-Furnariidae</t>
  </si>
  <si>
    <t>Sittidae-Furnariidae</t>
  </si>
  <si>
    <t>Sturnidae-Furnariidae</t>
  </si>
  <si>
    <t>Sylviidae-Furnariidae</t>
  </si>
  <si>
    <t>Timaliidae-Furnariidae</t>
  </si>
  <si>
    <t>Troglodytidae-Furnariidae</t>
  </si>
  <si>
    <t>Turdidae-Furnariidae</t>
  </si>
  <si>
    <t>Tyrannidae-Furnariidae</t>
  </si>
  <si>
    <t>Vireonida-Furnariidae</t>
  </si>
  <si>
    <t>Laniidae-Icteridae</t>
  </si>
  <si>
    <t>Mimidae-Icteridae</t>
  </si>
  <si>
    <t>Motacillidae-Icteridae</t>
  </si>
  <si>
    <t>Oriolidae-Icteridae</t>
  </si>
  <si>
    <t>Paridae-Icteridae</t>
  </si>
  <si>
    <t>Parulidae-Icteridae</t>
  </si>
  <si>
    <t>Phytotomidae-Icteridae</t>
  </si>
  <si>
    <t>Polioptilidae-Icteridae</t>
  </si>
  <si>
    <t>Prunellidae-Icteridae</t>
  </si>
  <si>
    <t>Ptilogonatidae-Icteridae</t>
  </si>
  <si>
    <t>Rhinocryptidae-Icteridae</t>
  </si>
  <si>
    <t>Sittidae-Icteridae</t>
  </si>
  <si>
    <t>Sturnidae-Icteridae</t>
  </si>
  <si>
    <t>Sylviidae-Icteridae</t>
  </si>
  <si>
    <t>Timaliidae-Icteridae</t>
  </si>
  <si>
    <t>Troglodytidae-Icteridae</t>
  </si>
  <si>
    <t>Turdidae-Icteridae</t>
  </si>
  <si>
    <t>Tyrannidae-Icteridae</t>
  </si>
  <si>
    <t>Vireonida-Icteridae</t>
  </si>
  <si>
    <t>Mimidae-Laniidae</t>
  </si>
  <si>
    <t>Motacillidae-Laniidae</t>
  </si>
  <si>
    <t>Oriolidae-Laniidae</t>
  </si>
  <si>
    <t>Paridae-Laniidae</t>
  </si>
  <si>
    <t>Parulidae-Laniidae</t>
  </si>
  <si>
    <t>Phytotomidae-Laniidae</t>
  </si>
  <si>
    <t>Polioptilidae-Laniidae</t>
  </si>
  <si>
    <t>Prunellidae-Laniidae</t>
  </si>
  <si>
    <t>Ptilogonatidae-Laniidae</t>
  </si>
  <si>
    <t>Rhinocryptidae-Laniidae</t>
  </si>
  <si>
    <t>Sittidae-Laniidae</t>
  </si>
  <si>
    <t>Sturnidae-Laniidae</t>
  </si>
  <si>
    <t>Sylviidae-Laniidae</t>
  </si>
  <si>
    <t>Timaliidae-Laniidae</t>
  </si>
  <si>
    <t>Troglodytidae-Laniidae</t>
  </si>
  <si>
    <t>Turdidae-Laniidae</t>
  </si>
  <si>
    <t>Tyrannidae-Laniidae</t>
  </si>
  <si>
    <t>Vireonida-Laniidae</t>
  </si>
  <si>
    <t>Motacillidae-Mimidae</t>
  </si>
  <si>
    <t>Oriolidae-Mimidae</t>
  </si>
  <si>
    <t>Paridae-Mimidae</t>
  </si>
  <si>
    <t>Parulidae-Mimidae</t>
  </si>
  <si>
    <t>Phytotomidae-Mimidae</t>
  </si>
  <si>
    <t>Polioptilidae-Mimidae</t>
  </si>
  <si>
    <t>Prunellidae-Mimidae</t>
  </si>
  <si>
    <t>Ptilogonatidae-Mimidae</t>
  </si>
  <si>
    <t>Rhinocryptidae-Mimidae</t>
  </si>
  <si>
    <t>Sittidae-Mimidae</t>
  </si>
  <si>
    <t>Sturnidae-Mimidae</t>
  </si>
  <si>
    <t>Sylviidae-Mimidae</t>
  </si>
  <si>
    <t>Timaliidae-Mimidae</t>
  </si>
  <si>
    <t>Troglodytidae-Mimidae</t>
  </si>
  <si>
    <t>Turdidae-Mimidae</t>
  </si>
  <si>
    <t>Tyrannidae-Mimidae</t>
  </si>
  <si>
    <t>Vireonida-Mimidae</t>
  </si>
  <si>
    <t>Oriolidae-Motacillidae</t>
  </si>
  <si>
    <t>Paridae-Motacillidae</t>
  </si>
  <si>
    <t>Parulidae-Motacillidae</t>
  </si>
  <si>
    <t>Phytotomidae-Motacillidae</t>
  </si>
  <si>
    <t>Polioptilidae-Motacillidae</t>
  </si>
  <si>
    <t>Prunellidae-Motacillidae</t>
  </si>
  <si>
    <t>Ptilogonatidae-Motacillidae</t>
  </si>
  <si>
    <t>Rhinocryptidae-Motacillidae</t>
  </si>
  <si>
    <t>Sittidae-Motacillidae</t>
  </si>
  <si>
    <t>Sturnidae-Motacillidae</t>
  </si>
  <si>
    <t>Sylviidae-Motacillidae</t>
  </si>
  <si>
    <t>Timaliidae-Motacillidae</t>
  </si>
  <si>
    <t>Troglodytidae-Motacillidae</t>
  </si>
  <si>
    <t>Turdidae-Motacillidae</t>
  </si>
  <si>
    <t>Tyrannidae-Motacillidae</t>
  </si>
  <si>
    <t>Vireonida-Motacillidae</t>
  </si>
  <si>
    <t>Paridae-Oriolidae</t>
  </si>
  <si>
    <t>Parulidae-Oriolidae</t>
  </si>
  <si>
    <t>Phytotomidae-Oriolidae</t>
  </si>
  <si>
    <t>Polioptilidae-Oriolidae</t>
  </si>
  <si>
    <t>Prunellidae-Oriolidae</t>
  </si>
  <si>
    <t>Ptilogonatidae-Oriolidae</t>
  </si>
  <si>
    <t>Rhinocryptidae-Oriolidae</t>
  </si>
  <si>
    <t>Sittidae-Oriolidae</t>
  </si>
  <si>
    <t>Sturnidae-Oriolidae</t>
  </si>
  <si>
    <t>Sylviidae-Oriolidae</t>
  </si>
  <si>
    <t>Timaliidae-Oriolidae</t>
  </si>
  <si>
    <t>Troglodytidae-Oriolidae</t>
  </si>
  <si>
    <t>Turdidae-Oriolidae</t>
  </si>
  <si>
    <t>Tyrannidae-Oriolidae</t>
  </si>
  <si>
    <t>Vireonida-Oriolidae</t>
  </si>
  <si>
    <t>Parulidae-Paridae</t>
  </si>
  <si>
    <t>Phytotomidae-Paridae</t>
  </si>
  <si>
    <t>Polioptilidae-Paridae</t>
  </si>
  <si>
    <t>Prunellidae-Paridae</t>
  </si>
  <si>
    <t>Ptilogonatidae-Paridae</t>
  </si>
  <si>
    <t>Rhinocryptidae-Paridae</t>
  </si>
  <si>
    <t>Sittidae-Paridae</t>
  </si>
  <si>
    <t>Sturnidae-Paridae</t>
  </si>
  <si>
    <t>Sylviidae-Paridae</t>
  </si>
  <si>
    <t>Timaliidae-Paridae</t>
  </si>
  <si>
    <t>Troglodytidae-Paridae</t>
  </si>
  <si>
    <t>Turdidae-Paridae</t>
  </si>
  <si>
    <t>Tyrannidae-Paridae</t>
  </si>
  <si>
    <t>Vireonida-Paridae</t>
  </si>
  <si>
    <t>Phytotomidae-Parulidae</t>
  </si>
  <si>
    <t>Polioptilidae-Parulidae</t>
  </si>
  <si>
    <t>Prunellidae-Parulidae</t>
  </si>
  <si>
    <t>Ptilogonatidae-Parulidae</t>
  </si>
  <si>
    <t>Rhinocryptidae-Parulidae</t>
  </si>
  <si>
    <t>Sittidae-Parulidae</t>
  </si>
  <si>
    <t>Sturnidae-Parulidae</t>
  </si>
  <si>
    <t>Sylviidae-Parulidae</t>
  </si>
  <si>
    <t>Timaliidae-Parulidae</t>
  </si>
  <si>
    <t>Troglodytidae-Parulidae</t>
  </si>
  <si>
    <t>Turdidae-Parulidae</t>
  </si>
  <si>
    <t>Tyrannidae-Parulidae</t>
  </si>
  <si>
    <t>Vireonida-Parulidae</t>
  </si>
  <si>
    <t>Polioptilidae-Phytotomidae</t>
  </si>
  <si>
    <t>Prunellidae-Phytotomidae</t>
  </si>
  <si>
    <t>Ptilogonatidae-Phytotomidae</t>
  </si>
  <si>
    <t>Rhinocryptidae-Phytotomidae</t>
  </si>
  <si>
    <t>Sittidae-Phytotomidae</t>
  </si>
  <si>
    <t>Sturnidae-Phytotomidae</t>
  </si>
  <si>
    <t>Sylviidae-Phytotomidae</t>
  </si>
  <si>
    <t>Timaliidae-Phytotomidae</t>
  </si>
  <si>
    <t>Troglodytidae-Phytotomidae</t>
  </si>
  <si>
    <t>Turdidae-Phytotomidae</t>
  </si>
  <si>
    <t>Tyrannidae-Phytotomidae</t>
  </si>
  <si>
    <t>Vireonida-Phytotomidae</t>
  </si>
  <si>
    <t>Prunellidae-Polioptilidae</t>
  </si>
  <si>
    <t>Ptilogonatidae-Polioptilidae</t>
  </si>
  <si>
    <t>Rhinocryptidae-Polioptilidae</t>
  </si>
  <si>
    <t>Sittidae-Polioptilidae</t>
  </si>
  <si>
    <t>Sturnidae-Polioptilidae</t>
  </si>
  <si>
    <t>Sylviidae-Polioptilidae</t>
  </si>
  <si>
    <t>Timaliidae-Polioptilidae</t>
  </si>
  <si>
    <t>Troglodytidae-Polioptilidae</t>
  </si>
  <si>
    <t>Turdidae-Polioptilidae</t>
  </si>
  <si>
    <t>Tyrannidae-Polioptilidae</t>
  </si>
  <si>
    <t>Vireonida-Polioptilidae</t>
  </si>
  <si>
    <t>Ptilogonatidae-Prunellidae</t>
  </si>
  <si>
    <t>Rhinocryptidae-Prunellidae</t>
  </si>
  <si>
    <t>Sittidae-Prunellidae</t>
  </si>
  <si>
    <t>Sturnidae-Prunellidae</t>
  </si>
  <si>
    <t>Sylviidae-Prunellidae</t>
  </si>
  <si>
    <t>Timaliidae-Prunellidae</t>
  </si>
  <si>
    <t>Troglodytidae-Prunellidae</t>
  </si>
  <si>
    <t>Turdidae-Prunellidae</t>
  </si>
  <si>
    <t>Tyrannidae-Prunellidae</t>
  </si>
  <si>
    <t>Vireonida-Prunellidae</t>
  </si>
  <si>
    <t>Rhinocryptidae-Ptilogonatida</t>
  </si>
  <si>
    <t>e  2.741667e-01</t>
  </si>
  <si>
    <t>Sittidae-Ptilogonatidae</t>
  </si>
  <si>
    <t>Sturnidae-Ptilogonatidae</t>
  </si>
  <si>
    <t>Sylviidae-Ptilogonatidae</t>
  </si>
  <si>
    <t>Timaliidae-Ptilogonatidae</t>
  </si>
  <si>
    <t>Troglodytidae-Ptilogonatidae</t>
  </si>
  <si>
    <t>Turdidae-Ptilogonatidae</t>
  </si>
  <si>
    <t>Tyrannidae-Ptilogonatidae</t>
  </si>
  <si>
    <t>Vireonida-Ptilogonatidae</t>
  </si>
  <si>
    <t>Sittidae-Rhinocryptidae</t>
  </si>
  <si>
    <t>Sturnidae-Rhinocryptidae</t>
  </si>
  <si>
    <t>Sylviidae-Rhinocryptidae</t>
  </si>
  <si>
    <t>Timaliidae-Rhinocryptidae</t>
  </si>
  <si>
    <t>Troglodytidae-Rhinocryptidae</t>
  </si>
  <si>
    <t>Turdidae-Rhinocryptidae</t>
  </si>
  <si>
    <t>Tyrannidae-Rhinocryptidae</t>
  </si>
  <si>
    <t>Vireonida-Rhinocryptidae</t>
  </si>
  <si>
    <t>Sturnidae-Sittidae</t>
  </si>
  <si>
    <t>Sylviidae-Sittidae</t>
  </si>
  <si>
    <t>Timaliidae-Sittidae</t>
  </si>
  <si>
    <t>Troglodytidae-Sittidae</t>
  </si>
  <si>
    <t>Turdidae-Sittidae</t>
  </si>
  <si>
    <t>Tyrannidae-Sittidae</t>
  </si>
  <si>
    <t>Vireonida-Sittidae</t>
  </si>
  <si>
    <t>Sylviidae-Sturnidae</t>
  </si>
  <si>
    <t>Timaliidae-Sturnidae</t>
  </si>
  <si>
    <t>Troglodytidae-Sturnidae</t>
  </si>
  <si>
    <t>Turdidae-Sturnidae</t>
  </si>
  <si>
    <t>Tyrannidae-Sturnidae</t>
  </si>
  <si>
    <t>Vireonida-Sturnidae</t>
  </si>
  <si>
    <t>Timaliidae-Sylviidae</t>
  </si>
  <si>
    <t>Troglodytidae-Sylviidae</t>
  </si>
  <si>
    <t>Turdidae-Sylviidae</t>
  </si>
  <si>
    <t>Tyrannidae-Sylviidae</t>
  </si>
  <si>
    <t>Vireonida-Sylviidae</t>
  </si>
  <si>
    <t>Troglodytidae-Timaliidae</t>
  </si>
  <si>
    <t>Turdidae-Timaliidae</t>
  </si>
  <si>
    <t>Tyrannidae-Timaliidae</t>
  </si>
  <si>
    <t>Vireonida-Timaliidae</t>
  </si>
  <si>
    <t>Turdidae-Troglodytidae</t>
  </si>
  <si>
    <t>Tyrannidae-Troglodytidae</t>
  </si>
  <si>
    <t>Vireonida-Troglodytidae</t>
  </si>
  <si>
    <t>Tyrannidae-Turdidae</t>
  </si>
  <si>
    <t>Vireonida-Turdidae</t>
  </si>
  <si>
    <t>Vireonida-Tyrannidae</t>
  </si>
  <si>
    <t>Df</t>
  </si>
  <si>
    <t>Pr(&gt;F)</t>
  </si>
  <si>
    <t>data$regime</t>
  </si>
  <si>
    <t>&lt;2e-16</t>
  </si>
  <si>
    <t>***</t>
  </si>
  <si>
    <t>Residuals</t>
  </si>
  <si>
    <t>Sum Sq</t>
  </si>
  <si>
    <t>Mean Sq</t>
  </si>
  <si>
    <t>F value</t>
  </si>
  <si>
    <t>pass$Family</t>
  </si>
  <si>
    <t>1.25e-10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</si>
</sst>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9FA7D9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2" fillId="0" borderId="7" xfId="0" applyFont="1" applyBorder="1" applyAlignment="1">
      <alignment horizontal="left" vertical="center" wrapText="1" indent="1"/>
    </xf>
    <xf numFmtId="0" fontId="1" fillId="0" borderId="0" xfId="0" applyFont="1"/>
    <xf numFmtId="17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391537</xdr:colOff>
      <xdr:row>32</xdr:row>
      <xdr:rowOff>105640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49537" cy="6201640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16</xdr:col>
      <xdr:colOff>505673</xdr:colOff>
      <xdr:row>27</xdr:row>
      <xdr:rowOff>38823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0"/>
          <a:ext cx="6077798" cy="5182323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21</xdr:row>
      <xdr:rowOff>28575</xdr:rowOff>
    </xdr:from>
    <xdr:to>
      <xdr:col>12</xdr:col>
      <xdr:colOff>34925</xdr:colOff>
      <xdr:row>53</xdr:row>
      <xdr:rowOff>107951</xdr:rowOff>
    </xdr:to>
    <xdr:pic>
      <xdr:nvPicPr>
        <xdr:cNvPr id="6" name="Imag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66" t="1262" r="21895" b="505"/>
        <a:stretch/>
      </xdr:blipFill>
      <xdr:spPr bwMode="auto">
        <a:xfrm>
          <a:off x="1876425" y="4029075"/>
          <a:ext cx="7302500" cy="617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or" refreshedDate="44680.657506365744" createdVersion="1" refreshedVersion="5" recordCount="129" upgradeOnRefresh="1">
  <cacheSource type="worksheet">
    <worksheetSource ref="A1:C130" sheet="rapport bec"/>
  </cacheSource>
  <cacheFields count="3">
    <cacheField name="espèce" numFmtId="0">
      <sharedItems/>
    </cacheField>
    <cacheField name="régime alimentaire" numFmtId="0">
      <sharedItems count="19">
        <s v="Gr"/>
        <s v="Inv"/>
        <s v="Inv_Carn"/>
        <s v="Inv_lim"/>
        <s v="Gr_In_Lim"/>
        <s v="Fr_Inv_Lim"/>
        <s v="Fr_In"/>
        <s v="Gr_In"/>
        <s v="Gr_Fruc"/>
        <s v="Gr_Fr_In"/>
        <s v="Nec"/>
        <s v="Fruc"/>
        <s v="Gr_Fr_Fol"/>
        <s v="Gr_Lim"/>
        <s v="Nec_In"/>
        <s v="In_Car"/>
        <s v="Fol"/>
        <s v="Fruc_Carn"/>
        <s v="Fr_Car_Char"/>
      </sharedItems>
    </cacheField>
    <cacheField name="rapport" numFmtId="171">
      <sharedItems containsSemiMixedTypes="0" containsString="0" containsNumber="1" minValue="1.2944444444444445" maxValue="8.3703703703703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s v="E001"/>
    <x v="0"/>
    <n v="2.2454545454545456"/>
  </r>
  <r>
    <s v="E002"/>
    <x v="1"/>
    <n v="2.4782608695652173"/>
  </r>
  <r>
    <s v="E003"/>
    <x v="1"/>
    <n v="2.9333333333333331"/>
  </r>
  <r>
    <s v="E004"/>
    <x v="1"/>
    <n v="2.2868217054263567"/>
  </r>
  <r>
    <s v="E005"/>
    <x v="1"/>
    <n v="3.1983471074380168"/>
  </r>
  <r>
    <s v="E006"/>
    <x v="1"/>
    <n v="2.7049180327868854"/>
  </r>
  <r>
    <s v="E007"/>
    <x v="1"/>
    <n v="2.2794117647058822"/>
  </r>
  <r>
    <s v="E008"/>
    <x v="2"/>
    <n v="1.8804347826086958"/>
  </r>
  <r>
    <s v="E009"/>
    <x v="3"/>
    <n v="3.0930232558139537"/>
  </r>
  <r>
    <s v="E010"/>
    <x v="4"/>
    <n v="2.2622950819672134"/>
  </r>
  <r>
    <s v="E011"/>
    <x v="3"/>
    <n v="2.1449275362318843"/>
  </r>
  <r>
    <s v="E012"/>
    <x v="1"/>
    <n v="2.1159420289855069"/>
  </r>
  <r>
    <s v="E013"/>
    <x v="5"/>
    <n v="2.2842105263157895"/>
  </r>
  <r>
    <s v="E014"/>
    <x v="5"/>
    <n v="2.3960396039603959"/>
  </r>
  <r>
    <s v="E015"/>
    <x v="1"/>
    <n v="2.3225806451612905"/>
  </r>
  <r>
    <s v="E016"/>
    <x v="6"/>
    <n v="1.971830985915493"/>
  </r>
  <r>
    <s v="E017"/>
    <x v="6"/>
    <n v="2.3859649122807016"/>
  </r>
  <r>
    <s v="E018"/>
    <x v="1"/>
    <n v="2.7555555555555555"/>
  </r>
  <r>
    <s v="E019"/>
    <x v="1"/>
    <n v="2.66"/>
  </r>
  <r>
    <s v="E020"/>
    <x v="1"/>
    <n v="2"/>
  </r>
  <r>
    <s v="E021"/>
    <x v="1"/>
    <n v="2.2800000000000002"/>
  </r>
  <r>
    <s v="E022"/>
    <x v="1"/>
    <n v="2.0222222222222221"/>
  </r>
  <r>
    <s v="E023"/>
    <x v="7"/>
    <n v="1.9295774647887325"/>
  </r>
  <r>
    <s v="E024"/>
    <x v="7"/>
    <n v="2.127272727272727"/>
  </r>
  <r>
    <s v="E025"/>
    <x v="0"/>
    <n v="2.5"/>
  </r>
  <r>
    <s v="E026"/>
    <x v="8"/>
    <n v="1.5471698113207548"/>
  </r>
  <r>
    <s v="E027"/>
    <x v="8"/>
    <n v="1.3020833333333335"/>
  </r>
  <r>
    <s v="E028"/>
    <x v="4"/>
    <n v="3.1648351648351651"/>
  </r>
  <r>
    <s v="E029"/>
    <x v="6"/>
    <n v="2.3613445378151261"/>
  </r>
  <r>
    <s v="E030"/>
    <x v="9"/>
    <n v="1.9036144578313252"/>
  </r>
  <r>
    <s v="E031"/>
    <x v="8"/>
    <n v="3.0229885057471266"/>
  </r>
  <r>
    <s v="E032"/>
    <x v="0"/>
    <n v="3.6363636363636362"/>
  </r>
  <r>
    <s v="E033"/>
    <x v="10"/>
    <n v="8.3703703703703702"/>
  </r>
  <r>
    <s v="E034"/>
    <x v="10"/>
    <n v="6.3888888888888884"/>
  </r>
  <r>
    <s v="E035"/>
    <x v="10"/>
    <n v="6.709677419354839"/>
  </r>
  <r>
    <s v="E036"/>
    <x v="11"/>
    <n v="2.8173913043478258"/>
  </r>
  <r>
    <s v="E037"/>
    <x v="6"/>
    <n v="2.8374999999999999"/>
  </r>
  <r>
    <s v="E038"/>
    <x v="9"/>
    <n v="3.3870967741935485"/>
  </r>
  <r>
    <s v="E039"/>
    <x v="1"/>
    <n v="2.3978494623655915"/>
  </r>
  <r>
    <s v="E040"/>
    <x v="1"/>
    <n v="1.9411764705882353"/>
  </r>
  <r>
    <s v="E041"/>
    <x v="1"/>
    <n v="2.0140845070422535"/>
  </r>
  <r>
    <s v="E042"/>
    <x v="1"/>
    <n v="3.1346153846153846"/>
  </r>
  <r>
    <s v="E043"/>
    <x v="1"/>
    <n v="2.8518518518518516"/>
  </r>
  <r>
    <s v="E044"/>
    <x v="11"/>
    <n v="1.4945054945054945"/>
  </r>
  <r>
    <s v="E045"/>
    <x v="5"/>
    <n v="4.2234042553191493"/>
  </r>
  <r>
    <s v="E046"/>
    <x v="6"/>
    <n v="2.2372881355932202"/>
  </r>
  <r>
    <s v="E047"/>
    <x v="1"/>
    <n v="2.625"/>
  </r>
  <r>
    <s v="E048"/>
    <x v="1"/>
    <n v="2.0512820512820515"/>
  </r>
  <r>
    <s v="E049"/>
    <x v="6"/>
    <n v="2.1147540983606561"/>
  </r>
  <r>
    <s v="E050"/>
    <x v="7"/>
    <n v="1.9305555555555556"/>
  </r>
  <r>
    <s v="E051"/>
    <x v="7"/>
    <n v="2.15"/>
  </r>
  <r>
    <s v="E052"/>
    <x v="0"/>
    <n v="1.8840579710144927"/>
  </r>
  <r>
    <s v="E053"/>
    <x v="0"/>
    <n v="2.1525423728813555"/>
  </r>
  <r>
    <s v="E054"/>
    <x v="7"/>
    <n v="1.8064516129032258"/>
  </r>
  <r>
    <s v="E055"/>
    <x v="7"/>
    <n v="1.9523809523809521"/>
  </r>
  <r>
    <s v="E056"/>
    <x v="6"/>
    <n v="1.8611111111111112"/>
  </r>
  <r>
    <s v="E057"/>
    <x v="7"/>
    <n v="1.7777777777777779"/>
  </r>
  <r>
    <s v="E058"/>
    <x v="1"/>
    <n v="2.392156862745098"/>
  </r>
  <r>
    <s v="E059"/>
    <x v="1"/>
    <n v="1.8285714285714287"/>
  </r>
  <r>
    <s v="E060"/>
    <x v="1"/>
    <n v="2.129032258064516"/>
  </r>
  <r>
    <s v="E061"/>
    <x v="6"/>
    <n v="2.3809523809523809"/>
  </r>
  <r>
    <s v="E062"/>
    <x v="7"/>
    <n v="3.7692307692307692"/>
  </r>
  <r>
    <s v="E063"/>
    <x v="0"/>
    <n v="1.8909090909090909"/>
  </r>
  <r>
    <s v="E064"/>
    <x v="0"/>
    <n v="1.8181818181818181"/>
  </r>
  <r>
    <s v="E065"/>
    <x v="12"/>
    <n v="1.8"/>
  </r>
  <r>
    <s v="E066"/>
    <x v="0"/>
    <n v="1.425"/>
  </r>
  <r>
    <s v="E067"/>
    <x v="6"/>
    <n v="2.2878787878787881"/>
  </r>
  <r>
    <s v="E068"/>
    <x v="13"/>
    <n v="2.1313868613138687"/>
  </r>
  <r>
    <s v="E069"/>
    <x v="0"/>
    <n v="3.6603773584905661"/>
  </r>
  <r>
    <s v="E070"/>
    <x v="14"/>
    <n v="6.2571428571428571"/>
  </r>
  <r>
    <s v="E071"/>
    <x v="10"/>
    <n v="5.8205128205128203"/>
  </r>
  <r>
    <s v="E072"/>
    <x v="1"/>
    <n v="2.5319148936170213"/>
  </r>
  <r>
    <s v="E073"/>
    <x v="3"/>
    <n v="4.1132075471698117"/>
  </r>
  <r>
    <s v="E074"/>
    <x v="1"/>
    <n v="4.1190476190476186"/>
  </r>
  <r>
    <s v="E075"/>
    <x v="1"/>
    <n v="3.3846153846153846"/>
  </r>
  <r>
    <s v="E076"/>
    <x v="1"/>
    <n v="2.6749999999999998"/>
  </r>
  <r>
    <s v="E077"/>
    <x v="1"/>
    <n v="2.7666666666666671"/>
  </r>
  <r>
    <s v="E078"/>
    <x v="5"/>
    <n v="2.5"/>
  </r>
  <r>
    <s v="E079"/>
    <x v="5"/>
    <n v="2.3608247422680413"/>
  </r>
  <r>
    <s v="E080"/>
    <x v="5"/>
    <n v="3"/>
  </r>
  <r>
    <s v="E081"/>
    <x v="5"/>
    <n v="2.6266666666666665"/>
  </r>
  <r>
    <s v="E082"/>
    <x v="1"/>
    <n v="2.5074626865671643"/>
  </r>
  <r>
    <s v="E083"/>
    <x v="1"/>
    <n v="2.7555555555555555"/>
  </r>
  <r>
    <s v="E084"/>
    <x v="15"/>
    <n v="2.7054263565891472"/>
  </r>
  <r>
    <s v="E085"/>
    <x v="6"/>
    <n v="2.3793103448275863"/>
  </r>
  <r>
    <s v="E086"/>
    <x v="1"/>
    <n v="3.0769230769230771"/>
  </r>
  <r>
    <s v="E087"/>
    <x v="6"/>
    <n v="2.044776119402985"/>
  </r>
  <r>
    <s v="E088"/>
    <x v="16"/>
    <n v="1.566371681415929"/>
  </r>
  <r>
    <s v="E089"/>
    <x v="1"/>
    <n v="3.3333333333333335"/>
  </r>
  <r>
    <s v="E090"/>
    <x v="6"/>
    <n v="2.5306122448979589"/>
  </r>
  <r>
    <s v="E091"/>
    <x v="5"/>
    <n v="2.3980582524271843"/>
  </r>
  <r>
    <s v="E092"/>
    <x v="7"/>
    <n v="2.0769230769230771"/>
  </r>
  <r>
    <s v="E093"/>
    <x v="7"/>
    <n v="1.9855072463768113"/>
  </r>
  <r>
    <s v="E094"/>
    <x v="9"/>
    <n v="1.9036144578313252"/>
  </r>
  <r>
    <s v="E095"/>
    <x v="0"/>
    <n v="1.536231884057971"/>
  </r>
  <r>
    <s v="E096"/>
    <x v="3"/>
    <n v="3.1960784313725492"/>
  </r>
  <r>
    <s v="E097"/>
    <x v="5"/>
    <n v="3.34"/>
  </r>
  <r>
    <s v="E098"/>
    <x v="7"/>
    <n v="1.7857142857142858"/>
  </r>
  <r>
    <s v="E099"/>
    <x v="13"/>
    <n v="1.2944444444444445"/>
  </r>
  <r>
    <s v="E100"/>
    <x v="0"/>
    <n v="4.7058823529411766"/>
  </r>
  <r>
    <s v="E101"/>
    <x v="1"/>
    <n v="1.8203592814371257"/>
  </r>
  <r>
    <s v="E102"/>
    <x v="1"/>
    <n v="1.3967391304347827"/>
  </r>
  <r>
    <s v="E103"/>
    <x v="1"/>
    <n v="2.9545454545454546"/>
  </r>
  <r>
    <s v="E104"/>
    <x v="13"/>
    <n v="2.0833333333333335"/>
  </r>
  <r>
    <s v="E105"/>
    <x v="1"/>
    <n v="2.5333333333333332"/>
  </r>
  <r>
    <s v="E106"/>
    <x v="2"/>
    <n v="1.8333333333333333"/>
  </r>
  <r>
    <s v="E107"/>
    <x v="5"/>
    <n v="2.1791044776119404"/>
  </r>
  <r>
    <s v="E108"/>
    <x v="3"/>
    <n v="1.9655172413793107"/>
  </r>
  <r>
    <s v="E109"/>
    <x v="3"/>
    <n v="2.1875"/>
  </r>
  <r>
    <s v="E110"/>
    <x v="5"/>
    <n v="2.5656565656565653"/>
  </r>
  <r>
    <s v="E111"/>
    <x v="1"/>
    <n v="2.6515151515151518"/>
  </r>
  <r>
    <s v="E112"/>
    <x v="1"/>
    <n v="2.5"/>
  </r>
  <r>
    <s v="E113"/>
    <x v="6"/>
    <n v="2.406779661016949"/>
  </r>
  <r>
    <s v="E114"/>
    <x v="6"/>
    <n v="2.4912280701754383"/>
  </r>
  <r>
    <s v="E115"/>
    <x v="1"/>
    <n v="2.2941176470588234"/>
  </r>
  <r>
    <s v="E116"/>
    <x v="1"/>
    <n v="2.48"/>
  </r>
  <r>
    <s v="E117"/>
    <x v="1"/>
    <n v="2.2857142857142856"/>
  </r>
  <r>
    <s v="E118"/>
    <x v="1"/>
    <n v="3.1025641025641026"/>
  </r>
  <r>
    <s v="E119"/>
    <x v="1"/>
    <n v="2.8695652173913042"/>
  </r>
  <r>
    <s v="E120"/>
    <x v="1"/>
    <n v="3.4375"/>
  </r>
  <r>
    <s v="E121"/>
    <x v="1"/>
    <n v="1.7749999999999999"/>
  </r>
  <r>
    <s v="E122"/>
    <x v="1"/>
    <n v="2.1666666666666665"/>
  </r>
  <r>
    <s v="E123"/>
    <x v="1"/>
    <n v="4.5147058823529411"/>
  </r>
  <r>
    <s v="E124"/>
    <x v="0"/>
    <n v="4.3589743589743595"/>
  </r>
  <r>
    <s v="E125"/>
    <x v="7"/>
    <n v="1.7808219178082192"/>
  </r>
  <r>
    <s v="E126"/>
    <x v="7"/>
    <n v="2.098591549295775"/>
  </r>
  <r>
    <s v="E127"/>
    <x v="7"/>
    <n v="1.7692307692307692"/>
  </r>
  <r>
    <s v="E128"/>
    <x v="17"/>
    <n v="2.0939597315436242"/>
  </r>
  <r>
    <s v="E129"/>
    <x v="18"/>
    <n v="2.3184357541899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8" cacheId="16" dataOnRows="1" applyNumberFormats="0" applyBorderFormats="0" applyFontFormats="0" applyPatternFormats="0" applyAlignmentFormats="0" applyWidthHeightFormats="1" dataCaption="Données" updatedVersion="5" showMemberPropertyTips="0" useAutoFormatting="1" itemPrintTitles="1" createdVersion="1" indent="0" compact="0" compactData="0" gridDropZones="1">
  <location ref="L7:M28" firstHeaderRow="2" firstDataRow="2" firstDataCol="1"/>
  <pivotFields count="3">
    <pivotField compact="0" outline="0" subtotalTop="0" showAll="0" includeNewItemsInFilter="1"/>
    <pivotField axis="axisRow" compact="0" outline="0" subtotalTop="0" showAll="0" includeNewItemsInFilter="1">
      <items count="20">
        <item x="16"/>
        <item x="18"/>
        <item x="6"/>
        <item x="5"/>
        <item x="11"/>
        <item x="17"/>
        <item x="0"/>
        <item x="12"/>
        <item x="9"/>
        <item x="8"/>
        <item x="7"/>
        <item x="4"/>
        <item x="13"/>
        <item x="15"/>
        <item x="1"/>
        <item x="2"/>
        <item x="3"/>
        <item x="10"/>
        <item x="14"/>
        <item t="default"/>
      </items>
    </pivotField>
    <pivotField dataField="1" compact="0" numFmtId="171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Moyenne de rapport" fld="2" subtotal="average" baseField="1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K35" sqref="K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C1" sqref="C1:C65536"/>
    </sheetView>
  </sheetViews>
  <sheetFormatPr baseColWidth="10" defaultRowHeight="15" x14ac:dyDescent="0.25"/>
  <cols>
    <col min="2" max="2" width="14.7109375" bestFit="1" customWidth="1"/>
    <col min="3" max="3" width="14" customWidth="1"/>
    <col min="4" max="4" width="28.42578125" bestFit="1" customWidth="1"/>
  </cols>
  <sheetData>
    <row r="1" spans="1:10" x14ac:dyDescent="0.25">
      <c r="A1" t="s">
        <v>601</v>
      </c>
      <c r="B1" t="s">
        <v>135</v>
      </c>
      <c r="C1" t="s">
        <v>134</v>
      </c>
      <c r="D1" t="s">
        <v>133</v>
      </c>
      <c r="G1" t="s">
        <v>132</v>
      </c>
    </row>
    <row r="2" spans="1:10" x14ac:dyDescent="0.25">
      <c r="A2" t="s">
        <v>5</v>
      </c>
      <c r="B2" t="s">
        <v>144</v>
      </c>
      <c r="C2" t="s">
        <v>143</v>
      </c>
      <c r="D2" t="s">
        <v>142</v>
      </c>
      <c r="I2" t="s">
        <v>264</v>
      </c>
      <c r="J2" t="s">
        <v>265</v>
      </c>
    </row>
    <row r="3" spans="1:10" x14ac:dyDescent="0.25">
      <c r="A3" t="s">
        <v>121</v>
      </c>
      <c r="B3" t="s">
        <v>257</v>
      </c>
      <c r="C3" t="s">
        <v>256</v>
      </c>
      <c r="D3" t="s">
        <v>259</v>
      </c>
      <c r="G3" t="s">
        <v>0</v>
      </c>
      <c r="I3" t="s">
        <v>266</v>
      </c>
      <c r="J3" t="s">
        <v>267</v>
      </c>
    </row>
    <row r="4" spans="1:10" x14ac:dyDescent="0.25">
      <c r="A4" t="s">
        <v>122</v>
      </c>
      <c r="B4" t="s">
        <v>257</v>
      </c>
      <c r="C4" t="s">
        <v>256</v>
      </c>
      <c r="D4" t="s">
        <v>259</v>
      </c>
      <c r="G4" t="s">
        <v>1</v>
      </c>
      <c r="I4" t="s">
        <v>268</v>
      </c>
      <c r="J4" t="s">
        <v>269</v>
      </c>
    </row>
    <row r="5" spans="1:10" x14ac:dyDescent="0.25">
      <c r="A5" t="s">
        <v>123</v>
      </c>
      <c r="B5" t="s">
        <v>257</v>
      </c>
      <c r="C5" t="s">
        <v>256</v>
      </c>
      <c r="D5" t="s">
        <v>259</v>
      </c>
      <c r="G5" t="s">
        <v>2</v>
      </c>
      <c r="I5" t="s">
        <v>270</v>
      </c>
      <c r="J5" t="s">
        <v>271</v>
      </c>
    </row>
    <row r="6" spans="1:10" x14ac:dyDescent="0.25">
      <c r="A6" t="s">
        <v>126</v>
      </c>
      <c r="B6" t="s">
        <v>257</v>
      </c>
      <c r="C6" t="s">
        <v>256</v>
      </c>
      <c r="D6" t="s">
        <v>260</v>
      </c>
      <c r="G6" t="s">
        <v>3</v>
      </c>
      <c r="I6" t="s">
        <v>272</v>
      </c>
      <c r="J6" t="s">
        <v>273</v>
      </c>
    </row>
    <row r="7" spans="1:10" x14ac:dyDescent="0.25">
      <c r="A7" t="s">
        <v>60</v>
      </c>
      <c r="B7" t="s">
        <v>157</v>
      </c>
      <c r="C7" t="s">
        <v>203</v>
      </c>
      <c r="D7" t="s">
        <v>204</v>
      </c>
      <c r="G7" t="s">
        <v>4</v>
      </c>
      <c r="I7" t="s">
        <v>274</v>
      </c>
      <c r="J7" t="s">
        <v>275</v>
      </c>
    </row>
    <row r="8" spans="1:10" x14ac:dyDescent="0.25">
      <c r="A8" t="s">
        <v>58</v>
      </c>
      <c r="B8" t="s">
        <v>157</v>
      </c>
      <c r="C8" t="s">
        <v>203</v>
      </c>
      <c r="D8" t="s">
        <v>202</v>
      </c>
      <c r="G8" t="s">
        <v>5</v>
      </c>
      <c r="I8" t="s">
        <v>276</v>
      </c>
      <c r="J8" t="s">
        <v>277</v>
      </c>
    </row>
    <row r="9" spans="1:10" x14ac:dyDescent="0.25">
      <c r="A9" t="s">
        <v>54</v>
      </c>
      <c r="B9" t="s">
        <v>157</v>
      </c>
      <c r="C9" t="s">
        <v>198</v>
      </c>
      <c r="D9" t="s">
        <v>197</v>
      </c>
      <c r="G9" t="s">
        <v>6</v>
      </c>
      <c r="I9" t="s">
        <v>278</v>
      </c>
      <c r="J9" t="s">
        <v>279</v>
      </c>
    </row>
    <row r="10" spans="1:10" x14ac:dyDescent="0.25">
      <c r="A10" t="s">
        <v>97</v>
      </c>
      <c r="B10" t="s">
        <v>157</v>
      </c>
      <c r="C10" t="s">
        <v>237</v>
      </c>
      <c r="D10" t="s">
        <v>238</v>
      </c>
      <c r="G10" t="s">
        <v>7</v>
      </c>
      <c r="I10" t="s">
        <v>280</v>
      </c>
      <c r="J10" t="s">
        <v>281</v>
      </c>
    </row>
    <row r="11" spans="1:10" x14ac:dyDescent="0.25">
      <c r="A11" t="s">
        <v>70</v>
      </c>
      <c r="B11" t="s">
        <v>157</v>
      </c>
      <c r="C11" t="s">
        <v>216</v>
      </c>
      <c r="D11" t="s">
        <v>215</v>
      </c>
      <c r="G11" t="s">
        <v>8</v>
      </c>
      <c r="I11" t="s">
        <v>282</v>
      </c>
      <c r="J11" t="s">
        <v>283</v>
      </c>
    </row>
    <row r="12" spans="1:10" x14ac:dyDescent="0.25">
      <c r="A12" t="s">
        <v>103</v>
      </c>
      <c r="B12" t="s">
        <v>157</v>
      </c>
      <c r="C12" t="s">
        <v>240</v>
      </c>
      <c r="D12" t="s">
        <v>242</v>
      </c>
      <c r="G12" t="s">
        <v>9</v>
      </c>
      <c r="I12" t="s">
        <v>284</v>
      </c>
      <c r="J12" t="s">
        <v>285</v>
      </c>
    </row>
    <row r="13" spans="1:10" x14ac:dyDescent="0.25">
      <c r="A13" t="s">
        <v>104</v>
      </c>
      <c r="B13" t="s">
        <v>157</v>
      </c>
      <c r="C13" t="s">
        <v>240</v>
      </c>
      <c r="D13" t="s">
        <v>243</v>
      </c>
      <c r="G13" t="s">
        <v>10</v>
      </c>
      <c r="I13" t="s">
        <v>286</v>
      </c>
      <c r="J13" t="s">
        <v>287</v>
      </c>
    </row>
    <row r="14" spans="1:10" x14ac:dyDescent="0.25">
      <c r="A14" t="s">
        <v>105</v>
      </c>
      <c r="B14" t="s">
        <v>157</v>
      </c>
      <c r="C14" t="s">
        <v>240</v>
      </c>
      <c r="D14" t="s">
        <v>244</v>
      </c>
      <c r="G14" t="s">
        <v>11</v>
      </c>
      <c r="I14" t="s">
        <v>288</v>
      </c>
      <c r="J14" t="s">
        <v>289</v>
      </c>
    </row>
    <row r="15" spans="1:10" x14ac:dyDescent="0.25">
      <c r="A15" t="s">
        <v>106</v>
      </c>
      <c r="B15" t="s">
        <v>157</v>
      </c>
      <c r="C15" t="s">
        <v>240</v>
      </c>
      <c r="D15" t="s">
        <v>244</v>
      </c>
      <c r="G15" t="s">
        <v>12</v>
      </c>
      <c r="I15" t="s">
        <v>290</v>
      </c>
      <c r="J15" t="s">
        <v>291</v>
      </c>
    </row>
    <row r="16" spans="1:10" x14ac:dyDescent="0.25">
      <c r="A16" t="s">
        <v>81</v>
      </c>
      <c r="B16" t="s">
        <v>157</v>
      </c>
      <c r="C16" t="s">
        <v>229</v>
      </c>
      <c r="D16" t="s">
        <v>230</v>
      </c>
      <c r="G16" t="s">
        <v>13</v>
      </c>
      <c r="I16" t="s">
        <v>292</v>
      </c>
      <c r="J16" t="s">
        <v>293</v>
      </c>
    </row>
    <row r="17" spans="1:10" x14ac:dyDescent="0.25">
      <c r="A17" t="s">
        <v>87</v>
      </c>
      <c r="B17" t="s">
        <v>157</v>
      </c>
      <c r="C17" t="s">
        <v>229</v>
      </c>
      <c r="D17" t="s">
        <v>233</v>
      </c>
      <c r="G17" t="s">
        <v>14</v>
      </c>
      <c r="I17" t="s">
        <v>294</v>
      </c>
      <c r="J17" t="s">
        <v>295</v>
      </c>
    </row>
    <row r="18" spans="1:10" x14ac:dyDescent="0.25">
      <c r="A18" t="s">
        <v>88</v>
      </c>
      <c r="B18" t="s">
        <v>157</v>
      </c>
      <c r="C18" t="s">
        <v>229</v>
      </c>
      <c r="D18" t="s">
        <v>233</v>
      </c>
      <c r="G18" t="s">
        <v>15</v>
      </c>
      <c r="I18" t="s">
        <v>296</v>
      </c>
      <c r="J18" t="s">
        <v>297</v>
      </c>
    </row>
    <row r="19" spans="1:10" x14ac:dyDescent="0.25">
      <c r="A19" t="s">
        <v>82</v>
      </c>
      <c r="B19" t="s">
        <v>157</v>
      </c>
      <c r="C19" t="s">
        <v>229</v>
      </c>
      <c r="D19" t="s">
        <v>231</v>
      </c>
      <c r="G19" t="s">
        <v>16</v>
      </c>
      <c r="I19" t="s">
        <v>298</v>
      </c>
      <c r="J19" t="s">
        <v>299</v>
      </c>
    </row>
    <row r="20" spans="1:10" x14ac:dyDescent="0.25">
      <c r="A20" t="s">
        <v>83</v>
      </c>
      <c r="B20" t="s">
        <v>157</v>
      </c>
      <c r="C20" t="s">
        <v>229</v>
      </c>
      <c r="D20" t="s">
        <v>231</v>
      </c>
      <c r="G20" t="s">
        <v>17</v>
      </c>
      <c r="I20" t="s">
        <v>300</v>
      </c>
      <c r="J20" t="s">
        <v>301</v>
      </c>
    </row>
    <row r="21" spans="1:10" x14ac:dyDescent="0.25">
      <c r="A21" t="s">
        <v>62</v>
      </c>
      <c r="B21" t="s">
        <v>157</v>
      </c>
      <c r="C21" t="s">
        <v>208</v>
      </c>
      <c r="D21" t="s">
        <v>207</v>
      </c>
      <c r="G21" t="s">
        <v>18</v>
      </c>
      <c r="I21" t="s">
        <v>302</v>
      </c>
      <c r="J21" t="s">
        <v>303</v>
      </c>
    </row>
    <row r="22" spans="1:10" x14ac:dyDescent="0.25">
      <c r="A22" t="s">
        <v>63</v>
      </c>
      <c r="B22" t="s">
        <v>157</v>
      </c>
      <c r="C22" t="s">
        <v>208</v>
      </c>
      <c r="D22" t="s">
        <v>207</v>
      </c>
      <c r="G22" t="s">
        <v>19</v>
      </c>
      <c r="I22" t="s">
        <v>304</v>
      </c>
      <c r="J22" t="s">
        <v>305</v>
      </c>
    </row>
    <row r="23" spans="1:10" x14ac:dyDescent="0.25">
      <c r="A23" t="s">
        <v>64</v>
      </c>
      <c r="B23" t="s">
        <v>157</v>
      </c>
      <c r="C23" t="s">
        <v>208</v>
      </c>
      <c r="D23" t="s">
        <v>207</v>
      </c>
      <c r="G23" t="s">
        <v>20</v>
      </c>
      <c r="I23" t="s">
        <v>306</v>
      </c>
      <c r="J23" t="s">
        <v>307</v>
      </c>
    </row>
    <row r="24" spans="1:10" x14ac:dyDescent="0.25">
      <c r="A24" t="s">
        <v>36</v>
      </c>
      <c r="B24" t="s">
        <v>157</v>
      </c>
      <c r="C24" t="s">
        <v>178</v>
      </c>
      <c r="D24" t="s">
        <v>181</v>
      </c>
      <c r="G24" t="s">
        <v>21</v>
      </c>
      <c r="I24" t="s">
        <v>308</v>
      </c>
      <c r="J24" t="s">
        <v>309</v>
      </c>
    </row>
    <row r="25" spans="1:10" x14ac:dyDescent="0.25">
      <c r="A25" t="s">
        <v>37</v>
      </c>
      <c r="B25" t="s">
        <v>157</v>
      </c>
      <c r="C25" t="s">
        <v>178</v>
      </c>
      <c r="D25" t="s">
        <v>181</v>
      </c>
      <c r="G25" t="s">
        <v>22</v>
      </c>
      <c r="I25" t="s">
        <v>310</v>
      </c>
      <c r="J25" t="s">
        <v>311</v>
      </c>
    </row>
    <row r="26" spans="1:10" x14ac:dyDescent="0.25">
      <c r="A26" t="s">
        <v>21</v>
      </c>
      <c r="B26" t="s">
        <v>157</v>
      </c>
      <c r="C26" t="s">
        <v>165</v>
      </c>
      <c r="D26" t="s">
        <v>167</v>
      </c>
      <c r="G26" t="s">
        <v>23</v>
      </c>
      <c r="I26" t="s">
        <v>312</v>
      </c>
      <c r="J26" t="s">
        <v>313</v>
      </c>
    </row>
    <row r="27" spans="1:10" x14ac:dyDescent="0.25">
      <c r="A27" t="s">
        <v>27</v>
      </c>
      <c r="B27" t="s">
        <v>157</v>
      </c>
      <c r="C27" t="s">
        <v>165</v>
      </c>
      <c r="D27" t="s">
        <v>170</v>
      </c>
      <c r="G27" t="s">
        <v>24</v>
      </c>
      <c r="I27" t="s">
        <v>314</v>
      </c>
      <c r="J27" t="s">
        <v>315</v>
      </c>
    </row>
    <row r="28" spans="1:10" x14ac:dyDescent="0.25">
      <c r="A28" t="s">
        <v>26</v>
      </c>
      <c r="B28" t="s">
        <v>157</v>
      </c>
      <c r="C28" t="s">
        <v>165</v>
      </c>
      <c r="D28" t="s">
        <v>169</v>
      </c>
      <c r="G28" t="s">
        <v>25</v>
      </c>
      <c r="I28" t="s">
        <v>316</v>
      </c>
      <c r="J28" t="s">
        <v>317</v>
      </c>
    </row>
    <row r="29" spans="1:10" x14ac:dyDescent="0.25">
      <c r="A29" t="s">
        <v>79</v>
      </c>
      <c r="B29" t="s">
        <v>157</v>
      </c>
      <c r="C29" t="s">
        <v>227</v>
      </c>
      <c r="D29" t="s">
        <v>226</v>
      </c>
      <c r="G29" t="s">
        <v>26</v>
      </c>
      <c r="I29" t="s">
        <v>318</v>
      </c>
      <c r="J29" t="s">
        <v>319</v>
      </c>
    </row>
    <row r="30" spans="1:10" x14ac:dyDescent="0.25">
      <c r="A30" t="s">
        <v>61</v>
      </c>
      <c r="B30" t="s">
        <v>157</v>
      </c>
      <c r="C30" t="s">
        <v>206</v>
      </c>
      <c r="D30" t="s">
        <v>205</v>
      </c>
      <c r="G30" t="s">
        <v>27</v>
      </c>
      <c r="I30" t="s">
        <v>320</v>
      </c>
      <c r="J30" t="s">
        <v>321</v>
      </c>
    </row>
    <row r="31" spans="1:10" x14ac:dyDescent="0.25">
      <c r="A31" t="s">
        <v>13</v>
      </c>
      <c r="B31" t="s">
        <v>153</v>
      </c>
      <c r="C31" t="s">
        <v>152</v>
      </c>
      <c r="D31" t="s">
        <v>154</v>
      </c>
      <c r="G31" t="s">
        <v>28</v>
      </c>
      <c r="I31" t="s">
        <v>322</v>
      </c>
      <c r="J31" t="s">
        <v>323</v>
      </c>
    </row>
    <row r="32" spans="1:10" x14ac:dyDescent="0.25">
      <c r="A32" t="s">
        <v>6</v>
      </c>
      <c r="B32" t="s">
        <v>144</v>
      </c>
      <c r="C32" t="s">
        <v>143</v>
      </c>
      <c r="D32" t="s">
        <v>142</v>
      </c>
      <c r="G32" t="s">
        <v>29</v>
      </c>
      <c r="I32" t="s">
        <v>324</v>
      </c>
      <c r="J32" t="s">
        <v>325</v>
      </c>
    </row>
    <row r="33" spans="1:10" x14ac:dyDescent="0.25">
      <c r="A33" t="s">
        <v>8</v>
      </c>
      <c r="B33" t="s">
        <v>144</v>
      </c>
      <c r="C33" t="s">
        <v>143</v>
      </c>
      <c r="D33" t="s">
        <v>146</v>
      </c>
      <c r="G33" t="s">
        <v>30</v>
      </c>
      <c r="I33" t="s">
        <v>326</v>
      </c>
      <c r="J33" t="s">
        <v>327</v>
      </c>
    </row>
    <row r="34" spans="1:10" x14ac:dyDescent="0.25">
      <c r="A34" t="s">
        <v>0</v>
      </c>
      <c r="B34" t="s">
        <v>138</v>
      </c>
      <c r="C34" t="s">
        <v>137</v>
      </c>
      <c r="D34" t="s">
        <v>136</v>
      </c>
      <c r="G34" t="s">
        <v>31</v>
      </c>
      <c r="I34" t="s">
        <v>328</v>
      </c>
      <c r="J34" t="s">
        <v>329</v>
      </c>
    </row>
    <row r="35" spans="1:10" x14ac:dyDescent="0.25">
      <c r="A35" t="s">
        <v>1</v>
      </c>
      <c r="B35" t="s">
        <v>138</v>
      </c>
      <c r="C35" t="s">
        <v>137</v>
      </c>
      <c r="D35" t="s">
        <v>139</v>
      </c>
      <c r="G35" t="s">
        <v>32</v>
      </c>
      <c r="I35" t="s">
        <v>330</v>
      </c>
      <c r="J35" t="s">
        <v>331</v>
      </c>
    </row>
    <row r="36" spans="1:10" x14ac:dyDescent="0.25">
      <c r="A36" t="s">
        <v>2</v>
      </c>
      <c r="B36" t="s">
        <v>138</v>
      </c>
      <c r="C36" t="s">
        <v>137</v>
      </c>
      <c r="D36" t="s">
        <v>139</v>
      </c>
      <c r="G36" t="s">
        <v>33</v>
      </c>
      <c r="I36" t="s">
        <v>332</v>
      </c>
      <c r="J36" t="s">
        <v>333</v>
      </c>
    </row>
    <row r="37" spans="1:10" x14ac:dyDescent="0.25">
      <c r="A37" t="s">
        <v>120</v>
      </c>
      <c r="B37" t="s">
        <v>257</v>
      </c>
      <c r="C37" t="s">
        <v>256</v>
      </c>
      <c r="D37" t="s">
        <v>258</v>
      </c>
      <c r="G37" t="s">
        <v>34</v>
      </c>
      <c r="I37" t="s">
        <v>334</v>
      </c>
      <c r="J37" t="s">
        <v>335</v>
      </c>
    </row>
    <row r="38" spans="1:10" x14ac:dyDescent="0.25">
      <c r="A38" t="s">
        <v>124</v>
      </c>
      <c r="B38" t="s">
        <v>257</v>
      </c>
      <c r="C38" t="s">
        <v>256</v>
      </c>
      <c r="D38" t="s">
        <v>259</v>
      </c>
      <c r="G38" t="s">
        <v>35</v>
      </c>
      <c r="I38" t="s">
        <v>336</v>
      </c>
      <c r="J38" t="s">
        <v>337</v>
      </c>
    </row>
    <row r="39" spans="1:10" x14ac:dyDescent="0.25">
      <c r="A39" t="s">
        <v>118</v>
      </c>
      <c r="B39" t="s">
        <v>257</v>
      </c>
      <c r="C39" t="s">
        <v>256</v>
      </c>
      <c r="D39" t="s">
        <v>255</v>
      </c>
      <c r="G39" t="s">
        <v>36</v>
      </c>
      <c r="I39" t="s">
        <v>338</v>
      </c>
      <c r="J39" t="s">
        <v>339</v>
      </c>
    </row>
    <row r="40" spans="1:10" x14ac:dyDescent="0.25">
      <c r="A40" t="s">
        <v>114</v>
      </c>
      <c r="B40" t="s">
        <v>157</v>
      </c>
      <c r="C40" t="s">
        <v>246</v>
      </c>
      <c r="D40" t="s">
        <v>251</v>
      </c>
      <c r="G40" t="s">
        <v>37</v>
      </c>
      <c r="I40" t="s">
        <v>340</v>
      </c>
      <c r="J40" t="s">
        <v>341</v>
      </c>
    </row>
    <row r="41" spans="1:10" x14ac:dyDescent="0.25">
      <c r="A41" t="s">
        <v>111</v>
      </c>
      <c r="B41" t="s">
        <v>157</v>
      </c>
      <c r="C41" t="s">
        <v>246</v>
      </c>
      <c r="D41" t="s">
        <v>248</v>
      </c>
      <c r="G41" t="s">
        <v>38</v>
      </c>
      <c r="I41" t="s">
        <v>342</v>
      </c>
      <c r="J41" t="s">
        <v>343</v>
      </c>
    </row>
    <row r="42" spans="1:10" x14ac:dyDescent="0.25">
      <c r="A42" t="s">
        <v>113</v>
      </c>
      <c r="B42" t="s">
        <v>157</v>
      </c>
      <c r="C42" t="s">
        <v>246</v>
      </c>
      <c r="D42" t="s">
        <v>250</v>
      </c>
      <c r="G42" t="s">
        <v>39</v>
      </c>
      <c r="I42" t="s">
        <v>344</v>
      </c>
      <c r="J42" t="s">
        <v>345</v>
      </c>
    </row>
    <row r="43" spans="1:10" x14ac:dyDescent="0.25">
      <c r="A43" t="s">
        <v>96</v>
      </c>
      <c r="B43" t="s">
        <v>157</v>
      </c>
      <c r="C43" t="s">
        <v>237</v>
      </c>
      <c r="D43" t="s">
        <v>236</v>
      </c>
      <c r="G43" t="s">
        <v>40</v>
      </c>
      <c r="I43" t="s">
        <v>346</v>
      </c>
      <c r="J43" t="s">
        <v>347</v>
      </c>
    </row>
    <row r="44" spans="1:10" x14ac:dyDescent="0.25">
      <c r="A44" t="s">
        <v>98</v>
      </c>
      <c r="B44" t="s">
        <v>157</v>
      </c>
      <c r="C44" t="s">
        <v>237</v>
      </c>
      <c r="D44" t="s">
        <v>238</v>
      </c>
      <c r="G44" t="s">
        <v>41</v>
      </c>
      <c r="I44" t="s">
        <v>348</v>
      </c>
      <c r="J44" t="s">
        <v>349</v>
      </c>
    </row>
    <row r="45" spans="1:10" x14ac:dyDescent="0.25">
      <c r="A45" t="s">
        <v>71</v>
      </c>
      <c r="B45" t="s">
        <v>157</v>
      </c>
      <c r="C45" t="s">
        <v>218</v>
      </c>
      <c r="D45" t="s">
        <v>217</v>
      </c>
      <c r="G45" t="s">
        <v>42</v>
      </c>
      <c r="I45" t="s">
        <v>350</v>
      </c>
      <c r="J45" t="s">
        <v>351</v>
      </c>
    </row>
    <row r="46" spans="1:10" x14ac:dyDescent="0.25">
      <c r="A46" t="s">
        <v>57</v>
      </c>
      <c r="B46" t="s">
        <v>157</v>
      </c>
      <c r="C46" t="s">
        <v>200</v>
      </c>
      <c r="D46" t="s">
        <v>201</v>
      </c>
      <c r="G46" t="s">
        <v>43</v>
      </c>
      <c r="I46" t="s">
        <v>352</v>
      </c>
      <c r="J46" t="s">
        <v>353</v>
      </c>
    </row>
    <row r="47" spans="1:10" x14ac:dyDescent="0.25">
      <c r="A47" t="s">
        <v>95</v>
      </c>
      <c r="B47" t="s">
        <v>157</v>
      </c>
      <c r="C47" t="s">
        <v>235</v>
      </c>
      <c r="D47" t="s">
        <v>234</v>
      </c>
      <c r="G47" t="s">
        <v>44</v>
      </c>
      <c r="I47" t="s">
        <v>354</v>
      </c>
      <c r="J47" t="s">
        <v>355</v>
      </c>
    </row>
    <row r="48" spans="1:10" x14ac:dyDescent="0.25">
      <c r="A48" t="s">
        <v>69</v>
      </c>
      <c r="B48" t="s">
        <v>157</v>
      </c>
      <c r="C48" t="s">
        <v>214</v>
      </c>
      <c r="D48" t="s">
        <v>213</v>
      </c>
      <c r="G48" t="s">
        <v>45</v>
      </c>
      <c r="I48" t="s">
        <v>356</v>
      </c>
      <c r="J48" t="s">
        <v>357</v>
      </c>
    </row>
    <row r="49" spans="1:10" x14ac:dyDescent="0.25">
      <c r="A49" t="s">
        <v>15</v>
      </c>
      <c r="B49" t="s">
        <v>157</v>
      </c>
      <c r="C49" t="s">
        <v>156</v>
      </c>
      <c r="D49" t="s">
        <v>158</v>
      </c>
      <c r="G49" t="s">
        <v>46</v>
      </c>
      <c r="I49" t="s">
        <v>358</v>
      </c>
      <c r="J49" t="s">
        <v>359</v>
      </c>
    </row>
    <row r="50" spans="1:10" x14ac:dyDescent="0.25">
      <c r="A50" t="s">
        <v>65</v>
      </c>
      <c r="B50" t="s">
        <v>157</v>
      </c>
      <c r="C50" t="s">
        <v>208</v>
      </c>
      <c r="D50" t="s">
        <v>207</v>
      </c>
      <c r="G50" t="s">
        <v>47</v>
      </c>
      <c r="I50" t="s">
        <v>360</v>
      </c>
      <c r="J50" t="s">
        <v>361</v>
      </c>
    </row>
    <row r="51" spans="1:10" x14ac:dyDescent="0.25">
      <c r="A51" t="s">
        <v>43</v>
      </c>
      <c r="B51" t="s">
        <v>157</v>
      </c>
      <c r="C51" t="s">
        <v>178</v>
      </c>
      <c r="D51" t="s">
        <v>185</v>
      </c>
      <c r="G51" t="s">
        <v>48</v>
      </c>
      <c r="I51" t="s">
        <v>362</v>
      </c>
      <c r="J51" t="s">
        <v>363</v>
      </c>
    </row>
    <row r="52" spans="1:10" x14ac:dyDescent="0.25">
      <c r="A52" t="s">
        <v>33</v>
      </c>
      <c r="B52" t="s">
        <v>157</v>
      </c>
      <c r="C52" t="s">
        <v>178</v>
      </c>
      <c r="D52" t="s">
        <v>179</v>
      </c>
      <c r="G52" t="s">
        <v>49</v>
      </c>
      <c r="I52" t="s">
        <v>364</v>
      </c>
      <c r="J52" t="s">
        <v>365</v>
      </c>
    </row>
    <row r="53" spans="1:10" x14ac:dyDescent="0.25">
      <c r="A53" t="s">
        <v>34</v>
      </c>
      <c r="B53" t="s">
        <v>157</v>
      </c>
      <c r="C53" t="s">
        <v>178</v>
      </c>
      <c r="D53" t="s">
        <v>179</v>
      </c>
      <c r="G53" t="s">
        <v>50</v>
      </c>
      <c r="I53" t="s">
        <v>366</v>
      </c>
      <c r="J53" t="s">
        <v>367</v>
      </c>
    </row>
    <row r="54" spans="1:10" x14ac:dyDescent="0.25">
      <c r="A54" t="s">
        <v>32</v>
      </c>
      <c r="B54" t="s">
        <v>157</v>
      </c>
      <c r="C54" t="s">
        <v>178</v>
      </c>
      <c r="D54" t="s">
        <v>177</v>
      </c>
      <c r="G54" t="s">
        <v>51</v>
      </c>
      <c r="I54" t="s">
        <v>368</v>
      </c>
      <c r="J54" t="s">
        <v>369</v>
      </c>
    </row>
    <row r="55" spans="1:10" x14ac:dyDescent="0.25">
      <c r="A55" t="s">
        <v>40</v>
      </c>
      <c r="B55" t="s">
        <v>157</v>
      </c>
      <c r="C55" t="s">
        <v>178</v>
      </c>
      <c r="D55" t="s">
        <v>183</v>
      </c>
      <c r="G55" t="s">
        <v>52</v>
      </c>
      <c r="I55" t="s">
        <v>370</v>
      </c>
      <c r="J55" t="s">
        <v>371</v>
      </c>
    </row>
    <row r="56" spans="1:10" x14ac:dyDescent="0.25">
      <c r="A56" t="s">
        <v>41</v>
      </c>
      <c r="B56" t="s">
        <v>157</v>
      </c>
      <c r="C56" t="s">
        <v>178</v>
      </c>
      <c r="D56" t="s">
        <v>183</v>
      </c>
      <c r="G56" t="s">
        <v>53</v>
      </c>
      <c r="I56" t="s">
        <v>372</v>
      </c>
      <c r="J56" t="s">
        <v>373</v>
      </c>
    </row>
    <row r="57" spans="1:10" x14ac:dyDescent="0.25">
      <c r="A57" t="s">
        <v>18</v>
      </c>
      <c r="B57" t="s">
        <v>157</v>
      </c>
      <c r="C57" t="s">
        <v>162</v>
      </c>
      <c r="D57" t="s">
        <v>163</v>
      </c>
      <c r="G57" t="s">
        <v>54</v>
      </c>
      <c r="I57" t="s">
        <v>374</v>
      </c>
      <c r="J57" t="s">
        <v>375</v>
      </c>
    </row>
    <row r="58" spans="1:10" x14ac:dyDescent="0.25">
      <c r="A58" t="s">
        <v>17</v>
      </c>
      <c r="B58" t="s">
        <v>157</v>
      </c>
      <c r="C58" t="s">
        <v>162</v>
      </c>
      <c r="D58" t="s">
        <v>161</v>
      </c>
      <c r="G58" t="s">
        <v>55</v>
      </c>
      <c r="I58" t="s">
        <v>376</v>
      </c>
      <c r="J58" t="s">
        <v>377</v>
      </c>
    </row>
    <row r="59" spans="1:10" x14ac:dyDescent="0.25">
      <c r="A59" t="s">
        <v>67</v>
      </c>
      <c r="B59" t="s">
        <v>157</v>
      </c>
      <c r="C59" t="s">
        <v>210</v>
      </c>
      <c r="D59" t="s">
        <v>209</v>
      </c>
      <c r="G59" t="s">
        <v>56</v>
      </c>
      <c r="I59" t="s">
        <v>378</v>
      </c>
      <c r="J59" t="s">
        <v>379</v>
      </c>
    </row>
    <row r="60" spans="1:10" x14ac:dyDescent="0.25">
      <c r="A60" t="s">
        <v>116</v>
      </c>
      <c r="B60" t="s">
        <v>157</v>
      </c>
      <c r="C60" t="s">
        <v>254</v>
      </c>
      <c r="D60" t="s">
        <v>253</v>
      </c>
      <c r="G60" t="s">
        <v>57</v>
      </c>
      <c r="I60" t="s">
        <v>380</v>
      </c>
      <c r="J60" t="s">
        <v>381</v>
      </c>
    </row>
    <row r="61" spans="1:10" x14ac:dyDescent="0.25">
      <c r="A61" t="s">
        <v>117</v>
      </c>
      <c r="B61" t="s">
        <v>157</v>
      </c>
      <c r="C61" t="s">
        <v>254</v>
      </c>
      <c r="D61" t="s">
        <v>253</v>
      </c>
      <c r="G61" t="s">
        <v>58</v>
      </c>
      <c r="I61" t="s">
        <v>382</v>
      </c>
      <c r="J61" t="s">
        <v>383</v>
      </c>
    </row>
    <row r="62" spans="1:10" x14ac:dyDescent="0.25">
      <c r="A62" t="s">
        <v>51</v>
      </c>
      <c r="B62" t="s">
        <v>157</v>
      </c>
      <c r="C62" t="s">
        <v>194</v>
      </c>
      <c r="D62" t="s">
        <v>195</v>
      </c>
      <c r="G62" t="s">
        <v>59</v>
      </c>
      <c r="I62" t="s">
        <v>384</v>
      </c>
      <c r="J62" t="s">
        <v>385</v>
      </c>
    </row>
    <row r="63" spans="1:10" x14ac:dyDescent="0.25">
      <c r="A63" t="s">
        <v>52</v>
      </c>
      <c r="B63" t="s">
        <v>157</v>
      </c>
      <c r="C63" t="s">
        <v>194</v>
      </c>
      <c r="D63" t="s">
        <v>196</v>
      </c>
      <c r="G63" t="s">
        <v>60</v>
      </c>
      <c r="I63" t="s">
        <v>386</v>
      </c>
      <c r="J63" t="s">
        <v>387</v>
      </c>
    </row>
    <row r="64" spans="1:10" x14ac:dyDescent="0.25">
      <c r="A64" t="s">
        <v>22</v>
      </c>
      <c r="B64" t="s">
        <v>157</v>
      </c>
      <c r="C64" t="s">
        <v>165</v>
      </c>
      <c r="D64" t="s">
        <v>167</v>
      </c>
      <c r="G64" t="s">
        <v>61</v>
      </c>
      <c r="I64" t="s">
        <v>388</v>
      </c>
      <c r="J64" t="s">
        <v>389</v>
      </c>
    </row>
    <row r="65" spans="1:10" x14ac:dyDescent="0.25">
      <c r="A65" t="s">
        <v>20</v>
      </c>
      <c r="B65" t="s">
        <v>157</v>
      </c>
      <c r="C65" t="s">
        <v>165</v>
      </c>
      <c r="D65" t="s">
        <v>166</v>
      </c>
      <c r="G65" t="s">
        <v>62</v>
      </c>
      <c r="I65" t="s">
        <v>390</v>
      </c>
      <c r="J65" t="s">
        <v>391</v>
      </c>
    </row>
    <row r="66" spans="1:10" x14ac:dyDescent="0.25">
      <c r="A66" t="s">
        <v>24</v>
      </c>
      <c r="B66" t="s">
        <v>157</v>
      </c>
      <c r="C66" t="s">
        <v>165</v>
      </c>
      <c r="D66" t="s">
        <v>168</v>
      </c>
      <c r="G66" t="s">
        <v>63</v>
      </c>
      <c r="I66" t="s">
        <v>392</v>
      </c>
      <c r="J66" t="s">
        <v>393</v>
      </c>
    </row>
    <row r="67" spans="1:10" x14ac:dyDescent="0.25">
      <c r="A67" t="s">
        <v>25</v>
      </c>
      <c r="B67" t="s">
        <v>157</v>
      </c>
      <c r="C67" t="s">
        <v>165</v>
      </c>
      <c r="D67" t="s">
        <v>168</v>
      </c>
      <c r="G67" t="s">
        <v>64</v>
      </c>
      <c r="I67" t="s">
        <v>394</v>
      </c>
      <c r="J67" t="s">
        <v>395</v>
      </c>
    </row>
    <row r="68" spans="1:10" x14ac:dyDescent="0.25">
      <c r="A68" t="s">
        <v>29</v>
      </c>
      <c r="B68" t="s">
        <v>157</v>
      </c>
      <c r="C68" t="s">
        <v>174</v>
      </c>
      <c r="D68" t="s">
        <v>173</v>
      </c>
      <c r="G68" t="s">
        <v>65</v>
      </c>
      <c r="I68" t="s">
        <v>396</v>
      </c>
      <c r="J68" t="s">
        <v>397</v>
      </c>
    </row>
    <row r="69" spans="1:10" x14ac:dyDescent="0.25">
      <c r="A69" t="s">
        <v>128</v>
      </c>
      <c r="B69" t="s">
        <v>263</v>
      </c>
      <c r="C69" t="s">
        <v>262</v>
      </c>
      <c r="D69" t="s">
        <v>261</v>
      </c>
      <c r="G69" t="s">
        <v>66</v>
      </c>
      <c r="I69" t="s">
        <v>398</v>
      </c>
      <c r="J69" t="s">
        <v>399</v>
      </c>
    </row>
    <row r="70" spans="1:10" x14ac:dyDescent="0.25">
      <c r="A70" t="s">
        <v>9</v>
      </c>
      <c r="B70" t="s">
        <v>144</v>
      </c>
      <c r="C70" t="s">
        <v>143</v>
      </c>
      <c r="D70" t="s">
        <v>146</v>
      </c>
      <c r="G70" t="s">
        <v>67</v>
      </c>
      <c r="I70" t="s">
        <v>400</v>
      </c>
      <c r="J70" t="s">
        <v>401</v>
      </c>
    </row>
    <row r="71" spans="1:10" x14ac:dyDescent="0.25">
      <c r="A71" t="s">
        <v>3</v>
      </c>
      <c r="B71" t="s">
        <v>138</v>
      </c>
      <c r="C71" t="s">
        <v>137</v>
      </c>
      <c r="D71" t="s">
        <v>140</v>
      </c>
      <c r="G71" t="s">
        <v>68</v>
      </c>
      <c r="I71" t="s">
        <v>402</v>
      </c>
      <c r="J71" t="s">
        <v>403</v>
      </c>
    </row>
    <row r="72" spans="1:10" x14ac:dyDescent="0.25">
      <c r="A72" t="s">
        <v>4</v>
      </c>
      <c r="B72" t="s">
        <v>138</v>
      </c>
      <c r="C72" t="s">
        <v>137</v>
      </c>
      <c r="D72" t="s">
        <v>141</v>
      </c>
      <c r="G72" t="s">
        <v>69</v>
      </c>
      <c r="I72" t="s">
        <v>404</v>
      </c>
      <c r="J72" t="s">
        <v>405</v>
      </c>
    </row>
    <row r="73" spans="1:10" x14ac:dyDescent="0.25">
      <c r="A73" t="s">
        <v>125</v>
      </c>
      <c r="B73" t="s">
        <v>257</v>
      </c>
      <c r="C73" t="s">
        <v>256</v>
      </c>
      <c r="D73" t="s">
        <v>259</v>
      </c>
      <c r="G73" t="s">
        <v>70</v>
      </c>
      <c r="I73" t="s">
        <v>406</v>
      </c>
      <c r="J73" t="s">
        <v>407</v>
      </c>
    </row>
    <row r="74" spans="1:10" x14ac:dyDescent="0.25">
      <c r="A74" t="s">
        <v>119</v>
      </c>
      <c r="B74" t="s">
        <v>257</v>
      </c>
      <c r="C74" t="s">
        <v>256</v>
      </c>
      <c r="D74" t="s">
        <v>255</v>
      </c>
      <c r="G74" t="s">
        <v>71</v>
      </c>
      <c r="I74" t="s">
        <v>408</v>
      </c>
      <c r="J74" t="s">
        <v>409</v>
      </c>
    </row>
    <row r="75" spans="1:10" x14ac:dyDescent="0.25">
      <c r="A75" t="s">
        <v>48</v>
      </c>
      <c r="B75" t="s">
        <v>157</v>
      </c>
      <c r="C75" t="s">
        <v>189</v>
      </c>
      <c r="D75" t="s">
        <v>191</v>
      </c>
      <c r="G75" t="s">
        <v>72</v>
      </c>
      <c r="I75" t="s">
        <v>410</v>
      </c>
      <c r="J75" t="s">
        <v>411</v>
      </c>
    </row>
    <row r="76" spans="1:10" x14ac:dyDescent="0.25">
      <c r="A76" t="s">
        <v>46</v>
      </c>
      <c r="B76" t="s">
        <v>157</v>
      </c>
      <c r="C76" t="s">
        <v>189</v>
      </c>
      <c r="D76" t="s">
        <v>188</v>
      </c>
      <c r="G76" t="s">
        <v>73</v>
      </c>
      <c r="I76" t="s">
        <v>412</v>
      </c>
      <c r="J76" t="s">
        <v>413</v>
      </c>
    </row>
    <row r="77" spans="1:10" x14ac:dyDescent="0.25">
      <c r="A77" t="s">
        <v>47</v>
      </c>
      <c r="B77" t="s">
        <v>157</v>
      </c>
      <c r="C77" t="s">
        <v>189</v>
      </c>
      <c r="D77" t="s">
        <v>190</v>
      </c>
      <c r="G77" t="s">
        <v>74</v>
      </c>
      <c r="I77" t="s">
        <v>414</v>
      </c>
      <c r="J77" t="s">
        <v>415</v>
      </c>
    </row>
    <row r="78" spans="1:10" x14ac:dyDescent="0.25">
      <c r="A78" t="s">
        <v>49</v>
      </c>
      <c r="B78" t="s">
        <v>157</v>
      </c>
      <c r="C78" t="s">
        <v>189</v>
      </c>
      <c r="D78" t="s">
        <v>192</v>
      </c>
      <c r="G78" t="s">
        <v>75</v>
      </c>
      <c r="I78" t="s">
        <v>416</v>
      </c>
      <c r="J78" t="s">
        <v>417</v>
      </c>
    </row>
    <row r="79" spans="1:10" x14ac:dyDescent="0.25">
      <c r="A79" t="s">
        <v>73</v>
      </c>
      <c r="B79" t="s">
        <v>157</v>
      </c>
      <c r="C79" t="s">
        <v>220</v>
      </c>
      <c r="D79" t="s">
        <v>221</v>
      </c>
      <c r="G79" t="s">
        <v>76</v>
      </c>
      <c r="I79" t="s">
        <v>418</v>
      </c>
      <c r="J79" t="s">
        <v>419</v>
      </c>
    </row>
    <row r="80" spans="1:10" x14ac:dyDescent="0.25">
      <c r="A80" t="s">
        <v>74</v>
      </c>
      <c r="B80" t="s">
        <v>157</v>
      </c>
      <c r="C80" t="s">
        <v>220</v>
      </c>
      <c r="D80" t="s">
        <v>221</v>
      </c>
      <c r="G80" t="s">
        <v>77</v>
      </c>
      <c r="I80" t="s">
        <v>420</v>
      </c>
      <c r="J80" t="s">
        <v>421</v>
      </c>
    </row>
    <row r="81" spans="1:10" x14ac:dyDescent="0.25">
      <c r="A81" t="s">
        <v>75</v>
      </c>
      <c r="B81" t="s">
        <v>157</v>
      </c>
      <c r="C81" t="s">
        <v>220</v>
      </c>
      <c r="D81" t="s">
        <v>222</v>
      </c>
      <c r="G81" t="s">
        <v>78</v>
      </c>
      <c r="I81" t="s">
        <v>422</v>
      </c>
      <c r="J81" t="s">
        <v>423</v>
      </c>
    </row>
    <row r="82" spans="1:10" x14ac:dyDescent="0.25">
      <c r="A82" t="s">
        <v>76</v>
      </c>
      <c r="B82" t="s">
        <v>157</v>
      </c>
      <c r="C82" t="s">
        <v>220</v>
      </c>
      <c r="D82" t="s">
        <v>222</v>
      </c>
      <c r="G82" t="s">
        <v>79</v>
      </c>
      <c r="I82" t="s">
        <v>424</v>
      </c>
      <c r="J82" t="s">
        <v>425</v>
      </c>
    </row>
    <row r="83" spans="1:10" x14ac:dyDescent="0.25">
      <c r="A83" t="s">
        <v>72</v>
      </c>
      <c r="B83" t="s">
        <v>157</v>
      </c>
      <c r="C83" t="s">
        <v>220</v>
      </c>
      <c r="D83" t="s">
        <v>219</v>
      </c>
      <c r="G83" t="s">
        <v>80</v>
      </c>
      <c r="I83" t="s">
        <v>426</v>
      </c>
      <c r="J83" t="s">
        <v>427</v>
      </c>
    </row>
    <row r="84" spans="1:10" x14ac:dyDescent="0.25">
      <c r="A84" t="s">
        <v>77</v>
      </c>
      <c r="B84" t="s">
        <v>157</v>
      </c>
      <c r="C84" t="s">
        <v>220</v>
      </c>
      <c r="D84" t="s">
        <v>223</v>
      </c>
      <c r="G84" t="s">
        <v>81</v>
      </c>
      <c r="I84" t="s">
        <v>428</v>
      </c>
      <c r="J84" t="s">
        <v>429</v>
      </c>
    </row>
    <row r="85" spans="1:10" x14ac:dyDescent="0.25">
      <c r="A85" t="s">
        <v>109</v>
      </c>
      <c r="B85" t="s">
        <v>157</v>
      </c>
      <c r="C85" t="s">
        <v>246</v>
      </c>
      <c r="D85" t="s">
        <v>245</v>
      </c>
      <c r="G85" t="s">
        <v>82</v>
      </c>
      <c r="I85" t="s">
        <v>430</v>
      </c>
      <c r="J85" t="s">
        <v>431</v>
      </c>
    </row>
    <row r="86" spans="1:10" x14ac:dyDescent="0.25">
      <c r="A86" t="s">
        <v>115</v>
      </c>
      <c r="B86" t="s">
        <v>157</v>
      </c>
      <c r="C86" t="s">
        <v>246</v>
      </c>
      <c r="D86" t="s">
        <v>252</v>
      </c>
      <c r="G86" t="s">
        <v>83</v>
      </c>
      <c r="I86" t="s">
        <v>432</v>
      </c>
      <c r="J86" t="s">
        <v>433</v>
      </c>
    </row>
    <row r="87" spans="1:10" x14ac:dyDescent="0.25">
      <c r="A87" t="s">
        <v>110</v>
      </c>
      <c r="B87" t="s">
        <v>157</v>
      </c>
      <c r="C87" t="s">
        <v>246</v>
      </c>
      <c r="D87" t="s">
        <v>247</v>
      </c>
      <c r="G87" t="s">
        <v>84</v>
      </c>
      <c r="I87" t="s">
        <v>434</v>
      </c>
      <c r="J87" t="s">
        <v>435</v>
      </c>
    </row>
    <row r="88" spans="1:10" x14ac:dyDescent="0.25">
      <c r="A88" t="s">
        <v>112</v>
      </c>
      <c r="B88" t="s">
        <v>157</v>
      </c>
      <c r="C88" t="s">
        <v>246</v>
      </c>
      <c r="D88" t="s">
        <v>249</v>
      </c>
      <c r="G88" t="s">
        <v>85</v>
      </c>
      <c r="I88" t="s">
        <v>436</v>
      </c>
      <c r="J88" t="s">
        <v>437</v>
      </c>
    </row>
    <row r="89" spans="1:10" x14ac:dyDescent="0.25">
      <c r="A89" t="s">
        <v>68</v>
      </c>
      <c r="B89" t="s">
        <v>157</v>
      </c>
      <c r="C89" t="s">
        <v>212</v>
      </c>
      <c r="D89" t="s">
        <v>211</v>
      </c>
      <c r="G89" t="s">
        <v>86</v>
      </c>
      <c r="I89" t="s">
        <v>438</v>
      </c>
      <c r="J89" t="s">
        <v>439</v>
      </c>
    </row>
    <row r="90" spans="1:10" x14ac:dyDescent="0.25">
      <c r="A90" t="s">
        <v>99</v>
      </c>
      <c r="B90" t="s">
        <v>157</v>
      </c>
      <c r="C90" t="s">
        <v>237</v>
      </c>
      <c r="D90" t="s">
        <v>238</v>
      </c>
      <c r="G90" t="s">
        <v>87</v>
      </c>
      <c r="I90" t="s">
        <v>440</v>
      </c>
      <c r="J90" t="s">
        <v>441</v>
      </c>
    </row>
    <row r="91" spans="1:10" x14ac:dyDescent="0.25">
      <c r="A91" t="s">
        <v>56</v>
      </c>
      <c r="B91" t="s">
        <v>157</v>
      </c>
      <c r="C91" t="s">
        <v>200</v>
      </c>
      <c r="D91" t="s">
        <v>199</v>
      </c>
      <c r="G91" t="s">
        <v>88</v>
      </c>
      <c r="I91" t="s">
        <v>442</v>
      </c>
      <c r="J91" t="s">
        <v>443</v>
      </c>
    </row>
    <row r="92" spans="1:10" x14ac:dyDescent="0.25">
      <c r="A92" t="s">
        <v>107</v>
      </c>
      <c r="B92" t="s">
        <v>157</v>
      </c>
      <c r="C92" t="s">
        <v>240</v>
      </c>
      <c r="D92" t="s">
        <v>244</v>
      </c>
      <c r="G92" t="s">
        <v>89</v>
      </c>
      <c r="I92" t="s">
        <v>444</v>
      </c>
      <c r="J92" t="s">
        <v>445</v>
      </c>
    </row>
    <row r="93" spans="1:10" x14ac:dyDescent="0.25">
      <c r="A93" t="s">
        <v>44</v>
      </c>
      <c r="B93" t="s">
        <v>157</v>
      </c>
      <c r="C93" t="s">
        <v>178</v>
      </c>
      <c r="D93" t="s">
        <v>185</v>
      </c>
      <c r="G93" t="s">
        <v>90</v>
      </c>
      <c r="I93" t="s">
        <v>446</v>
      </c>
      <c r="J93" t="s">
        <v>447</v>
      </c>
    </row>
    <row r="94" spans="1:10" x14ac:dyDescent="0.25">
      <c r="A94" t="s">
        <v>39</v>
      </c>
      <c r="B94" t="s">
        <v>157</v>
      </c>
      <c r="C94" t="s">
        <v>178</v>
      </c>
      <c r="D94" t="s">
        <v>182</v>
      </c>
      <c r="G94" t="s">
        <v>91</v>
      </c>
      <c r="I94" t="s">
        <v>448</v>
      </c>
      <c r="J94" t="s">
        <v>449</v>
      </c>
    </row>
    <row r="95" spans="1:10" x14ac:dyDescent="0.25">
      <c r="A95" t="s">
        <v>35</v>
      </c>
      <c r="B95" t="s">
        <v>157</v>
      </c>
      <c r="C95" t="s">
        <v>178</v>
      </c>
      <c r="D95" t="s">
        <v>180</v>
      </c>
      <c r="G95" t="s">
        <v>92</v>
      </c>
      <c r="I95" t="s">
        <v>450</v>
      </c>
      <c r="J95" t="s">
        <v>451</v>
      </c>
    </row>
    <row r="96" spans="1:10" x14ac:dyDescent="0.25">
      <c r="A96" t="s">
        <v>42</v>
      </c>
      <c r="B96" t="s">
        <v>157</v>
      </c>
      <c r="C96" t="s">
        <v>178</v>
      </c>
      <c r="D96" t="s">
        <v>184</v>
      </c>
      <c r="G96" t="s">
        <v>93</v>
      </c>
      <c r="I96" t="s">
        <v>452</v>
      </c>
      <c r="J96" t="s">
        <v>453</v>
      </c>
    </row>
    <row r="97" spans="1:10" x14ac:dyDescent="0.25">
      <c r="A97" t="s">
        <v>53</v>
      </c>
      <c r="B97" t="s">
        <v>157</v>
      </c>
      <c r="C97" t="s">
        <v>194</v>
      </c>
      <c r="D97" t="s">
        <v>196</v>
      </c>
      <c r="G97" t="s">
        <v>94</v>
      </c>
      <c r="I97" t="s">
        <v>454</v>
      </c>
      <c r="J97" t="s">
        <v>455</v>
      </c>
    </row>
    <row r="98" spans="1:10" x14ac:dyDescent="0.25">
      <c r="A98" t="s">
        <v>50</v>
      </c>
      <c r="B98" t="s">
        <v>157</v>
      </c>
      <c r="C98" t="s">
        <v>194</v>
      </c>
      <c r="D98" t="s">
        <v>193</v>
      </c>
      <c r="G98" t="s">
        <v>95</v>
      </c>
      <c r="I98" t="s">
        <v>456</v>
      </c>
      <c r="J98" t="s">
        <v>457</v>
      </c>
    </row>
    <row r="99" spans="1:10" x14ac:dyDescent="0.25">
      <c r="A99" t="s">
        <v>23</v>
      </c>
      <c r="B99" t="s">
        <v>157</v>
      </c>
      <c r="C99" t="s">
        <v>165</v>
      </c>
      <c r="D99" t="s">
        <v>167</v>
      </c>
      <c r="G99" t="s">
        <v>96</v>
      </c>
      <c r="I99" t="s">
        <v>458</v>
      </c>
      <c r="J99" t="s">
        <v>459</v>
      </c>
    </row>
    <row r="100" spans="1:10" x14ac:dyDescent="0.25">
      <c r="A100" t="s">
        <v>12</v>
      </c>
      <c r="B100" t="s">
        <v>153</v>
      </c>
      <c r="C100" t="s">
        <v>152</v>
      </c>
      <c r="D100" t="s">
        <v>151</v>
      </c>
      <c r="G100" t="s">
        <v>97</v>
      </c>
      <c r="I100" t="s">
        <v>460</v>
      </c>
      <c r="J100" t="s">
        <v>461</v>
      </c>
    </row>
    <row r="101" spans="1:10" x14ac:dyDescent="0.25">
      <c r="A101" t="s">
        <v>7</v>
      </c>
      <c r="B101" t="s">
        <v>144</v>
      </c>
      <c r="C101" t="s">
        <v>143</v>
      </c>
      <c r="D101" t="s">
        <v>145</v>
      </c>
      <c r="G101" t="s">
        <v>98</v>
      </c>
      <c r="I101" t="s">
        <v>462</v>
      </c>
      <c r="J101" t="s">
        <v>463</v>
      </c>
    </row>
    <row r="102" spans="1:10" x14ac:dyDescent="0.25">
      <c r="A102" t="s">
        <v>10</v>
      </c>
      <c r="B102" t="s">
        <v>149</v>
      </c>
      <c r="C102" t="s">
        <v>148</v>
      </c>
      <c r="D102" t="s">
        <v>147</v>
      </c>
      <c r="G102" t="s">
        <v>99</v>
      </c>
      <c r="I102" t="s">
        <v>464</v>
      </c>
      <c r="J102" t="s">
        <v>465</v>
      </c>
    </row>
    <row r="103" spans="1:10" x14ac:dyDescent="0.25">
      <c r="A103" t="s">
        <v>11</v>
      </c>
      <c r="B103" t="s">
        <v>149</v>
      </c>
      <c r="C103" t="s">
        <v>148</v>
      </c>
      <c r="D103" t="s">
        <v>150</v>
      </c>
      <c r="G103" t="s">
        <v>100</v>
      </c>
      <c r="I103" t="s">
        <v>466</v>
      </c>
      <c r="J103" t="s">
        <v>467</v>
      </c>
    </row>
    <row r="104" spans="1:10" x14ac:dyDescent="0.25">
      <c r="A104" t="s">
        <v>127</v>
      </c>
      <c r="B104" t="s">
        <v>257</v>
      </c>
      <c r="C104" t="s">
        <v>256</v>
      </c>
      <c r="D104" t="s">
        <v>260</v>
      </c>
      <c r="G104" t="s">
        <v>101</v>
      </c>
      <c r="I104" t="s">
        <v>468</v>
      </c>
      <c r="J104" t="s">
        <v>469</v>
      </c>
    </row>
    <row r="105" spans="1:10" x14ac:dyDescent="0.25">
      <c r="A105" t="s">
        <v>16</v>
      </c>
      <c r="B105" t="s">
        <v>157</v>
      </c>
      <c r="C105" t="s">
        <v>160</v>
      </c>
      <c r="D105" t="s">
        <v>159</v>
      </c>
      <c r="G105" t="s">
        <v>102</v>
      </c>
      <c r="I105" t="s">
        <v>470</v>
      </c>
      <c r="J105" t="s">
        <v>471</v>
      </c>
    </row>
    <row r="106" spans="1:10" x14ac:dyDescent="0.25">
      <c r="A106" t="s">
        <v>59</v>
      </c>
      <c r="B106" t="s">
        <v>157</v>
      </c>
      <c r="C106" t="s">
        <v>203</v>
      </c>
      <c r="D106" t="s">
        <v>202</v>
      </c>
      <c r="G106" t="s">
        <v>103</v>
      </c>
      <c r="I106" t="s">
        <v>472</v>
      </c>
      <c r="J106" t="s">
        <v>473</v>
      </c>
    </row>
    <row r="107" spans="1:10" x14ac:dyDescent="0.25">
      <c r="A107" t="s">
        <v>55</v>
      </c>
      <c r="B107" t="s">
        <v>157</v>
      </c>
      <c r="C107" t="s">
        <v>198</v>
      </c>
      <c r="D107" t="s">
        <v>197</v>
      </c>
      <c r="G107" t="s">
        <v>104</v>
      </c>
      <c r="I107" t="s">
        <v>474</v>
      </c>
      <c r="J107" t="s">
        <v>475</v>
      </c>
    </row>
    <row r="108" spans="1:10" x14ac:dyDescent="0.25">
      <c r="A108" t="s">
        <v>100</v>
      </c>
      <c r="B108" t="s">
        <v>157</v>
      </c>
      <c r="C108" t="s">
        <v>240</v>
      </c>
      <c r="D108" t="s">
        <v>239</v>
      </c>
      <c r="G108" t="s">
        <v>105</v>
      </c>
      <c r="I108" t="s">
        <v>476</v>
      </c>
      <c r="J108" t="s">
        <v>477</v>
      </c>
    </row>
    <row r="109" spans="1:10" x14ac:dyDescent="0.25">
      <c r="A109" t="s">
        <v>101</v>
      </c>
      <c r="B109" t="s">
        <v>157</v>
      </c>
      <c r="C109" t="s">
        <v>240</v>
      </c>
      <c r="D109" t="s">
        <v>239</v>
      </c>
      <c r="G109" t="s">
        <v>106</v>
      </c>
      <c r="I109" t="s">
        <v>478</v>
      </c>
      <c r="J109" t="s">
        <v>479</v>
      </c>
    </row>
    <row r="110" spans="1:10" x14ac:dyDescent="0.25">
      <c r="A110" t="s">
        <v>102</v>
      </c>
      <c r="B110" t="s">
        <v>157</v>
      </c>
      <c r="C110" t="s">
        <v>240</v>
      </c>
      <c r="D110" t="s">
        <v>241</v>
      </c>
      <c r="G110" t="s">
        <v>107</v>
      </c>
      <c r="I110" t="s">
        <v>480</v>
      </c>
      <c r="J110" t="s">
        <v>481</v>
      </c>
    </row>
    <row r="111" spans="1:10" x14ac:dyDescent="0.25">
      <c r="A111" t="s">
        <v>108</v>
      </c>
      <c r="B111" t="s">
        <v>157</v>
      </c>
      <c r="C111" t="s">
        <v>240</v>
      </c>
      <c r="D111" t="s">
        <v>244</v>
      </c>
      <c r="G111" t="s">
        <v>108</v>
      </c>
      <c r="I111" t="s">
        <v>482</v>
      </c>
      <c r="J111" t="s">
        <v>483</v>
      </c>
    </row>
    <row r="112" spans="1:10" x14ac:dyDescent="0.25">
      <c r="A112" t="s">
        <v>80</v>
      </c>
      <c r="B112" t="s">
        <v>157</v>
      </c>
      <c r="C112" t="s">
        <v>229</v>
      </c>
      <c r="D112" t="s">
        <v>228</v>
      </c>
      <c r="G112" t="s">
        <v>109</v>
      </c>
      <c r="I112" t="s">
        <v>484</v>
      </c>
      <c r="J112" t="s">
        <v>485</v>
      </c>
    </row>
    <row r="113" spans="1:10" x14ac:dyDescent="0.25">
      <c r="A113" t="s">
        <v>89</v>
      </c>
      <c r="B113" t="s">
        <v>157</v>
      </c>
      <c r="C113" t="s">
        <v>229</v>
      </c>
      <c r="D113" t="s">
        <v>233</v>
      </c>
      <c r="G113" t="s">
        <v>110</v>
      </c>
      <c r="I113" t="s">
        <v>486</v>
      </c>
      <c r="J113" t="s">
        <v>487</v>
      </c>
    </row>
    <row r="114" spans="1:10" x14ac:dyDescent="0.25">
      <c r="A114" t="s">
        <v>90</v>
      </c>
      <c r="B114" t="s">
        <v>157</v>
      </c>
      <c r="C114" t="s">
        <v>229</v>
      </c>
      <c r="D114" t="s">
        <v>233</v>
      </c>
      <c r="G114" t="s">
        <v>111</v>
      </c>
      <c r="I114" t="s">
        <v>488</v>
      </c>
      <c r="J114" t="s">
        <v>489</v>
      </c>
    </row>
    <row r="115" spans="1:10" x14ac:dyDescent="0.25">
      <c r="A115" t="s">
        <v>91</v>
      </c>
      <c r="B115" t="s">
        <v>157</v>
      </c>
      <c r="C115" t="s">
        <v>229</v>
      </c>
      <c r="D115" t="s">
        <v>233</v>
      </c>
      <c r="G115" t="s">
        <v>112</v>
      </c>
      <c r="I115" t="s">
        <v>490</v>
      </c>
      <c r="J115" t="s">
        <v>491</v>
      </c>
    </row>
    <row r="116" spans="1:10" x14ac:dyDescent="0.25">
      <c r="A116" t="s">
        <v>92</v>
      </c>
      <c r="B116" t="s">
        <v>157</v>
      </c>
      <c r="C116" t="s">
        <v>229</v>
      </c>
      <c r="D116" t="s">
        <v>233</v>
      </c>
      <c r="G116" t="s">
        <v>113</v>
      </c>
      <c r="I116" t="s">
        <v>492</v>
      </c>
      <c r="J116" t="s">
        <v>493</v>
      </c>
    </row>
    <row r="117" spans="1:10" x14ac:dyDescent="0.25">
      <c r="A117" t="s">
        <v>93</v>
      </c>
      <c r="B117" t="s">
        <v>157</v>
      </c>
      <c r="C117" t="s">
        <v>229</v>
      </c>
      <c r="D117" t="s">
        <v>233</v>
      </c>
      <c r="G117" t="s">
        <v>114</v>
      </c>
      <c r="I117" t="s">
        <v>494</v>
      </c>
      <c r="J117" t="s">
        <v>495</v>
      </c>
    </row>
    <row r="118" spans="1:10" x14ac:dyDescent="0.25">
      <c r="A118" t="s">
        <v>94</v>
      </c>
      <c r="B118" t="s">
        <v>157</v>
      </c>
      <c r="C118" t="s">
        <v>229</v>
      </c>
      <c r="D118" t="s">
        <v>233</v>
      </c>
      <c r="G118" t="s">
        <v>115</v>
      </c>
      <c r="I118" t="s">
        <v>496</v>
      </c>
      <c r="J118" t="s">
        <v>497</v>
      </c>
    </row>
    <row r="119" spans="1:10" x14ac:dyDescent="0.25">
      <c r="A119" t="s">
        <v>84</v>
      </c>
      <c r="B119" t="s">
        <v>157</v>
      </c>
      <c r="C119" t="s">
        <v>229</v>
      </c>
      <c r="D119" t="s">
        <v>231</v>
      </c>
      <c r="G119" t="s">
        <v>116</v>
      </c>
      <c r="I119" t="s">
        <v>498</v>
      </c>
      <c r="J119" t="s">
        <v>499</v>
      </c>
    </row>
    <row r="120" spans="1:10" x14ac:dyDescent="0.25">
      <c r="A120" t="s">
        <v>85</v>
      </c>
      <c r="B120" t="s">
        <v>157</v>
      </c>
      <c r="C120" t="s">
        <v>229</v>
      </c>
      <c r="D120" t="s">
        <v>231</v>
      </c>
      <c r="G120" t="s">
        <v>117</v>
      </c>
      <c r="I120" t="s">
        <v>500</v>
      </c>
      <c r="J120" t="s">
        <v>501</v>
      </c>
    </row>
    <row r="121" spans="1:10" x14ac:dyDescent="0.25">
      <c r="A121" t="s">
        <v>86</v>
      </c>
      <c r="B121" t="s">
        <v>157</v>
      </c>
      <c r="C121" t="s">
        <v>229</v>
      </c>
      <c r="D121" t="s">
        <v>232</v>
      </c>
      <c r="G121" t="s">
        <v>118</v>
      </c>
      <c r="I121" t="s">
        <v>502</v>
      </c>
      <c r="J121" t="s">
        <v>503</v>
      </c>
    </row>
    <row r="122" spans="1:10" x14ac:dyDescent="0.25">
      <c r="A122" t="s">
        <v>14</v>
      </c>
      <c r="B122" t="s">
        <v>157</v>
      </c>
      <c r="C122" t="s">
        <v>156</v>
      </c>
      <c r="D122" t="s">
        <v>155</v>
      </c>
      <c r="G122" t="s">
        <v>119</v>
      </c>
      <c r="I122" t="s">
        <v>504</v>
      </c>
      <c r="J122" t="s">
        <v>505</v>
      </c>
    </row>
    <row r="123" spans="1:10" x14ac:dyDescent="0.25">
      <c r="A123" t="s">
        <v>66</v>
      </c>
      <c r="B123" t="s">
        <v>157</v>
      </c>
      <c r="C123" t="s">
        <v>208</v>
      </c>
      <c r="D123" t="s">
        <v>207</v>
      </c>
      <c r="G123" t="s">
        <v>120</v>
      </c>
      <c r="I123" t="s">
        <v>506</v>
      </c>
      <c r="J123" t="s">
        <v>507</v>
      </c>
    </row>
    <row r="124" spans="1:10" x14ac:dyDescent="0.25">
      <c r="A124" t="s">
        <v>78</v>
      </c>
      <c r="B124" t="s">
        <v>157</v>
      </c>
      <c r="C124" t="s">
        <v>225</v>
      </c>
      <c r="D124" t="s">
        <v>224</v>
      </c>
      <c r="G124" t="s">
        <v>121</v>
      </c>
      <c r="I124" t="s">
        <v>508</v>
      </c>
      <c r="J124" t="s">
        <v>509</v>
      </c>
    </row>
    <row r="125" spans="1:10" x14ac:dyDescent="0.25">
      <c r="A125" t="s">
        <v>28</v>
      </c>
      <c r="B125" t="s">
        <v>157</v>
      </c>
      <c r="C125" t="s">
        <v>172</v>
      </c>
      <c r="D125" t="s">
        <v>171</v>
      </c>
      <c r="G125" t="s">
        <v>122</v>
      </c>
      <c r="I125" t="s">
        <v>510</v>
      </c>
      <c r="J125" t="s">
        <v>511</v>
      </c>
    </row>
    <row r="126" spans="1:10" x14ac:dyDescent="0.25">
      <c r="A126" t="s">
        <v>38</v>
      </c>
      <c r="B126" t="s">
        <v>157</v>
      </c>
      <c r="C126" t="s">
        <v>178</v>
      </c>
      <c r="D126" t="s">
        <v>181</v>
      </c>
      <c r="G126" t="s">
        <v>123</v>
      </c>
      <c r="I126" t="s">
        <v>512</v>
      </c>
      <c r="J126" t="s">
        <v>513</v>
      </c>
    </row>
    <row r="127" spans="1:10" x14ac:dyDescent="0.25">
      <c r="A127" t="s">
        <v>45</v>
      </c>
      <c r="B127" t="s">
        <v>157</v>
      </c>
      <c r="C127" t="s">
        <v>187</v>
      </c>
      <c r="D127" t="s">
        <v>186</v>
      </c>
      <c r="G127" t="s">
        <v>124</v>
      </c>
      <c r="I127" t="s">
        <v>514</v>
      </c>
      <c r="J127" t="s">
        <v>515</v>
      </c>
    </row>
    <row r="128" spans="1:10" x14ac:dyDescent="0.25">
      <c r="A128" t="s">
        <v>19</v>
      </c>
      <c r="B128" t="s">
        <v>157</v>
      </c>
      <c r="C128" t="s">
        <v>165</v>
      </c>
      <c r="D128" t="s">
        <v>164</v>
      </c>
      <c r="G128" t="s">
        <v>125</v>
      </c>
      <c r="I128" t="s">
        <v>516</v>
      </c>
      <c r="J128" t="s">
        <v>517</v>
      </c>
    </row>
    <row r="129" spans="1:10" x14ac:dyDescent="0.25">
      <c r="A129" t="s">
        <v>30</v>
      </c>
      <c r="B129" t="s">
        <v>157</v>
      </c>
      <c r="C129" t="s">
        <v>174</v>
      </c>
      <c r="D129" t="s">
        <v>175</v>
      </c>
      <c r="G129" t="s">
        <v>126</v>
      </c>
      <c r="I129" t="s">
        <v>518</v>
      </c>
      <c r="J129" t="s">
        <v>519</v>
      </c>
    </row>
    <row r="130" spans="1:10" x14ac:dyDescent="0.25">
      <c r="A130" t="s">
        <v>31</v>
      </c>
      <c r="B130" t="s">
        <v>157</v>
      </c>
      <c r="C130" t="s">
        <v>174</v>
      </c>
      <c r="D130" t="s">
        <v>176</v>
      </c>
      <c r="G130" t="s">
        <v>127</v>
      </c>
      <c r="I130" t="s">
        <v>520</v>
      </c>
      <c r="J130" t="s">
        <v>521</v>
      </c>
    </row>
    <row r="131" spans="1:10" x14ac:dyDescent="0.25">
      <c r="G131" t="s">
        <v>128</v>
      </c>
      <c r="I131" t="s">
        <v>522</v>
      </c>
      <c r="J131" t="s">
        <v>523</v>
      </c>
    </row>
  </sheetData>
  <autoFilter ref="A1:D262">
    <sortState ref="A2:D131">
      <sortCondition ref="A1:A2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topLeftCell="A115" zoomScale="60" zoomScaleNormal="60" workbookViewId="0">
      <selection activeCell="H115" sqref="H1:H65536"/>
    </sheetView>
  </sheetViews>
  <sheetFormatPr baseColWidth="10" defaultRowHeight="15" x14ac:dyDescent="0.25"/>
  <cols>
    <col min="2" max="2" width="22.85546875" customWidth="1"/>
    <col min="8" max="10" width="11.42578125" customWidth="1"/>
  </cols>
  <sheetData>
    <row r="1" spans="1:25" x14ac:dyDescent="0.25">
      <c r="A1" t="s">
        <v>527</v>
      </c>
      <c r="B1" t="s">
        <v>530</v>
      </c>
      <c r="C1" t="s">
        <v>129</v>
      </c>
      <c r="D1" t="s">
        <v>531</v>
      </c>
      <c r="E1" t="s">
        <v>524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</row>
    <row r="2" spans="1:25" x14ac:dyDescent="0.25">
      <c r="A2" t="s">
        <v>5</v>
      </c>
      <c r="B2" t="s">
        <v>129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5" x14ac:dyDescent="0.25">
      <c r="A3" t="s">
        <v>121</v>
      </c>
      <c r="B3" t="s">
        <v>533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 t="s">
        <v>122</v>
      </c>
      <c r="B4" t="s">
        <v>533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1" t="s">
        <v>129</v>
      </c>
    </row>
    <row r="5" spans="1:25" x14ac:dyDescent="0.25">
      <c r="A5" t="s">
        <v>123</v>
      </c>
      <c r="B5" t="s">
        <v>533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 t="s">
        <v>526</v>
      </c>
    </row>
    <row r="6" spans="1:25" x14ac:dyDescent="0.25">
      <c r="A6" t="s">
        <v>126</v>
      </c>
      <c r="B6" t="s">
        <v>533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 t="s">
        <v>541</v>
      </c>
    </row>
    <row r="7" spans="1:25" x14ac:dyDescent="0.25">
      <c r="A7" t="s">
        <v>60</v>
      </c>
      <c r="B7" t="s">
        <v>533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2" t="s">
        <v>542</v>
      </c>
    </row>
    <row r="8" spans="1:25" x14ac:dyDescent="0.25">
      <c r="A8" t="s">
        <v>58</v>
      </c>
      <c r="B8" t="s">
        <v>533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" t="s">
        <v>546</v>
      </c>
    </row>
    <row r="9" spans="1:25" x14ac:dyDescent="0.25">
      <c r="A9" t="s">
        <v>54</v>
      </c>
      <c r="B9" t="s">
        <v>548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  <row r="10" spans="1:25" x14ac:dyDescent="0.25">
      <c r="A10" t="s">
        <v>97</v>
      </c>
      <c r="B10" t="s">
        <v>547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5" x14ac:dyDescent="0.25">
      <c r="A11" t="s">
        <v>70</v>
      </c>
      <c r="B11" t="s">
        <v>549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</row>
    <row r="12" spans="1:25" x14ac:dyDescent="0.25">
      <c r="A12" t="s">
        <v>103</v>
      </c>
      <c r="B12" t="s">
        <v>547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5" x14ac:dyDescent="0.25">
      <c r="A13" t="s">
        <v>104</v>
      </c>
      <c r="B13" t="s">
        <v>533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25">
      <c r="A14" t="s">
        <v>105</v>
      </c>
      <c r="B14" t="s">
        <v>546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25" x14ac:dyDescent="0.25">
      <c r="A15" t="s">
        <v>106</v>
      </c>
      <c r="B15" t="s">
        <v>546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25" x14ac:dyDescent="0.25">
      <c r="A16" t="s">
        <v>81</v>
      </c>
      <c r="B16" t="s">
        <v>533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87</v>
      </c>
      <c r="B17" t="s">
        <v>542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88</v>
      </c>
      <c r="B18" t="s">
        <v>542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82</v>
      </c>
      <c r="B19" t="s">
        <v>533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83</v>
      </c>
      <c r="B20" t="s">
        <v>533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62</v>
      </c>
      <c r="B21" t="s">
        <v>533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63</v>
      </c>
      <c r="B22" t="s">
        <v>533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64</v>
      </c>
      <c r="B23" t="s">
        <v>533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36</v>
      </c>
      <c r="B24" t="s">
        <v>541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37</v>
      </c>
      <c r="B25" t="s">
        <v>541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">
        <v>21</v>
      </c>
      <c r="B26" t="s">
        <v>129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27</v>
      </c>
      <c r="B27" t="s">
        <v>538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26</v>
      </c>
      <c r="B28" t="s">
        <v>538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79</v>
      </c>
      <c r="B29" t="s">
        <v>549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</row>
    <row r="30" spans="1:24" x14ac:dyDescent="0.25">
      <c r="A30" t="s">
        <v>61</v>
      </c>
      <c r="B30" t="s">
        <v>542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">
        <v>13</v>
      </c>
      <c r="B31" t="s">
        <v>540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6</v>
      </c>
      <c r="B32" t="s">
        <v>538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">
        <v>8</v>
      </c>
      <c r="B33" t="s">
        <v>129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t="s">
        <v>0</v>
      </c>
      <c r="B34" t="s">
        <v>524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1</v>
      </c>
      <c r="B35" t="s">
        <v>524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2</v>
      </c>
      <c r="B36" t="s">
        <v>524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120</v>
      </c>
      <c r="B37" t="s">
        <v>531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124</v>
      </c>
      <c r="B38" t="s">
        <v>542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118</v>
      </c>
      <c r="B39" t="s">
        <v>540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114</v>
      </c>
      <c r="B40" t="s">
        <v>533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">
        <v>111</v>
      </c>
      <c r="B41" t="s">
        <v>533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113</v>
      </c>
      <c r="B42" t="s">
        <v>533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96</v>
      </c>
      <c r="B43" t="s">
        <v>533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98</v>
      </c>
      <c r="B44" t="s">
        <v>533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t="s">
        <v>71</v>
      </c>
      <c r="B45" t="s">
        <v>531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57</v>
      </c>
      <c r="B46" t="s">
        <v>546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t="s">
        <v>95</v>
      </c>
      <c r="B47" t="s">
        <v>542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t="s">
        <v>69</v>
      </c>
      <c r="B48" t="s">
        <v>533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">
        <v>15</v>
      </c>
      <c r="B49" t="s">
        <v>533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">
        <v>65</v>
      </c>
      <c r="B50" t="s">
        <v>542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">
        <v>43</v>
      </c>
      <c r="B51" t="s">
        <v>541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33</v>
      </c>
      <c r="B52" t="s">
        <v>541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34</v>
      </c>
      <c r="B53" t="s">
        <v>129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">
        <v>32</v>
      </c>
      <c r="B54" t="s">
        <v>129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40</v>
      </c>
      <c r="B55" t="s">
        <v>541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t="s">
        <v>41</v>
      </c>
      <c r="B56" t="s">
        <v>541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18</v>
      </c>
      <c r="B57" t="s">
        <v>542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">
        <v>17</v>
      </c>
      <c r="B58" t="s">
        <v>541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">
        <v>67</v>
      </c>
      <c r="B59" t="s">
        <v>533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t="s">
        <v>116</v>
      </c>
      <c r="B60" t="s">
        <v>533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t="s">
        <v>117</v>
      </c>
      <c r="B61" t="s">
        <v>533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t="s">
        <v>51</v>
      </c>
      <c r="B62" t="s">
        <v>542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52</v>
      </c>
      <c r="B63" t="s">
        <v>541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22</v>
      </c>
      <c r="B64" t="s">
        <v>129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">
        <v>20</v>
      </c>
      <c r="B65" t="s">
        <v>129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">
        <v>24</v>
      </c>
      <c r="B66" t="s">
        <v>543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">
        <v>25</v>
      </c>
      <c r="B67" t="s">
        <v>129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">
        <v>29</v>
      </c>
      <c r="B68" t="s">
        <v>542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">
        <v>128</v>
      </c>
      <c r="B69" t="s">
        <v>539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t="s">
        <v>9</v>
      </c>
      <c r="B70" t="s">
        <v>129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3</v>
      </c>
      <c r="B71" t="s">
        <v>537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">
        <v>4</v>
      </c>
      <c r="B72" t="s">
        <v>524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125</v>
      </c>
      <c r="B73" t="s">
        <v>533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t="s">
        <v>119</v>
      </c>
      <c r="B74" t="s">
        <v>547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</row>
    <row r="75" spans="1:24" x14ac:dyDescent="0.25">
      <c r="A75" t="s">
        <v>48</v>
      </c>
      <c r="B75" t="s">
        <v>533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46</v>
      </c>
      <c r="B76" t="s">
        <v>533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 t="s">
        <v>47</v>
      </c>
      <c r="B77" t="s">
        <v>533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49</v>
      </c>
      <c r="B78" t="s">
        <v>533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73</v>
      </c>
      <c r="B79" t="s">
        <v>546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">
        <v>74</v>
      </c>
      <c r="B80" t="s">
        <v>546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75</v>
      </c>
      <c r="B81" t="s">
        <v>546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76</v>
      </c>
      <c r="B82" t="s">
        <v>546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t="s">
        <v>72</v>
      </c>
      <c r="B83" t="s">
        <v>533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t="s">
        <v>77</v>
      </c>
      <c r="B84" t="s">
        <v>533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t="s">
        <v>109</v>
      </c>
      <c r="B85" t="s">
        <v>550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</row>
    <row r="86" spans="1:24" x14ac:dyDescent="0.25">
      <c r="A86" t="s">
        <v>115</v>
      </c>
      <c r="B86" t="s">
        <v>542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 t="s">
        <v>110</v>
      </c>
      <c r="B87" t="s">
        <v>533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 t="s">
        <v>112</v>
      </c>
      <c r="B88" t="s">
        <v>542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">
        <v>68</v>
      </c>
      <c r="B89" t="s">
        <v>532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 t="s">
        <v>99</v>
      </c>
      <c r="B90" t="s">
        <v>533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t="s">
        <v>56</v>
      </c>
      <c r="B91" t="s">
        <v>542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t="s">
        <v>107</v>
      </c>
      <c r="B92" t="s">
        <v>546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t="s">
        <v>44</v>
      </c>
      <c r="B93" t="s">
        <v>541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 t="s">
        <v>39</v>
      </c>
      <c r="B94" t="s">
        <v>541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">
        <v>35</v>
      </c>
      <c r="B95" t="s">
        <v>540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 t="s">
        <v>42</v>
      </c>
      <c r="B96" t="s">
        <v>129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 t="s">
        <v>53</v>
      </c>
      <c r="B97" t="s">
        <v>547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</row>
    <row r="98" spans="1:24" x14ac:dyDescent="0.25">
      <c r="A98" t="s">
        <v>50</v>
      </c>
      <c r="B98" t="s">
        <v>546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 t="s">
        <v>23</v>
      </c>
      <c r="B99" t="s">
        <v>541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 t="s">
        <v>12</v>
      </c>
      <c r="B100" t="s">
        <v>539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 t="s">
        <v>7</v>
      </c>
      <c r="B101" t="s">
        <v>129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 t="s">
        <v>10</v>
      </c>
      <c r="B102" t="s">
        <v>533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 t="s">
        <v>11</v>
      </c>
      <c r="B103" t="s">
        <v>533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t="s">
        <v>127</v>
      </c>
      <c r="B104" t="s">
        <v>533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 t="s">
        <v>16</v>
      </c>
      <c r="B105" t="s">
        <v>539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t="s">
        <v>59</v>
      </c>
      <c r="B106" t="s">
        <v>533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 t="s">
        <v>55</v>
      </c>
      <c r="B107" t="s">
        <v>548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</row>
    <row r="108" spans="1:24" x14ac:dyDescent="0.25">
      <c r="A108" t="s">
        <v>100</v>
      </c>
      <c r="B108" t="s">
        <v>546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 t="s">
        <v>101</v>
      </c>
      <c r="B109" t="s">
        <v>547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</row>
    <row r="110" spans="1:24" x14ac:dyDescent="0.25">
      <c r="A110" t="s">
        <v>102</v>
      </c>
      <c r="B110" t="s">
        <v>547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</row>
    <row r="111" spans="1:24" x14ac:dyDescent="0.25">
      <c r="A111" t="s">
        <v>108</v>
      </c>
      <c r="B111" t="s">
        <v>546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 t="s">
        <v>80</v>
      </c>
      <c r="B112" t="s">
        <v>533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 t="s">
        <v>89</v>
      </c>
      <c r="B113" t="s">
        <v>533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 t="s">
        <v>90</v>
      </c>
      <c r="B114" t="s">
        <v>542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 t="s">
        <v>91</v>
      </c>
      <c r="B115" t="s">
        <v>542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 t="s">
        <v>92</v>
      </c>
      <c r="B116" t="s">
        <v>533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 t="s">
        <v>93</v>
      </c>
      <c r="B117" t="s">
        <v>533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t="s">
        <v>94</v>
      </c>
      <c r="B118" t="s">
        <v>533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t="s">
        <v>84</v>
      </c>
      <c r="B119" t="s">
        <v>533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 t="s">
        <v>85</v>
      </c>
      <c r="B120" t="s">
        <v>533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 t="s">
        <v>86</v>
      </c>
      <c r="B121" t="s">
        <v>533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 t="s">
        <v>14</v>
      </c>
      <c r="B122" t="s">
        <v>533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5">
      <c r="A123" t="s">
        <v>66</v>
      </c>
      <c r="B123" t="s">
        <v>533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 t="s">
        <v>78</v>
      </c>
      <c r="B124" t="s">
        <v>533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 t="s">
        <v>28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 t="s">
        <v>38</v>
      </c>
      <c r="B126" t="s">
        <v>541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 t="s">
        <v>45</v>
      </c>
      <c r="B127" t="s">
        <v>541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 t="s">
        <v>19</v>
      </c>
      <c r="B128" t="s">
        <v>541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 t="s">
        <v>30</v>
      </c>
      <c r="B129" t="s">
        <v>544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t="s">
        <v>31</v>
      </c>
      <c r="B130" t="s">
        <v>545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</row>
    <row r="132" spans="1:24" x14ac:dyDescent="0.25">
      <c r="A132" t="s">
        <v>525</v>
      </c>
      <c r="C132">
        <f>SUM(C2:C130)</f>
        <v>9</v>
      </c>
      <c r="D132">
        <f t="shared" ref="D132:X132" si="0">SUM(D2:D130)</f>
        <v>2</v>
      </c>
      <c r="E132">
        <f t="shared" si="0"/>
        <v>4</v>
      </c>
      <c r="F132">
        <f t="shared" si="0"/>
        <v>1</v>
      </c>
      <c r="G132">
        <f t="shared" si="0"/>
        <v>47</v>
      </c>
      <c r="H132">
        <f t="shared" si="0"/>
        <v>0</v>
      </c>
      <c r="I132">
        <f t="shared" si="0"/>
        <v>0</v>
      </c>
      <c r="J132">
        <f t="shared" si="0"/>
        <v>0</v>
      </c>
      <c r="K132">
        <f t="shared" si="0"/>
        <v>1</v>
      </c>
      <c r="L132">
        <f t="shared" si="0"/>
        <v>3</v>
      </c>
      <c r="M132">
        <f t="shared" si="0"/>
        <v>3</v>
      </c>
      <c r="N132">
        <f t="shared" si="0"/>
        <v>3</v>
      </c>
      <c r="O132">
        <f t="shared" si="0"/>
        <v>14</v>
      </c>
      <c r="P132">
        <f t="shared" si="0"/>
        <v>15</v>
      </c>
      <c r="Q132">
        <f t="shared" si="0"/>
        <v>1</v>
      </c>
      <c r="R132">
        <f t="shared" si="0"/>
        <v>1</v>
      </c>
      <c r="S132">
        <f t="shared" si="0"/>
        <v>1</v>
      </c>
      <c r="T132">
        <f t="shared" si="0"/>
        <v>11</v>
      </c>
      <c r="U132">
        <f t="shared" si="0"/>
        <v>6</v>
      </c>
      <c r="V132">
        <f t="shared" si="0"/>
        <v>2</v>
      </c>
      <c r="W132">
        <f t="shared" si="0"/>
        <v>2</v>
      </c>
      <c r="X132">
        <f t="shared" si="0"/>
        <v>1</v>
      </c>
    </row>
  </sheetData>
  <autoFilter ref="A1:X130">
    <sortState ref="A2:Y130">
      <sortCondition ref="A1:A130"/>
    </sortState>
  </autoFilter>
  <conditionalFormatting sqref="C132:X132">
    <cfRule type="cellIs" dxfId="0" priority="1" stopIfTrue="1" operator="greaterThan">
      <formula>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selection activeCell="B1" sqref="B1:C65536"/>
    </sheetView>
  </sheetViews>
  <sheetFormatPr baseColWidth="10" defaultRowHeight="15" x14ac:dyDescent="0.25"/>
  <cols>
    <col min="2" max="2" width="22.85546875" customWidth="1"/>
    <col min="5" max="5" width="20.42578125" bestFit="1" customWidth="1"/>
    <col min="7" max="7" width="13.5703125" bestFit="1" customWidth="1"/>
    <col min="9" max="9" width="14.7109375" bestFit="1" customWidth="1"/>
    <col min="12" max="12" width="20.42578125" bestFit="1" customWidth="1"/>
  </cols>
  <sheetData>
    <row r="1" spans="1:13" x14ac:dyDescent="0.25">
      <c r="A1" t="s">
        <v>601</v>
      </c>
      <c r="B1" t="s">
        <v>600</v>
      </c>
      <c r="C1" s="12" t="s">
        <v>602</v>
      </c>
      <c r="D1" t="s">
        <v>604</v>
      </c>
      <c r="E1" t="s">
        <v>605</v>
      </c>
      <c r="F1" s="12" t="s">
        <v>782</v>
      </c>
      <c r="G1" s="12" t="s">
        <v>783</v>
      </c>
      <c r="H1" s="12" t="s">
        <v>784</v>
      </c>
      <c r="I1" t="s">
        <v>135</v>
      </c>
    </row>
    <row r="2" spans="1:13" x14ac:dyDescent="0.25">
      <c r="A2" t="s">
        <v>5</v>
      </c>
      <c r="B2" t="s">
        <v>129</v>
      </c>
      <c r="C2" s="13">
        <f>F2/G2</f>
        <v>2.2454545454545456</v>
      </c>
      <c r="D2">
        <f>H2/F2</f>
        <v>9.3117408906882582E-2</v>
      </c>
      <c r="E2">
        <f>H2/G2</f>
        <v>0.20909090909090908</v>
      </c>
      <c r="F2">
        <v>24.7</v>
      </c>
      <c r="G2">
        <v>11</v>
      </c>
      <c r="H2">
        <v>2.2999999999999998</v>
      </c>
      <c r="I2" t="s">
        <v>144</v>
      </c>
    </row>
    <row r="3" spans="1:13" x14ac:dyDescent="0.25">
      <c r="A3" t="s">
        <v>121</v>
      </c>
      <c r="B3" t="s">
        <v>533</v>
      </c>
      <c r="C3" s="13">
        <f>F3/G3</f>
        <v>2.4782608695652173</v>
      </c>
      <c r="D3">
        <f>H3/F3</f>
        <v>0.13450292397660815</v>
      </c>
      <c r="E3">
        <f>H3/G3</f>
        <v>0.33333333333333331</v>
      </c>
      <c r="F3">
        <v>17.100000000000001</v>
      </c>
      <c r="G3">
        <v>6.9</v>
      </c>
      <c r="H3">
        <v>2.2999999999999998</v>
      </c>
      <c r="I3" t="s">
        <v>257</v>
      </c>
    </row>
    <row r="4" spans="1:13" x14ac:dyDescent="0.25">
      <c r="A4" t="s">
        <v>122</v>
      </c>
      <c r="B4" t="s">
        <v>533</v>
      </c>
      <c r="C4" s="13">
        <f>F4/G4</f>
        <v>2.9333333333333331</v>
      </c>
      <c r="D4">
        <f>H4/F4</f>
        <v>8.7121212121212113E-2</v>
      </c>
      <c r="E4">
        <f>H4/G4</f>
        <v>0.25555555555555554</v>
      </c>
      <c r="F4">
        <v>26.4</v>
      </c>
      <c r="G4">
        <v>9</v>
      </c>
      <c r="H4">
        <v>2.2999999999999998</v>
      </c>
      <c r="I4" t="s">
        <v>257</v>
      </c>
    </row>
    <row r="5" spans="1:13" x14ac:dyDescent="0.25">
      <c r="A5" t="s">
        <v>123</v>
      </c>
      <c r="B5" t="s">
        <v>533</v>
      </c>
      <c r="C5" s="13">
        <f>F5/G5</f>
        <v>2.2868217054263567</v>
      </c>
      <c r="D5">
        <f>H5/F5</f>
        <v>0.12542372881355932</v>
      </c>
      <c r="E5">
        <f>H5/G5</f>
        <v>0.2868217054263566</v>
      </c>
      <c r="F5">
        <v>29.5</v>
      </c>
      <c r="G5">
        <v>12.9</v>
      </c>
      <c r="H5">
        <v>3.7</v>
      </c>
      <c r="I5" t="s">
        <v>257</v>
      </c>
    </row>
    <row r="6" spans="1:13" x14ac:dyDescent="0.25">
      <c r="A6" t="s">
        <v>126</v>
      </c>
      <c r="B6" t="s">
        <v>533</v>
      </c>
      <c r="C6" s="13">
        <f>F6/G6</f>
        <v>3.1983471074380168</v>
      </c>
      <c r="D6">
        <f>H6/F6</f>
        <v>6.2015503875968984E-2</v>
      </c>
      <c r="E6">
        <f>H6/G6</f>
        <v>0.19834710743801653</v>
      </c>
      <c r="F6">
        <v>38.700000000000003</v>
      </c>
      <c r="G6">
        <v>12.1</v>
      </c>
      <c r="H6">
        <v>2.4</v>
      </c>
      <c r="I6" t="s">
        <v>257</v>
      </c>
    </row>
    <row r="7" spans="1:13" x14ac:dyDescent="0.25">
      <c r="A7" t="s">
        <v>60</v>
      </c>
      <c r="B7" t="s">
        <v>533</v>
      </c>
      <c r="C7" s="13">
        <f>F7/G7</f>
        <v>2.7049180327868854</v>
      </c>
      <c r="D7">
        <f>H7/F7</f>
        <v>0.66666666666666663</v>
      </c>
      <c r="E7">
        <f>H7/G7</f>
        <v>1.8032786885245902</v>
      </c>
      <c r="F7">
        <v>16.5</v>
      </c>
      <c r="G7">
        <v>6.1</v>
      </c>
      <c r="H7">
        <v>11</v>
      </c>
      <c r="I7" t="s">
        <v>157</v>
      </c>
      <c r="L7" s="4" t="s">
        <v>603</v>
      </c>
      <c r="M7" s="7"/>
    </row>
    <row r="8" spans="1:13" x14ac:dyDescent="0.25">
      <c r="A8" t="s">
        <v>58</v>
      </c>
      <c r="B8" t="s">
        <v>533</v>
      </c>
      <c r="C8" s="13">
        <f>F8/G8</f>
        <v>2.2794117647058822</v>
      </c>
      <c r="D8">
        <f>H8/F8</f>
        <v>0.46451612903225808</v>
      </c>
      <c r="E8">
        <f>H8/G8</f>
        <v>1.0588235294117647</v>
      </c>
      <c r="F8">
        <v>15.5</v>
      </c>
      <c r="G8">
        <v>6.8</v>
      </c>
      <c r="H8">
        <v>7.2</v>
      </c>
      <c r="I8" t="s">
        <v>157</v>
      </c>
      <c r="L8" s="4" t="s">
        <v>530</v>
      </c>
      <c r="M8" s="7" t="s">
        <v>529</v>
      </c>
    </row>
    <row r="9" spans="1:13" x14ac:dyDescent="0.25">
      <c r="A9" t="s">
        <v>54</v>
      </c>
      <c r="B9" t="s">
        <v>548</v>
      </c>
      <c r="C9" s="13">
        <f>F9/G9</f>
        <v>1.8804347826086958</v>
      </c>
      <c r="D9">
        <f>H9/F9</f>
        <v>0.31213872832369943</v>
      </c>
      <c r="E9">
        <f>H9/G9</f>
        <v>0.58695652173913049</v>
      </c>
      <c r="F9">
        <v>17.3</v>
      </c>
      <c r="G9">
        <v>9.1999999999999993</v>
      </c>
      <c r="H9">
        <v>5.4</v>
      </c>
      <c r="I9" t="s">
        <v>157</v>
      </c>
      <c r="L9" s="3" t="s">
        <v>532</v>
      </c>
      <c r="M9" s="8">
        <v>1.566371681415929</v>
      </c>
    </row>
    <row r="10" spans="1:13" x14ac:dyDescent="0.25">
      <c r="A10" t="s">
        <v>97</v>
      </c>
      <c r="B10" t="s">
        <v>547</v>
      </c>
      <c r="C10" s="13">
        <f>F10/G10</f>
        <v>3.0930232558139537</v>
      </c>
      <c r="D10">
        <f>H10/F10</f>
        <v>0.2932330827067669</v>
      </c>
      <c r="E10">
        <f>H10/G10</f>
        <v>0.90697674418604657</v>
      </c>
      <c r="F10">
        <v>13.3</v>
      </c>
      <c r="G10">
        <v>4.3</v>
      </c>
      <c r="H10">
        <v>3.9</v>
      </c>
      <c r="I10" t="s">
        <v>157</v>
      </c>
      <c r="L10" s="5" t="s">
        <v>545</v>
      </c>
      <c r="M10" s="9">
        <v>2.3184357541899443</v>
      </c>
    </row>
    <row r="11" spans="1:13" x14ac:dyDescent="0.25">
      <c r="A11" t="s">
        <v>70</v>
      </c>
      <c r="B11" t="s">
        <v>549</v>
      </c>
      <c r="C11" s="13">
        <f>F11/G11</f>
        <v>2.2622950819672134</v>
      </c>
      <c r="D11">
        <f>H11/F11</f>
        <v>0.32608695652173914</v>
      </c>
      <c r="E11">
        <f>H11/G11</f>
        <v>0.73770491803278693</v>
      </c>
      <c r="F11">
        <v>13.8</v>
      </c>
      <c r="G11">
        <v>6.1</v>
      </c>
      <c r="H11">
        <v>4.5</v>
      </c>
      <c r="I11" t="s">
        <v>157</v>
      </c>
      <c r="L11" s="5" t="s">
        <v>542</v>
      </c>
      <c r="M11" s="9">
        <v>2.3065236707305994</v>
      </c>
    </row>
    <row r="12" spans="1:13" x14ac:dyDescent="0.25">
      <c r="A12" t="s">
        <v>103</v>
      </c>
      <c r="B12" t="s">
        <v>547</v>
      </c>
      <c r="C12" s="13">
        <f>F12/G12</f>
        <v>2.1449275362318843</v>
      </c>
      <c r="D12">
        <f>H12/F12</f>
        <v>0.67567567567567566</v>
      </c>
      <c r="E12">
        <f>H12/G12</f>
        <v>1.4492753623188406</v>
      </c>
      <c r="F12">
        <v>14.8</v>
      </c>
      <c r="G12">
        <v>6.9</v>
      </c>
      <c r="H12">
        <v>10</v>
      </c>
      <c r="I12" t="s">
        <v>157</v>
      </c>
      <c r="L12" s="5" t="s">
        <v>546</v>
      </c>
      <c r="M12" s="9">
        <v>2.7158150082023389</v>
      </c>
    </row>
    <row r="13" spans="1:13" x14ac:dyDescent="0.25">
      <c r="A13" t="s">
        <v>104</v>
      </c>
      <c r="B13" t="s">
        <v>533</v>
      </c>
      <c r="C13" s="13">
        <f>F13/G13</f>
        <v>2.1159420289855069</v>
      </c>
      <c r="D13">
        <f>H13/F13</f>
        <v>0.53424657534246578</v>
      </c>
      <c r="E13">
        <f>H13/G13</f>
        <v>1.1304347826086956</v>
      </c>
      <c r="F13">
        <v>14.6</v>
      </c>
      <c r="G13">
        <v>6.9</v>
      </c>
      <c r="H13">
        <v>7.8</v>
      </c>
      <c r="I13" t="s">
        <v>157</v>
      </c>
      <c r="L13" s="5" t="s">
        <v>531</v>
      </c>
      <c r="M13" s="9">
        <v>2.1559483994266602</v>
      </c>
    </row>
    <row r="14" spans="1:13" x14ac:dyDescent="0.25">
      <c r="A14" t="s">
        <v>105</v>
      </c>
      <c r="B14" t="s">
        <v>546</v>
      </c>
      <c r="C14" s="13">
        <f>F14/G14</f>
        <v>2.2842105263157895</v>
      </c>
      <c r="D14">
        <f>H14/F14</f>
        <v>0.55299539170506917</v>
      </c>
      <c r="E14">
        <f>H14/G14</f>
        <v>1.263157894736842</v>
      </c>
      <c r="F14">
        <v>21.7</v>
      </c>
      <c r="G14">
        <v>9.5</v>
      </c>
      <c r="H14">
        <v>12</v>
      </c>
      <c r="I14" t="s">
        <v>157</v>
      </c>
      <c r="L14" s="5" t="s">
        <v>544</v>
      </c>
      <c r="M14" s="9">
        <v>2.0939597315436242</v>
      </c>
    </row>
    <row r="15" spans="1:13" x14ac:dyDescent="0.25">
      <c r="A15" t="s">
        <v>106</v>
      </c>
      <c r="B15" t="s">
        <v>546</v>
      </c>
      <c r="C15" s="13">
        <f>F15/G15</f>
        <v>2.3960396039603959</v>
      </c>
      <c r="D15">
        <f>H15/F15</f>
        <v>0.32644628099173556</v>
      </c>
      <c r="E15">
        <f>H15/G15</f>
        <v>0.78217821782178221</v>
      </c>
      <c r="F15">
        <v>24.2</v>
      </c>
      <c r="G15">
        <v>10.1</v>
      </c>
      <c r="H15">
        <v>7.9</v>
      </c>
      <c r="I15" t="s">
        <v>157</v>
      </c>
      <c r="L15" s="5" t="s">
        <v>129</v>
      </c>
      <c r="M15" s="9">
        <v>2.651164615772418</v>
      </c>
    </row>
    <row r="16" spans="1:13" x14ac:dyDescent="0.25">
      <c r="A16" t="s">
        <v>81</v>
      </c>
      <c r="B16" t="s">
        <v>533</v>
      </c>
      <c r="C16" s="13">
        <f>F16/G16</f>
        <v>2.3225806451612905</v>
      </c>
      <c r="D16">
        <f>H16/F16</f>
        <v>0.2361111111111111</v>
      </c>
      <c r="E16">
        <f>H16/G16</f>
        <v>0.54838709677419351</v>
      </c>
      <c r="F16">
        <v>14.4</v>
      </c>
      <c r="G16">
        <v>6.2</v>
      </c>
      <c r="H16">
        <v>3.4</v>
      </c>
      <c r="I16" t="s">
        <v>157</v>
      </c>
      <c r="L16" s="5" t="s">
        <v>543</v>
      </c>
      <c r="M16" s="9">
        <v>1.8</v>
      </c>
    </row>
    <row r="17" spans="1:13" x14ac:dyDescent="0.25">
      <c r="A17" t="s">
        <v>87</v>
      </c>
      <c r="B17" t="s">
        <v>542</v>
      </c>
      <c r="C17" s="13">
        <f>F17/G17</f>
        <v>1.971830985915493</v>
      </c>
      <c r="D17">
        <f>H17/F17</f>
        <v>0.21428571428571427</v>
      </c>
      <c r="E17">
        <f>H17/G17</f>
        <v>0.42253521126760568</v>
      </c>
      <c r="F17">
        <v>14</v>
      </c>
      <c r="G17">
        <v>7.1</v>
      </c>
      <c r="H17">
        <v>3</v>
      </c>
      <c r="I17" t="s">
        <v>157</v>
      </c>
      <c r="L17" s="5" t="s">
        <v>540</v>
      </c>
      <c r="M17" s="9">
        <v>2.3981085632853998</v>
      </c>
    </row>
    <row r="18" spans="1:13" x14ac:dyDescent="0.25">
      <c r="A18" t="s">
        <v>88</v>
      </c>
      <c r="B18" t="s">
        <v>542</v>
      </c>
      <c r="C18" s="13">
        <f>F18/G18</f>
        <v>2.3859649122807016</v>
      </c>
      <c r="D18">
        <f>H18/F18</f>
        <v>0.36764705882352944</v>
      </c>
      <c r="E18">
        <f>H18/G18</f>
        <v>0.8771929824561403</v>
      </c>
      <c r="F18">
        <v>13.6</v>
      </c>
      <c r="G18">
        <v>5.7</v>
      </c>
      <c r="H18">
        <v>5</v>
      </c>
      <c r="I18" t="s">
        <v>157</v>
      </c>
      <c r="L18" s="5" t="s">
        <v>538</v>
      </c>
      <c r="M18" s="9">
        <v>1.9574138834670716</v>
      </c>
    </row>
    <row r="19" spans="1:13" x14ac:dyDescent="0.25">
      <c r="A19" t="s">
        <v>82</v>
      </c>
      <c r="B19" t="s">
        <v>533</v>
      </c>
      <c r="C19" s="13">
        <f>F19/G19</f>
        <v>2.7555555555555555</v>
      </c>
      <c r="D19">
        <f>H19/F19</f>
        <v>0.91129032258064524</v>
      </c>
      <c r="E19">
        <f>H19/G19</f>
        <v>2.5111111111111111</v>
      </c>
      <c r="F19">
        <v>12.4</v>
      </c>
      <c r="G19">
        <v>4.5</v>
      </c>
      <c r="H19">
        <v>11.3</v>
      </c>
      <c r="I19" t="s">
        <v>157</v>
      </c>
      <c r="L19" s="5" t="s">
        <v>541</v>
      </c>
      <c r="M19" s="9">
        <v>2.0671454075184772</v>
      </c>
    </row>
    <row r="20" spans="1:13" x14ac:dyDescent="0.25">
      <c r="A20" t="s">
        <v>83</v>
      </c>
      <c r="B20" t="s">
        <v>533</v>
      </c>
      <c r="C20" s="13">
        <f>F20/G20</f>
        <v>2.66</v>
      </c>
      <c r="D20">
        <f>H20/F20</f>
        <v>0.98496240601503748</v>
      </c>
      <c r="E20">
        <f>H20/G20</f>
        <v>2.62</v>
      </c>
      <c r="F20">
        <v>13.3</v>
      </c>
      <c r="G20">
        <v>5</v>
      </c>
      <c r="H20">
        <v>13.1</v>
      </c>
      <c r="I20" t="s">
        <v>157</v>
      </c>
      <c r="L20" s="5" t="s">
        <v>549</v>
      </c>
      <c r="M20" s="9">
        <v>2.7135651234011893</v>
      </c>
    </row>
    <row r="21" spans="1:13" x14ac:dyDescent="0.25">
      <c r="A21" t="s">
        <v>62</v>
      </c>
      <c r="B21" t="s">
        <v>533</v>
      </c>
      <c r="C21" s="13">
        <f>F21/G21</f>
        <v>2</v>
      </c>
      <c r="D21">
        <f>H21/F21</f>
        <v>0.72</v>
      </c>
      <c r="E21">
        <f>H21/G21</f>
        <v>1.44</v>
      </c>
      <c r="F21">
        <v>10</v>
      </c>
      <c r="G21">
        <v>5</v>
      </c>
      <c r="H21">
        <v>7.2</v>
      </c>
      <c r="I21" t="s">
        <v>157</v>
      </c>
      <c r="L21" s="5" t="s">
        <v>539</v>
      </c>
      <c r="M21" s="9">
        <v>1.8363882130305491</v>
      </c>
    </row>
    <row r="22" spans="1:13" x14ac:dyDescent="0.25">
      <c r="A22" t="s">
        <v>63</v>
      </c>
      <c r="B22" t="s">
        <v>533</v>
      </c>
      <c r="C22" s="13">
        <f>F22/G22</f>
        <v>2.2800000000000002</v>
      </c>
      <c r="D22">
        <f>H22/F22</f>
        <v>0.54385964912280704</v>
      </c>
      <c r="E22">
        <f>H22/G22</f>
        <v>1.24</v>
      </c>
      <c r="F22">
        <v>11.4</v>
      </c>
      <c r="G22">
        <v>5</v>
      </c>
      <c r="H22">
        <v>6.2</v>
      </c>
      <c r="I22" t="s">
        <v>157</v>
      </c>
      <c r="L22" s="5" t="s">
        <v>550</v>
      </c>
      <c r="M22" s="9">
        <v>2.7054263565891472</v>
      </c>
    </row>
    <row r="23" spans="1:13" x14ac:dyDescent="0.25">
      <c r="A23" t="s">
        <v>64</v>
      </c>
      <c r="B23" t="s">
        <v>533</v>
      </c>
      <c r="C23" s="13">
        <f>F23/G23</f>
        <v>2.0222222222222221</v>
      </c>
      <c r="D23">
        <f>H23/F23</f>
        <v>0.8131868131868133</v>
      </c>
      <c r="E23">
        <f>H23/G23</f>
        <v>1.6444444444444446</v>
      </c>
      <c r="F23">
        <v>9.1</v>
      </c>
      <c r="G23">
        <v>4.5</v>
      </c>
      <c r="H23">
        <v>7.4</v>
      </c>
      <c r="I23" t="s">
        <v>157</v>
      </c>
      <c r="L23" s="5" t="s">
        <v>533</v>
      </c>
      <c r="M23" s="9">
        <v>2.5816140193967336</v>
      </c>
    </row>
    <row r="24" spans="1:13" x14ac:dyDescent="0.25">
      <c r="A24" t="s">
        <v>36</v>
      </c>
      <c r="B24" t="s">
        <v>541</v>
      </c>
      <c r="C24" s="13">
        <f>F24/G24</f>
        <v>1.9295774647887325</v>
      </c>
      <c r="D24">
        <f>H24/F24</f>
        <v>0.4525547445255475</v>
      </c>
      <c r="E24">
        <f>H24/G24</f>
        <v>0.87323943661971837</v>
      </c>
      <c r="F24">
        <v>13.7</v>
      </c>
      <c r="G24">
        <v>7.1</v>
      </c>
      <c r="H24">
        <v>6.2</v>
      </c>
      <c r="I24" t="s">
        <v>157</v>
      </c>
      <c r="L24" s="5" t="s">
        <v>548</v>
      </c>
      <c r="M24" s="9">
        <v>1.8568840579710146</v>
      </c>
    </row>
    <row r="25" spans="1:13" x14ac:dyDescent="0.25">
      <c r="A25" t="s">
        <v>37</v>
      </c>
      <c r="B25" t="s">
        <v>541</v>
      </c>
      <c r="C25" s="13">
        <f>F25/G25</f>
        <v>2.127272727272727</v>
      </c>
      <c r="D25">
        <f>H25/F25</f>
        <v>0.67521367521367526</v>
      </c>
      <c r="E25">
        <f>H25/G25</f>
        <v>1.4363636363636365</v>
      </c>
      <c r="F25">
        <v>11.7</v>
      </c>
      <c r="G25">
        <v>5.5</v>
      </c>
      <c r="H25">
        <v>7.9</v>
      </c>
      <c r="I25" t="s">
        <v>157</v>
      </c>
      <c r="L25" s="5" t="s">
        <v>547</v>
      </c>
      <c r="M25" s="9">
        <v>2.7833756686612516</v>
      </c>
    </row>
    <row r="26" spans="1:13" x14ac:dyDescent="0.25">
      <c r="A26" t="s">
        <v>21</v>
      </c>
      <c r="B26" t="s">
        <v>129</v>
      </c>
      <c r="C26" s="13">
        <f>F26/G26</f>
        <v>2.5</v>
      </c>
      <c r="D26">
        <f>H26/F26</f>
        <v>0.56129032258064515</v>
      </c>
      <c r="E26">
        <f>H26/G26</f>
        <v>1.4032258064516128</v>
      </c>
      <c r="F26">
        <v>15.5</v>
      </c>
      <c r="G26">
        <v>6.2</v>
      </c>
      <c r="H26">
        <v>8.6999999999999993</v>
      </c>
      <c r="I26" t="s">
        <v>157</v>
      </c>
      <c r="L26" s="5" t="s">
        <v>524</v>
      </c>
      <c r="M26" s="9">
        <v>6.8223623747817301</v>
      </c>
    </row>
    <row r="27" spans="1:13" x14ac:dyDescent="0.25">
      <c r="A27" t="s">
        <v>27</v>
      </c>
      <c r="B27" t="s">
        <v>538</v>
      </c>
      <c r="C27" s="13">
        <f>F27/G27</f>
        <v>1.5471698113207548</v>
      </c>
      <c r="D27">
        <f>H27/F27</f>
        <v>0.33333333333333326</v>
      </c>
      <c r="E27">
        <f>H27/G27</f>
        <v>0.51572327044025157</v>
      </c>
      <c r="F27">
        <v>24.6</v>
      </c>
      <c r="G27">
        <v>15.9</v>
      </c>
      <c r="H27">
        <v>8.1999999999999993</v>
      </c>
      <c r="I27" t="s">
        <v>157</v>
      </c>
      <c r="L27" s="5" t="s">
        <v>537</v>
      </c>
      <c r="M27" s="9">
        <v>6.2571428571428571</v>
      </c>
    </row>
    <row r="28" spans="1:13" x14ac:dyDescent="0.25">
      <c r="A28" t="s">
        <v>26</v>
      </c>
      <c r="B28" t="s">
        <v>538</v>
      </c>
      <c r="C28" s="13">
        <f>F28/G28</f>
        <v>1.3020833333333335</v>
      </c>
      <c r="D28">
        <f>H28/F28</f>
        <v>0.68799999999999994</v>
      </c>
      <c r="E28">
        <f>H28/G28</f>
        <v>0.89583333333333337</v>
      </c>
      <c r="F28">
        <v>12.5</v>
      </c>
      <c r="G28">
        <v>9.6</v>
      </c>
      <c r="H28">
        <v>8.6</v>
      </c>
      <c r="I28" t="s">
        <v>157</v>
      </c>
      <c r="L28" s="6" t="s">
        <v>528</v>
      </c>
      <c r="M28" s="10">
        <v>2.6125173141050464</v>
      </c>
    </row>
    <row r="29" spans="1:13" x14ac:dyDescent="0.25">
      <c r="A29" t="s">
        <v>79</v>
      </c>
      <c r="B29" t="s">
        <v>549</v>
      </c>
      <c r="C29" s="13">
        <f>F29/G29</f>
        <v>3.1648351648351651</v>
      </c>
      <c r="D29">
        <f>H29/F29</f>
        <v>0.5625</v>
      </c>
      <c r="E29">
        <f>H29/G29</f>
        <v>1.7802197802197801</v>
      </c>
      <c r="F29">
        <v>28.8</v>
      </c>
      <c r="G29">
        <v>9.1</v>
      </c>
      <c r="H29">
        <v>16.2</v>
      </c>
      <c r="I29" t="s">
        <v>157</v>
      </c>
    </row>
    <row r="30" spans="1:13" x14ac:dyDescent="0.25">
      <c r="A30" t="s">
        <v>61</v>
      </c>
      <c r="B30" t="s">
        <v>542</v>
      </c>
      <c r="C30" s="13">
        <f>F30/G30</f>
        <v>2.3613445378151261</v>
      </c>
      <c r="D30">
        <f>H30/F30</f>
        <v>0.10320284697508895</v>
      </c>
      <c r="E30">
        <f>H30/G30</f>
        <v>0.24369747899159663</v>
      </c>
      <c r="F30">
        <v>28.1</v>
      </c>
      <c r="G30">
        <v>11.9</v>
      </c>
      <c r="H30">
        <v>2.9</v>
      </c>
      <c r="I30" t="s">
        <v>157</v>
      </c>
    </row>
    <row r="31" spans="1:13" x14ac:dyDescent="0.25">
      <c r="A31" t="s">
        <v>13</v>
      </c>
      <c r="B31" t="s">
        <v>540</v>
      </c>
      <c r="C31" s="13">
        <f>F31/G31</f>
        <v>1.9036144578313252</v>
      </c>
      <c r="D31">
        <f>H31/F31</f>
        <v>0.60126582278481011</v>
      </c>
      <c r="E31">
        <f>H31/G31</f>
        <v>1.1445783132530118</v>
      </c>
      <c r="F31">
        <v>15.8</v>
      </c>
      <c r="G31">
        <v>8.3000000000000007</v>
      </c>
      <c r="H31">
        <v>9.5</v>
      </c>
      <c r="I31" t="s">
        <v>153</v>
      </c>
    </row>
    <row r="32" spans="1:13" x14ac:dyDescent="0.25">
      <c r="A32" t="s">
        <v>6</v>
      </c>
      <c r="B32" t="s">
        <v>538</v>
      </c>
      <c r="C32" s="13">
        <f>F32/G32</f>
        <v>3.0229885057471266</v>
      </c>
      <c r="D32">
        <f>H32/F32</f>
        <v>0.45627376425855515</v>
      </c>
      <c r="E32">
        <f>H32/G32</f>
        <v>1.3793103448275863</v>
      </c>
      <c r="F32">
        <v>26.3</v>
      </c>
      <c r="G32">
        <v>8.6999999999999993</v>
      </c>
      <c r="H32">
        <v>12</v>
      </c>
      <c r="I32" t="s">
        <v>144</v>
      </c>
    </row>
    <row r="33" spans="1:9" x14ac:dyDescent="0.25">
      <c r="A33" t="s">
        <v>8</v>
      </c>
      <c r="B33" t="s">
        <v>129</v>
      </c>
      <c r="C33" s="13">
        <f>F33/G33</f>
        <v>3.6363636363636362</v>
      </c>
      <c r="D33">
        <f>H33/F33</f>
        <v>0.73499999999999999</v>
      </c>
      <c r="E33">
        <f>H33/G33</f>
        <v>2.6727272727272724</v>
      </c>
      <c r="F33">
        <v>20</v>
      </c>
      <c r="G33">
        <v>5.5</v>
      </c>
      <c r="H33">
        <v>14.7</v>
      </c>
      <c r="I33" t="s">
        <v>144</v>
      </c>
    </row>
    <row r="34" spans="1:9" x14ac:dyDescent="0.25">
      <c r="A34" t="s">
        <v>0</v>
      </c>
      <c r="B34" t="s">
        <v>524</v>
      </c>
      <c r="C34" s="13">
        <f>F34/G34</f>
        <v>8.3703703703703702</v>
      </c>
      <c r="D34">
        <f>H34/F34</f>
        <v>0.26106194690265488</v>
      </c>
      <c r="E34">
        <f>H34/G34</f>
        <v>2.1851851851851851</v>
      </c>
      <c r="F34">
        <v>22.6</v>
      </c>
      <c r="G34">
        <v>2.7</v>
      </c>
      <c r="H34">
        <v>5.9</v>
      </c>
      <c r="I34" t="s">
        <v>138</v>
      </c>
    </row>
    <row r="35" spans="1:9" x14ac:dyDescent="0.25">
      <c r="A35" t="s">
        <v>1</v>
      </c>
      <c r="B35" t="s">
        <v>524</v>
      </c>
      <c r="C35" s="13">
        <f>F35/G35</f>
        <v>6.3888888888888884</v>
      </c>
      <c r="D35">
        <f>H35/F35</f>
        <v>0.2608695652173913</v>
      </c>
      <c r="E35">
        <f>H35/G35</f>
        <v>1.6666666666666665</v>
      </c>
      <c r="F35">
        <v>23</v>
      </c>
      <c r="G35">
        <v>3.6</v>
      </c>
      <c r="H35">
        <v>6</v>
      </c>
      <c r="I35" t="s">
        <v>138</v>
      </c>
    </row>
    <row r="36" spans="1:9" x14ac:dyDescent="0.25">
      <c r="A36" t="s">
        <v>2</v>
      </c>
      <c r="B36" t="s">
        <v>524</v>
      </c>
      <c r="C36" s="13">
        <f>F36/G36</f>
        <v>6.709677419354839</v>
      </c>
      <c r="D36">
        <f>H36/F36</f>
        <v>0.30769230769230771</v>
      </c>
      <c r="E36">
        <f>H36/G36</f>
        <v>2.064516129032258</v>
      </c>
      <c r="F36">
        <v>20.8</v>
      </c>
      <c r="G36">
        <v>3.1</v>
      </c>
      <c r="H36">
        <v>6.4</v>
      </c>
      <c r="I36" t="s">
        <v>138</v>
      </c>
    </row>
    <row r="37" spans="1:9" x14ac:dyDescent="0.25">
      <c r="A37" t="s">
        <v>120</v>
      </c>
      <c r="B37" t="s">
        <v>531</v>
      </c>
      <c r="C37" s="13">
        <f>F37/G37</f>
        <v>2.8173913043478258</v>
      </c>
      <c r="D37">
        <f>H37/F37</f>
        <v>0.26851851851851849</v>
      </c>
      <c r="E37">
        <f>H37/G37</f>
        <v>0.75652173913043474</v>
      </c>
      <c r="F37">
        <v>32.4</v>
      </c>
      <c r="G37">
        <v>11.5</v>
      </c>
      <c r="H37">
        <v>8.6999999999999993</v>
      </c>
      <c r="I37" t="s">
        <v>257</v>
      </c>
    </row>
    <row r="38" spans="1:9" x14ac:dyDescent="0.25">
      <c r="A38" t="s">
        <v>124</v>
      </c>
      <c r="B38" t="s">
        <v>542</v>
      </c>
      <c r="C38" s="13">
        <f>F38/G38</f>
        <v>2.8374999999999999</v>
      </c>
      <c r="D38">
        <f>H38/F38</f>
        <v>0.25991189427312777</v>
      </c>
      <c r="E38">
        <f>H38/G38</f>
        <v>0.73750000000000004</v>
      </c>
      <c r="F38">
        <v>22.7</v>
      </c>
      <c r="G38">
        <v>8</v>
      </c>
      <c r="H38">
        <v>5.9</v>
      </c>
      <c r="I38" t="s">
        <v>257</v>
      </c>
    </row>
    <row r="39" spans="1:9" x14ac:dyDescent="0.25">
      <c r="A39" t="s">
        <v>118</v>
      </c>
      <c r="B39" t="s">
        <v>540</v>
      </c>
      <c r="C39" s="13">
        <f>F39/G39</f>
        <v>3.3870967741935485</v>
      </c>
      <c r="D39">
        <f>H39/F39</f>
        <v>0.13333333333333333</v>
      </c>
      <c r="E39">
        <f>H39/G39</f>
        <v>0.45161290322580638</v>
      </c>
      <c r="F39">
        <v>42</v>
      </c>
      <c r="G39">
        <v>12.4</v>
      </c>
      <c r="H39">
        <v>5.6</v>
      </c>
      <c r="I39" t="s">
        <v>257</v>
      </c>
    </row>
    <row r="40" spans="1:9" x14ac:dyDescent="0.25">
      <c r="A40" t="s">
        <v>114</v>
      </c>
      <c r="B40" t="s">
        <v>533</v>
      </c>
      <c r="C40" s="13">
        <f>F40/G40</f>
        <v>2.3978494623655915</v>
      </c>
      <c r="D40">
        <f>H40/F40</f>
        <v>0.25112107623318386</v>
      </c>
      <c r="E40">
        <f>H40/G40</f>
        <v>0.60215053763440851</v>
      </c>
      <c r="F40">
        <v>22.3</v>
      </c>
      <c r="G40">
        <v>9.3000000000000007</v>
      </c>
      <c r="H40">
        <v>5.6</v>
      </c>
      <c r="I40" t="s">
        <v>157</v>
      </c>
    </row>
    <row r="41" spans="1:9" x14ac:dyDescent="0.25">
      <c r="A41" t="s">
        <v>111</v>
      </c>
      <c r="B41" t="s">
        <v>533</v>
      </c>
      <c r="C41" s="13">
        <f>F41/G41</f>
        <v>1.9411764705882353</v>
      </c>
      <c r="D41">
        <f>H41/F41</f>
        <v>0.41212121212121211</v>
      </c>
      <c r="E41">
        <f>H41/G41</f>
        <v>0.79999999999999993</v>
      </c>
      <c r="F41">
        <v>16.5</v>
      </c>
      <c r="G41">
        <v>8.5</v>
      </c>
      <c r="H41">
        <v>6.8</v>
      </c>
      <c r="I41" t="s">
        <v>157</v>
      </c>
    </row>
    <row r="42" spans="1:9" x14ac:dyDescent="0.25">
      <c r="A42" t="s">
        <v>113</v>
      </c>
      <c r="B42" t="s">
        <v>533</v>
      </c>
      <c r="C42" s="13">
        <f>F42/G42</f>
        <v>2.0140845070422535</v>
      </c>
      <c r="D42">
        <f>H42/F42</f>
        <v>0.67132867132867124</v>
      </c>
      <c r="E42">
        <f>H42/G42</f>
        <v>1.352112676056338</v>
      </c>
      <c r="F42">
        <v>14.3</v>
      </c>
      <c r="G42">
        <v>7.1</v>
      </c>
      <c r="H42">
        <v>9.6</v>
      </c>
      <c r="I42" t="s">
        <v>157</v>
      </c>
    </row>
    <row r="43" spans="1:9" x14ac:dyDescent="0.25">
      <c r="A43" t="s">
        <v>96</v>
      </c>
      <c r="B43" t="s">
        <v>533</v>
      </c>
      <c r="C43" s="13">
        <f>F43/G43</f>
        <v>3.1346153846153846</v>
      </c>
      <c r="D43">
        <f>H43/F43</f>
        <v>0.5521472392638036</v>
      </c>
      <c r="E43">
        <f>H43/G43</f>
        <v>1.7307692307692306</v>
      </c>
      <c r="F43">
        <v>16.3</v>
      </c>
      <c r="G43">
        <v>5.2</v>
      </c>
      <c r="H43">
        <v>9</v>
      </c>
      <c r="I43" t="s">
        <v>157</v>
      </c>
    </row>
    <row r="44" spans="1:9" x14ac:dyDescent="0.25">
      <c r="A44" t="s">
        <v>98</v>
      </c>
      <c r="B44" t="s">
        <v>533</v>
      </c>
      <c r="C44" s="13">
        <f>F44/G44</f>
        <v>2.8518518518518516</v>
      </c>
      <c r="D44">
        <f>H44/F44</f>
        <v>0.46103896103896103</v>
      </c>
      <c r="E44">
        <f>H44/G44</f>
        <v>1.3148148148148147</v>
      </c>
      <c r="F44">
        <v>15.4</v>
      </c>
      <c r="G44">
        <v>5.4</v>
      </c>
      <c r="H44">
        <v>7.1</v>
      </c>
      <c r="I44" t="s">
        <v>157</v>
      </c>
    </row>
    <row r="45" spans="1:9" x14ac:dyDescent="0.25">
      <c r="A45" t="s">
        <v>71</v>
      </c>
      <c r="B45" t="s">
        <v>531</v>
      </c>
      <c r="C45" s="13">
        <f>F45/G45</f>
        <v>1.4945054945054945</v>
      </c>
      <c r="D45">
        <f>H45/F45</f>
        <v>0.51470588235294124</v>
      </c>
      <c r="E45">
        <f>H45/G45</f>
        <v>0.76923076923076927</v>
      </c>
      <c r="F45">
        <v>13.6</v>
      </c>
      <c r="G45">
        <v>9.1</v>
      </c>
      <c r="H45">
        <v>7</v>
      </c>
      <c r="I45" t="s">
        <v>157</v>
      </c>
    </row>
    <row r="46" spans="1:9" x14ac:dyDescent="0.25">
      <c r="A46" t="s">
        <v>57</v>
      </c>
      <c r="B46" t="s">
        <v>546</v>
      </c>
      <c r="C46" s="13">
        <f>F46/G46</f>
        <v>4.2234042553191493</v>
      </c>
      <c r="D46">
        <f>H46/F46</f>
        <v>0.16372795969773299</v>
      </c>
      <c r="E46">
        <f>H46/G46</f>
        <v>0.6914893617021276</v>
      </c>
      <c r="F46">
        <v>39.700000000000003</v>
      </c>
      <c r="G46">
        <v>9.4</v>
      </c>
      <c r="H46">
        <v>6.5</v>
      </c>
      <c r="I46" t="s">
        <v>157</v>
      </c>
    </row>
    <row r="47" spans="1:9" x14ac:dyDescent="0.25">
      <c r="A47" t="s">
        <v>95</v>
      </c>
      <c r="B47" t="s">
        <v>542</v>
      </c>
      <c r="C47" s="13">
        <f>F47/G47</f>
        <v>2.2372881355932202</v>
      </c>
      <c r="D47">
        <f>H47/F47</f>
        <v>0.55303030303030309</v>
      </c>
      <c r="E47">
        <f>H47/G47</f>
        <v>1.2372881355932202</v>
      </c>
      <c r="F47">
        <v>13.2</v>
      </c>
      <c r="G47">
        <v>5.9</v>
      </c>
      <c r="H47">
        <v>7.3</v>
      </c>
      <c r="I47" t="s">
        <v>157</v>
      </c>
    </row>
    <row r="48" spans="1:9" x14ac:dyDescent="0.25">
      <c r="A48" t="s">
        <v>69</v>
      </c>
      <c r="B48" t="s">
        <v>533</v>
      </c>
      <c r="C48" s="13">
        <f>F48/G48</f>
        <v>2.625</v>
      </c>
      <c r="D48">
        <f>H48/F48</f>
        <v>0.26984126984126983</v>
      </c>
      <c r="E48">
        <f>H48/G48</f>
        <v>0.70833333333333337</v>
      </c>
      <c r="F48">
        <v>12.6</v>
      </c>
      <c r="G48">
        <v>4.8</v>
      </c>
      <c r="H48">
        <v>3.4</v>
      </c>
      <c r="I48" t="s">
        <v>157</v>
      </c>
    </row>
    <row r="49" spans="1:9" x14ac:dyDescent="0.25">
      <c r="A49" t="s">
        <v>15</v>
      </c>
      <c r="B49" t="s">
        <v>533</v>
      </c>
      <c r="C49" s="13">
        <f>F49/G49</f>
        <v>2.0512820512820515</v>
      </c>
      <c r="D49">
        <f>H49/F49</f>
        <v>0.5</v>
      </c>
      <c r="E49">
        <f>H49/G49</f>
        <v>1.0256410256410258</v>
      </c>
      <c r="F49">
        <v>8</v>
      </c>
      <c r="G49">
        <v>3.9</v>
      </c>
      <c r="H49">
        <v>4</v>
      </c>
      <c r="I49" t="s">
        <v>157</v>
      </c>
    </row>
    <row r="50" spans="1:9" x14ac:dyDescent="0.25">
      <c r="A50" t="s">
        <v>65</v>
      </c>
      <c r="B50" t="s">
        <v>542</v>
      </c>
      <c r="C50" s="13">
        <f>F50/G50</f>
        <v>2.1147540983606561</v>
      </c>
      <c r="D50">
        <f>H50/F50</f>
        <v>0.22480620155038758</v>
      </c>
      <c r="E50">
        <f>H50/G50</f>
        <v>0.4754098360655738</v>
      </c>
      <c r="F50">
        <v>12.9</v>
      </c>
      <c r="G50">
        <v>6.1</v>
      </c>
      <c r="H50">
        <v>2.9</v>
      </c>
      <c r="I50" t="s">
        <v>157</v>
      </c>
    </row>
    <row r="51" spans="1:9" x14ac:dyDescent="0.25">
      <c r="A51" t="s">
        <v>43</v>
      </c>
      <c r="B51" t="s">
        <v>541</v>
      </c>
      <c r="C51" s="13">
        <f>F51/G51</f>
        <v>1.9305555555555556</v>
      </c>
      <c r="D51">
        <f>H51/F51</f>
        <v>0.29496402877697836</v>
      </c>
      <c r="E51">
        <f>H51/G51</f>
        <v>0.56944444444444442</v>
      </c>
      <c r="F51">
        <v>13.9</v>
      </c>
      <c r="G51">
        <v>7.2</v>
      </c>
      <c r="H51">
        <v>4.0999999999999996</v>
      </c>
      <c r="I51" t="s">
        <v>157</v>
      </c>
    </row>
    <row r="52" spans="1:9" x14ac:dyDescent="0.25">
      <c r="A52" t="s">
        <v>33</v>
      </c>
      <c r="B52" t="s">
        <v>541</v>
      </c>
      <c r="C52" s="13">
        <f>F52/G52</f>
        <v>2.15</v>
      </c>
      <c r="D52">
        <f>H52/F52</f>
        <v>0.81395348837209303</v>
      </c>
      <c r="E52">
        <f>H52/G52</f>
        <v>1.75</v>
      </c>
      <c r="F52">
        <v>12.9</v>
      </c>
      <c r="G52">
        <v>6</v>
      </c>
      <c r="H52">
        <v>10.5</v>
      </c>
      <c r="I52" t="s">
        <v>157</v>
      </c>
    </row>
    <row r="53" spans="1:9" x14ac:dyDescent="0.25">
      <c r="A53" t="s">
        <v>34</v>
      </c>
      <c r="B53" t="s">
        <v>129</v>
      </c>
      <c r="C53" s="13">
        <f>F53/G53</f>
        <v>1.8840579710144927</v>
      </c>
      <c r="D53">
        <f>H53/F53</f>
        <v>0.53076923076923077</v>
      </c>
      <c r="E53">
        <f>H53/G53</f>
        <v>1</v>
      </c>
      <c r="F53">
        <v>13</v>
      </c>
      <c r="G53">
        <v>6.9</v>
      </c>
      <c r="H53">
        <v>6.9</v>
      </c>
      <c r="I53" t="s">
        <v>157</v>
      </c>
    </row>
    <row r="54" spans="1:9" x14ac:dyDescent="0.25">
      <c r="A54" t="s">
        <v>32</v>
      </c>
      <c r="B54" t="s">
        <v>129</v>
      </c>
      <c r="C54" s="13">
        <f>F54/G54</f>
        <v>2.1525423728813555</v>
      </c>
      <c r="D54">
        <f>H54/F54</f>
        <v>0.68503937007874016</v>
      </c>
      <c r="E54">
        <f>H54/G54</f>
        <v>1.4745762711864405</v>
      </c>
      <c r="F54">
        <v>12.7</v>
      </c>
      <c r="G54">
        <v>5.9</v>
      </c>
      <c r="H54">
        <v>8.6999999999999993</v>
      </c>
      <c r="I54" t="s">
        <v>157</v>
      </c>
    </row>
    <row r="55" spans="1:9" x14ac:dyDescent="0.25">
      <c r="A55" t="s">
        <v>40</v>
      </c>
      <c r="B55" t="s">
        <v>541</v>
      </c>
      <c r="C55" s="13">
        <f>F55/G55</f>
        <v>1.8064516129032258</v>
      </c>
      <c r="D55">
        <f>H55/F55</f>
        <v>0.74404761904761907</v>
      </c>
      <c r="E55">
        <f>H55/G55</f>
        <v>1.3440860215053763</v>
      </c>
      <c r="F55">
        <v>16.8</v>
      </c>
      <c r="G55">
        <v>9.3000000000000007</v>
      </c>
      <c r="H55">
        <v>12.5</v>
      </c>
      <c r="I55" t="s">
        <v>157</v>
      </c>
    </row>
    <row r="56" spans="1:9" x14ac:dyDescent="0.25">
      <c r="A56" t="s">
        <v>41</v>
      </c>
      <c r="B56" t="s">
        <v>541</v>
      </c>
      <c r="C56" s="13">
        <f>F56/G56</f>
        <v>1.9523809523809521</v>
      </c>
      <c r="D56">
        <f>H56/F56</f>
        <v>0.4390243902439025</v>
      </c>
      <c r="E56">
        <f>H56/G56</f>
        <v>0.8571428571428571</v>
      </c>
      <c r="F56">
        <v>16.399999999999999</v>
      </c>
      <c r="G56">
        <v>8.4</v>
      </c>
      <c r="H56">
        <v>7.2</v>
      </c>
      <c r="I56" t="s">
        <v>157</v>
      </c>
    </row>
    <row r="57" spans="1:9" x14ac:dyDescent="0.25">
      <c r="A57" t="s">
        <v>18</v>
      </c>
      <c r="B57" t="s">
        <v>542</v>
      </c>
      <c r="C57" s="13">
        <f>F57/G57</f>
        <v>1.8611111111111112</v>
      </c>
      <c r="D57">
        <f>H57/F57</f>
        <v>0.43781094527363185</v>
      </c>
      <c r="E57">
        <f>H57/G57</f>
        <v>0.81481481481481488</v>
      </c>
      <c r="F57">
        <v>20.100000000000001</v>
      </c>
      <c r="G57">
        <v>10.8</v>
      </c>
      <c r="H57">
        <v>8.8000000000000007</v>
      </c>
      <c r="I57" t="s">
        <v>157</v>
      </c>
    </row>
    <row r="58" spans="1:9" x14ac:dyDescent="0.25">
      <c r="A58" t="s">
        <v>17</v>
      </c>
      <c r="B58" t="s">
        <v>541</v>
      </c>
      <c r="C58" s="13">
        <f>F58/G58</f>
        <v>1.7777777777777779</v>
      </c>
      <c r="D58">
        <f>H58/F58</f>
        <v>0.34659090909090906</v>
      </c>
      <c r="E58">
        <f>H58/G58</f>
        <v>0.61616161616161613</v>
      </c>
      <c r="F58">
        <v>17.600000000000001</v>
      </c>
      <c r="G58">
        <v>9.9</v>
      </c>
      <c r="H58">
        <v>6.1</v>
      </c>
      <c r="I58" t="s">
        <v>157</v>
      </c>
    </row>
    <row r="59" spans="1:9" x14ac:dyDescent="0.25">
      <c r="A59" t="s">
        <v>67</v>
      </c>
      <c r="B59" t="s">
        <v>533</v>
      </c>
      <c r="C59" s="13">
        <f>F59/G59</f>
        <v>2.392156862745098</v>
      </c>
      <c r="D59">
        <f>H59/F59</f>
        <v>0.56557377049180335</v>
      </c>
      <c r="E59">
        <f>H59/G59</f>
        <v>1.3529411764705883</v>
      </c>
      <c r="F59">
        <v>12.2</v>
      </c>
      <c r="G59">
        <v>5.0999999999999996</v>
      </c>
      <c r="H59">
        <v>6.9</v>
      </c>
      <c r="I59" t="s">
        <v>157</v>
      </c>
    </row>
    <row r="60" spans="1:9" x14ac:dyDescent="0.25">
      <c r="A60" t="s">
        <v>116</v>
      </c>
      <c r="B60" t="s">
        <v>533</v>
      </c>
      <c r="C60" s="13">
        <f>F60/G60</f>
        <v>1.8285714285714287</v>
      </c>
      <c r="D60">
        <f>H60/F60</f>
        <v>0.328125</v>
      </c>
      <c r="E60">
        <f>H60/G60</f>
        <v>0.6</v>
      </c>
      <c r="F60">
        <v>12.8</v>
      </c>
      <c r="G60">
        <v>7</v>
      </c>
      <c r="H60">
        <v>4.2</v>
      </c>
      <c r="I60" t="s">
        <v>157</v>
      </c>
    </row>
    <row r="61" spans="1:9" x14ac:dyDescent="0.25">
      <c r="A61" t="s">
        <v>117</v>
      </c>
      <c r="B61" t="s">
        <v>533</v>
      </c>
      <c r="C61" s="13">
        <f>F61/G61</f>
        <v>2.129032258064516</v>
      </c>
      <c r="D61">
        <f>H61/F61</f>
        <v>0.33333333333333337</v>
      </c>
      <c r="E61">
        <f>H61/G61</f>
        <v>0.70967741935483875</v>
      </c>
      <c r="F61">
        <v>13.2</v>
      </c>
      <c r="G61">
        <v>6.2</v>
      </c>
      <c r="H61">
        <v>4.4000000000000004</v>
      </c>
      <c r="I61" t="s">
        <v>157</v>
      </c>
    </row>
    <row r="62" spans="1:9" x14ac:dyDescent="0.25">
      <c r="A62" t="s">
        <v>51</v>
      </c>
      <c r="B62" t="s">
        <v>542</v>
      </c>
      <c r="C62" s="13">
        <f>F62/G62</f>
        <v>2.3809523809523809</v>
      </c>
      <c r="D62">
        <f>H62/F62</f>
        <v>0.215</v>
      </c>
      <c r="E62">
        <f>H62/G62</f>
        <v>0.51190476190476186</v>
      </c>
      <c r="F62">
        <v>20</v>
      </c>
      <c r="G62">
        <v>8.4</v>
      </c>
      <c r="H62">
        <v>4.3</v>
      </c>
      <c r="I62" t="s">
        <v>157</v>
      </c>
    </row>
    <row r="63" spans="1:9" x14ac:dyDescent="0.25">
      <c r="A63" t="s">
        <v>52</v>
      </c>
      <c r="B63" t="s">
        <v>541</v>
      </c>
      <c r="C63" s="13">
        <f>F63/G63</f>
        <v>3.7692307692307692</v>
      </c>
      <c r="D63">
        <f>H63/F63</f>
        <v>0.26822157434402333</v>
      </c>
      <c r="E63">
        <f>H63/G63</f>
        <v>1.0109890109890109</v>
      </c>
      <c r="F63">
        <v>34.299999999999997</v>
      </c>
      <c r="G63">
        <v>9.1</v>
      </c>
      <c r="H63">
        <v>9.1999999999999993</v>
      </c>
      <c r="I63" t="s">
        <v>157</v>
      </c>
    </row>
    <row r="64" spans="1:9" x14ac:dyDescent="0.25">
      <c r="A64" t="s">
        <v>22</v>
      </c>
      <c r="B64" t="s">
        <v>129</v>
      </c>
      <c r="C64" s="13">
        <f>F64/G64</f>
        <v>1.8909090909090909</v>
      </c>
      <c r="D64">
        <f>H64/F64</f>
        <v>0.45192307692307693</v>
      </c>
      <c r="E64">
        <f>H64/G64</f>
        <v>0.85454545454545461</v>
      </c>
      <c r="F64">
        <v>10.4</v>
      </c>
      <c r="G64">
        <v>5.5</v>
      </c>
      <c r="H64">
        <v>4.7</v>
      </c>
      <c r="I64" t="s">
        <v>157</v>
      </c>
    </row>
    <row r="65" spans="1:9" x14ac:dyDescent="0.25">
      <c r="A65" t="s">
        <v>20</v>
      </c>
      <c r="B65" t="s">
        <v>129</v>
      </c>
      <c r="C65" s="13">
        <f>F65/G65</f>
        <v>1.8181818181818181</v>
      </c>
      <c r="D65">
        <f>H65/F65</f>
        <v>0.42000000000000004</v>
      </c>
      <c r="E65">
        <f>H65/G65</f>
        <v>0.76363636363636367</v>
      </c>
      <c r="F65">
        <v>10</v>
      </c>
      <c r="G65">
        <v>5.5</v>
      </c>
      <c r="H65">
        <v>4.2</v>
      </c>
      <c r="I65" t="s">
        <v>157</v>
      </c>
    </row>
    <row r="66" spans="1:9" x14ac:dyDescent="0.25">
      <c r="A66" t="s">
        <v>24</v>
      </c>
      <c r="B66" t="s">
        <v>543</v>
      </c>
      <c r="C66" s="13">
        <f>F66/G66</f>
        <v>1.8</v>
      </c>
      <c r="D66">
        <f>H66/F66</f>
        <v>0.33333333333333331</v>
      </c>
      <c r="E66">
        <f>H66/G66</f>
        <v>0.6</v>
      </c>
      <c r="F66">
        <v>14.4</v>
      </c>
      <c r="G66">
        <v>8</v>
      </c>
      <c r="H66">
        <v>4.8</v>
      </c>
      <c r="I66" t="s">
        <v>157</v>
      </c>
    </row>
    <row r="67" spans="1:9" x14ac:dyDescent="0.25">
      <c r="A67" t="s">
        <v>25</v>
      </c>
      <c r="B67" t="s">
        <v>129</v>
      </c>
      <c r="C67" s="13">
        <f>F67/G67</f>
        <v>1.425</v>
      </c>
      <c r="D67">
        <f>H67/F67</f>
        <v>0.51754385964912286</v>
      </c>
      <c r="E67">
        <f>H67/G67</f>
        <v>0.73750000000000004</v>
      </c>
      <c r="F67">
        <v>11.4</v>
      </c>
      <c r="G67">
        <v>8</v>
      </c>
      <c r="H67">
        <v>5.9</v>
      </c>
      <c r="I67" t="s">
        <v>157</v>
      </c>
    </row>
    <row r="68" spans="1:9" x14ac:dyDescent="0.25">
      <c r="A68" t="s">
        <v>29</v>
      </c>
      <c r="B68" t="s">
        <v>542</v>
      </c>
      <c r="C68" s="13">
        <f>F68/G68</f>
        <v>2.2878787878787881</v>
      </c>
      <c r="D68">
        <f>H68/F68</f>
        <v>0.15231788079470199</v>
      </c>
      <c r="E68">
        <f>H68/G68</f>
        <v>0.34848484848484845</v>
      </c>
      <c r="F68">
        <v>30.2</v>
      </c>
      <c r="G68">
        <v>13.2</v>
      </c>
      <c r="H68">
        <v>4.5999999999999996</v>
      </c>
      <c r="I68" t="s">
        <v>157</v>
      </c>
    </row>
    <row r="69" spans="1:9" x14ac:dyDescent="0.25">
      <c r="A69" t="s">
        <v>128</v>
      </c>
      <c r="B69" t="s">
        <v>539</v>
      </c>
      <c r="C69" s="13">
        <f>F69/G69</f>
        <v>2.1313868613138687</v>
      </c>
      <c r="D69">
        <f>H69/F69</f>
        <v>0.12671232876712329</v>
      </c>
      <c r="E69">
        <f>H69/G69</f>
        <v>0.27007299270072993</v>
      </c>
      <c r="F69">
        <v>29.2</v>
      </c>
      <c r="G69">
        <v>13.7</v>
      </c>
      <c r="H69">
        <v>3.7</v>
      </c>
      <c r="I69" t="s">
        <v>263</v>
      </c>
    </row>
    <row r="70" spans="1:9" x14ac:dyDescent="0.25">
      <c r="A70" t="s">
        <v>9</v>
      </c>
      <c r="B70" t="s">
        <v>129</v>
      </c>
      <c r="C70" s="13">
        <f>F70/G70</f>
        <v>3.6603773584905661</v>
      </c>
      <c r="D70">
        <f>H70/F70</f>
        <v>0.5</v>
      </c>
      <c r="E70">
        <f>H70/G70</f>
        <v>1.8301886792452831</v>
      </c>
      <c r="F70">
        <v>19.399999999999999</v>
      </c>
      <c r="G70">
        <v>5.3</v>
      </c>
      <c r="H70">
        <v>9.6999999999999993</v>
      </c>
      <c r="I70" t="s">
        <v>144</v>
      </c>
    </row>
    <row r="71" spans="1:9" x14ac:dyDescent="0.25">
      <c r="A71" t="s">
        <v>3</v>
      </c>
      <c r="B71" t="s">
        <v>537</v>
      </c>
      <c r="C71" s="13">
        <f>F71/G71</f>
        <v>6.2571428571428571</v>
      </c>
      <c r="D71">
        <f>H71/F71</f>
        <v>5.7077625570776259E-2</v>
      </c>
      <c r="E71">
        <f>H71/G71</f>
        <v>0.35714285714285715</v>
      </c>
      <c r="F71">
        <v>43.8</v>
      </c>
      <c r="G71">
        <v>7</v>
      </c>
      <c r="H71">
        <v>2.5</v>
      </c>
      <c r="I71" t="s">
        <v>138</v>
      </c>
    </row>
    <row r="72" spans="1:9" x14ac:dyDescent="0.25">
      <c r="A72" t="s">
        <v>4</v>
      </c>
      <c r="B72" t="s">
        <v>524</v>
      </c>
      <c r="C72" s="13">
        <f>F72/G72</f>
        <v>5.8205128205128203</v>
      </c>
      <c r="D72">
        <f>H72/F72</f>
        <v>0.17180616740088106</v>
      </c>
      <c r="E72">
        <f>H72/G72</f>
        <v>1</v>
      </c>
      <c r="F72">
        <v>22.7</v>
      </c>
      <c r="G72">
        <v>3.9</v>
      </c>
      <c r="H72">
        <v>3.9</v>
      </c>
      <c r="I72" t="s">
        <v>138</v>
      </c>
    </row>
    <row r="73" spans="1:9" x14ac:dyDescent="0.25">
      <c r="A73" t="s">
        <v>125</v>
      </c>
      <c r="B73" t="s">
        <v>533</v>
      </c>
      <c r="C73" s="13">
        <f>F73/G73</f>
        <v>2.5319148936170213</v>
      </c>
      <c r="D73">
        <f>H73/F73</f>
        <v>0.18487394957983194</v>
      </c>
      <c r="E73">
        <f>H73/G73</f>
        <v>0.46808510638297873</v>
      </c>
      <c r="F73">
        <v>23.8</v>
      </c>
      <c r="G73">
        <v>9.4</v>
      </c>
      <c r="H73">
        <v>4.4000000000000004</v>
      </c>
      <c r="I73" t="s">
        <v>257</v>
      </c>
    </row>
    <row r="74" spans="1:9" x14ac:dyDescent="0.25">
      <c r="A74" t="s">
        <v>119</v>
      </c>
      <c r="B74" t="s">
        <v>547</v>
      </c>
      <c r="C74" s="13">
        <f>F74/G74</f>
        <v>4.1132075471698117</v>
      </c>
      <c r="D74">
        <f>H74/F74</f>
        <v>0.17431192660550457</v>
      </c>
      <c r="E74">
        <f>H74/G74</f>
        <v>0.71698113207547165</v>
      </c>
      <c r="F74">
        <v>43.6</v>
      </c>
      <c r="G74">
        <v>10.6</v>
      </c>
      <c r="H74">
        <v>7.6</v>
      </c>
      <c r="I74" t="s">
        <v>257</v>
      </c>
    </row>
    <row r="75" spans="1:9" x14ac:dyDescent="0.25">
      <c r="A75" t="s">
        <v>48</v>
      </c>
      <c r="B75" t="s">
        <v>533</v>
      </c>
      <c r="C75" s="13">
        <f>F75/G75</f>
        <v>4.1190476190476186</v>
      </c>
      <c r="D75">
        <f>H75/F75</f>
        <v>0.46820809248554907</v>
      </c>
      <c r="E75">
        <f>H75/G75</f>
        <v>1.9285714285714284</v>
      </c>
      <c r="F75">
        <v>17.3</v>
      </c>
      <c r="G75">
        <v>4.2</v>
      </c>
      <c r="H75">
        <v>8.1</v>
      </c>
      <c r="I75" t="s">
        <v>157</v>
      </c>
    </row>
    <row r="76" spans="1:9" x14ac:dyDescent="0.25">
      <c r="A76" t="s">
        <v>46</v>
      </c>
      <c r="B76" t="s">
        <v>533</v>
      </c>
      <c r="C76" s="13">
        <f>F76/G76</f>
        <v>3.3846153846153846</v>
      </c>
      <c r="D76">
        <f>H76/F76</f>
        <v>0.58333333333333337</v>
      </c>
      <c r="E76">
        <f>H76/G76</f>
        <v>1.9743589743589745</v>
      </c>
      <c r="F76">
        <v>13.2</v>
      </c>
      <c r="G76">
        <v>3.9</v>
      </c>
      <c r="H76">
        <v>7.7</v>
      </c>
      <c r="I76" t="s">
        <v>157</v>
      </c>
    </row>
    <row r="77" spans="1:9" x14ac:dyDescent="0.25">
      <c r="A77" t="s">
        <v>47</v>
      </c>
      <c r="B77" t="s">
        <v>533</v>
      </c>
      <c r="C77" s="13">
        <f>F77/G77</f>
        <v>2.6749999999999998</v>
      </c>
      <c r="D77">
        <f>H77/F77</f>
        <v>0.57009345794392519</v>
      </c>
      <c r="E77">
        <f>H77/G77</f>
        <v>1.5249999999999999</v>
      </c>
      <c r="F77">
        <v>10.7</v>
      </c>
      <c r="G77">
        <v>4</v>
      </c>
      <c r="H77">
        <v>6.1</v>
      </c>
      <c r="I77" t="s">
        <v>157</v>
      </c>
    </row>
    <row r="78" spans="1:9" x14ac:dyDescent="0.25">
      <c r="A78" t="s">
        <v>49</v>
      </c>
      <c r="B78" t="s">
        <v>533</v>
      </c>
      <c r="C78" s="13">
        <f>F78/G78</f>
        <v>2.7666666666666671</v>
      </c>
      <c r="D78">
        <f>H78/F78</f>
        <v>0.31927710843373491</v>
      </c>
      <c r="E78">
        <f>H78/G78</f>
        <v>0.8833333333333333</v>
      </c>
      <c r="F78">
        <v>16.600000000000001</v>
      </c>
      <c r="G78">
        <v>6</v>
      </c>
      <c r="H78">
        <v>5.3</v>
      </c>
      <c r="I78" t="s">
        <v>157</v>
      </c>
    </row>
    <row r="79" spans="1:9" x14ac:dyDescent="0.25">
      <c r="A79" t="s">
        <v>73</v>
      </c>
      <c r="B79" t="s">
        <v>546</v>
      </c>
      <c r="C79" s="13">
        <f>F79/G79</f>
        <v>2.5</v>
      </c>
      <c r="D79">
        <f>H79/F79</f>
        <v>0.1404255319148936</v>
      </c>
      <c r="E79">
        <f>H79/G79</f>
        <v>0.35106382978723399</v>
      </c>
      <c r="F79">
        <v>23.5</v>
      </c>
      <c r="G79">
        <v>9.4</v>
      </c>
      <c r="H79">
        <v>3.3</v>
      </c>
      <c r="I79" t="s">
        <v>157</v>
      </c>
    </row>
    <row r="80" spans="1:9" x14ac:dyDescent="0.25">
      <c r="A80" t="s">
        <v>74</v>
      </c>
      <c r="B80" t="s">
        <v>546</v>
      </c>
      <c r="C80" s="13">
        <f>F80/G80</f>
        <v>2.3608247422680413</v>
      </c>
      <c r="D80">
        <f>H80/F80</f>
        <v>0.22270742358078602</v>
      </c>
      <c r="E80">
        <f>H80/G80</f>
        <v>0.52577319587628868</v>
      </c>
      <c r="F80">
        <v>22.9</v>
      </c>
      <c r="G80">
        <v>9.6999999999999993</v>
      </c>
      <c r="H80">
        <v>5.0999999999999996</v>
      </c>
      <c r="I80" t="s">
        <v>157</v>
      </c>
    </row>
    <row r="81" spans="1:9" x14ac:dyDescent="0.25">
      <c r="A81" t="s">
        <v>75</v>
      </c>
      <c r="B81" t="s">
        <v>546</v>
      </c>
      <c r="C81" s="13">
        <f>F81/G81</f>
        <v>3</v>
      </c>
      <c r="D81">
        <f>H81/F81</f>
        <v>0.36529680365296807</v>
      </c>
      <c r="E81">
        <f>H81/G81</f>
        <v>1.095890410958904</v>
      </c>
      <c r="F81">
        <v>21.9</v>
      </c>
      <c r="G81">
        <v>7.3</v>
      </c>
      <c r="H81">
        <v>8</v>
      </c>
      <c r="I81" t="s">
        <v>157</v>
      </c>
    </row>
    <row r="82" spans="1:9" x14ac:dyDescent="0.25">
      <c r="A82" t="s">
        <v>76</v>
      </c>
      <c r="B82" t="s">
        <v>546</v>
      </c>
      <c r="C82" s="13">
        <f>F82/G82</f>
        <v>2.6266666666666665</v>
      </c>
      <c r="D82">
        <f>H82/F82</f>
        <v>0.17258883248730963</v>
      </c>
      <c r="E82">
        <f>H82/G82</f>
        <v>0.45333333333333331</v>
      </c>
      <c r="F82">
        <v>19.7</v>
      </c>
      <c r="G82">
        <v>7.5</v>
      </c>
      <c r="H82">
        <v>3.4</v>
      </c>
      <c r="I82" t="s">
        <v>157</v>
      </c>
    </row>
    <row r="83" spans="1:9" x14ac:dyDescent="0.25">
      <c r="A83" t="s">
        <v>72</v>
      </c>
      <c r="B83" t="s">
        <v>533</v>
      </c>
      <c r="C83" s="13">
        <f>F83/G83</f>
        <v>2.5074626865671643</v>
      </c>
      <c r="D83">
        <f>H83/F83</f>
        <v>0.19047619047619047</v>
      </c>
      <c r="E83">
        <f>H83/G83</f>
        <v>0.47761194029850745</v>
      </c>
      <c r="F83">
        <v>16.8</v>
      </c>
      <c r="G83">
        <v>6.7</v>
      </c>
      <c r="H83">
        <v>3.2</v>
      </c>
      <c r="I83" t="s">
        <v>157</v>
      </c>
    </row>
    <row r="84" spans="1:9" x14ac:dyDescent="0.25">
      <c r="A84" t="s">
        <v>77</v>
      </c>
      <c r="B84" t="s">
        <v>533</v>
      </c>
      <c r="C84" s="13">
        <f>F84/G84</f>
        <v>2.7555555555555555</v>
      </c>
      <c r="D84">
        <f>H84/F84</f>
        <v>0.22580645161290319</v>
      </c>
      <c r="E84">
        <f>H84/G84</f>
        <v>0.62222222222222223</v>
      </c>
      <c r="F84">
        <v>12.4</v>
      </c>
      <c r="G84">
        <v>4.5</v>
      </c>
      <c r="H84">
        <v>2.8</v>
      </c>
      <c r="I84" t="s">
        <v>157</v>
      </c>
    </row>
    <row r="85" spans="1:9" x14ac:dyDescent="0.25">
      <c r="A85" t="s">
        <v>109</v>
      </c>
      <c r="B85" t="s">
        <v>550</v>
      </c>
      <c r="C85" s="13">
        <f>F85/G85</f>
        <v>2.7054263565891472</v>
      </c>
      <c r="D85">
        <f>H85/F85</f>
        <v>8.3094555873925502E-2</v>
      </c>
      <c r="E85">
        <f>H85/G85</f>
        <v>0.22480620155038758</v>
      </c>
      <c r="F85">
        <v>34.9</v>
      </c>
      <c r="G85">
        <v>12.9</v>
      </c>
      <c r="H85">
        <v>2.9</v>
      </c>
      <c r="I85" t="s">
        <v>157</v>
      </c>
    </row>
    <row r="86" spans="1:9" x14ac:dyDescent="0.25">
      <c r="A86" t="s">
        <v>115</v>
      </c>
      <c r="B86" t="s">
        <v>542</v>
      </c>
      <c r="C86" s="13">
        <f>F86/G86</f>
        <v>2.3793103448275863</v>
      </c>
      <c r="D86">
        <f>H86/F86</f>
        <v>0.13043478260869568</v>
      </c>
      <c r="E86">
        <f>H86/G86</f>
        <v>0.31034482758620696</v>
      </c>
      <c r="F86">
        <v>20.7</v>
      </c>
      <c r="G86">
        <v>8.6999999999999993</v>
      </c>
      <c r="H86">
        <v>2.7</v>
      </c>
      <c r="I86" t="s">
        <v>157</v>
      </c>
    </row>
    <row r="87" spans="1:9" x14ac:dyDescent="0.25">
      <c r="A87" t="s">
        <v>110</v>
      </c>
      <c r="B87" t="s">
        <v>533</v>
      </c>
      <c r="C87" s="13">
        <f>F87/G87</f>
        <v>3.0769230769230771</v>
      </c>
      <c r="D87">
        <f>H87/F87</f>
        <v>0.24166666666666667</v>
      </c>
      <c r="E87">
        <f>H87/G87</f>
        <v>0.74358974358974361</v>
      </c>
      <c r="F87">
        <v>12</v>
      </c>
      <c r="G87">
        <v>3.9</v>
      </c>
      <c r="H87">
        <v>2.9</v>
      </c>
      <c r="I87" t="s">
        <v>157</v>
      </c>
    </row>
    <row r="88" spans="1:9" x14ac:dyDescent="0.25">
      <c r="A88" t="s">
        <v>112</v>
      </c>
      <c r="B88" t="s">
        <v>542</v>
      </c>
      <c r="C88" s="13">
        <f>F88/G88</f>
        <v>2.044776119402985</v>
      </c>
      <c r="D88">
        <f>H88/F88</f>
        <v>0.20437956204379562</v>
      </c>
      <c r="E88">
        <f>H88/G88</f>
        <v>0.41791044776119401</v>
      </c>
      <c r="F88">
        <v>13.7</v>
      </c>
      <c r="G88">
        <v>6.7</v>
      </c>
      <c r="H88">
        <v>2.8</v>
      </c>
      <c r="I88" t="s">
        <v>157</v>
      </c>
    </row>
    <row r="89" spans="1:9" x14ac:dyDescent="0.25">
      <c r="A89" t="s">
        <v>68</v>
      </c>
      <c r="B89" t="s">
        <v>532</v>
      </c>
      <c r="C89" s="13">
        <f>F89/G89</f>
        <v>1.566371681415929</v>
      </c>
      <c r="D89">
        <f>H89/F89</f>
        <v>0.23728813559322035</v>
      </c>
      <c r="E89">
        <f>H89/G89</f>
        <v>0.37168141592920351</v>
      </c>
      <c r="F89">
        <v>17.7</v>
      </c>
      <c r="G89">
        <v>11.3</v>
      </c>
      <c r="H89">
        <v>4.2</v>
      </c>
      <c r="I89" t="s">
        <v>157</v>
      </c>
    </row>
    <row r="90" spans="1:9" x14ac:dyDescent="0.25">
      <c r="A90" t="s">
        <v>99</v>
      </c>
      <c r="B90" t="s">
        <v>533</v>
      </c>
      <c r="C90" s="13">
        <f>F90/G90</f>
        <v>3.3333333333333335</v>
      </c>
      <c r="D90">
        <f>H90/F90</f>
        <v>0.24000000000000002</v>
      </c>
      <c r="E90">
        <f>H90/G90</f>
        <v>0.8</v>
      </c>
      <c r="F90">
        <v>15</v>
      </c>
      <c r="G90">
        <v>4.5</v>
      </c>
      <c r="H90">
        <v>3.6</v>
      </c>
      <c r="I90" t="s">
        <v>157</v>
      </c>
    </row>
    <row r="91" spans="1:9" x14ac:dyDescent="0.25">
      <c r="A91" t="s">
        <v>56</v>
      </c>
      <c r="B91" t="s">
        <v>542</v>
      </c>
      <c r="C91" s="13">
        <f>F91/G91</f>
        <v>2.5306122448979589</v>
      </c>
      <c r="D91">
        <f>H91/F91</f>
        <v>0.16935483870967744</v>
      </c>
      <c r="E91">
        <f>H91/G91</f>
        <v>0.42857142857142855</v>
      </c>
      <c r="F91">
        <v>24.8</v>
      </c>
      <c r="G91">
        <v>9.8000000000000007</v>
      </c>
      <c r="H91">
        <v>4.2</v>
      </c>
      <c r="I91" t="s">
        <v>157</v>
      </c>
    </row>
    <row r="92" spans="1:9" x14ac:dyDescent="0.25">
      <c r="A92" t="s">
        <v>107</v>
      </c>
      <c r="B92" t="s">
        <v>546</v>
      </c>
      <c r="C92" s="13">
        <f>F92/G92</f>
        <v>2.3980582524271843</v>
      </c>
      <c r="D92">
        <f>H92/F92</f>
        <v>0.13360323886639675</v>
      </c>
      <c r="E92">
        <f>H92/G92</f>
        <v>0.32038834951456308</v>
      </c>
      <c r="F92">
        <v>24.7</v>
      </c>
      <c r="G92">
        <v>10.3</v>
      </c>
      <c r="H92">
        <v>3.3</v>
      </c>
      <c r="I92" t="s">
        <v>157</v>
      </c>
    </row>
    <row r="93" spans="1:9" x14ac:dyDescent="0.25">
      <c r="A93" t="s">
        <v>44</v>
      </c>
      <c r="B93" t="s">
        <v>541</v>
      </c>
      <c r="C93" s="13">
        <f>F93/G93</f>
        <v>2.0769230769230771</v>
      </c>
      <c r="D93">
        <f>H93/F93</f>
        <v>0.22222222222222221</v>
      </c>
      <c r="E93">
        <f>H93/G93</f>
        <v>0.46153846153846156</v>
      </c>
      <c r="F93">
        <v>13.5</v>
      </c>
      <c r="G93">
        <v>6.5</v>
      </c>
      <c r="H93">
        <v>3</v>
      </c>
      <c r="I93" t="s">
        <v>157</v>
      </c>
    </row>
    <row r="94" spans="1:9" x14ac:dyDescent="0.25">
      <c r="A94" t="s">
        <v>39</v>
      </c>
      <c r="B94" t="s">
        <v>541</v>
      </c>
      <c r="C94" s="13">
        <f>F94/G94</f>
        <v>1.9855072463768113</v>
      </c>
      <c r="D94">
        <f>H94/F94</f>
        <v>0.20437956204379562</v>
      </c>
      <c r="E94">
        <f>H94/G94</f>
        <v>0.40579710144927533</v>
      </c>
      <c r="F94">
        <v>13.7</v>
      </c>
      <c r="G94">
        <v>6.9</v>
      </c>
      <c r="H94">
        <v>2.8</v>
      </c>
      <c r="I94" t="s">
        <v>157</v>
      </c>
    </row>
    <row r="95" spans="1:9" x14ac:dyDescent="0.25">
      <c r="A95" t="s">
        <v>35</v>
      </c>
      <c r="B95" t="s">
        <v>540</v>
      </c>
      <c r="C95" s="13">
        <f>F95/G95</f>
        <v>1.9036144578313252</v>
      </c>
      <c r="D95">
        <f>H95/F95</f>
        <v>0.18354430379746833</v>
      </c>
      <c r="E95">
        <f>H95/G95</f>
        <v>0.34939759036144574</v>
      </c>
      <c r="F95">
        <v>15.8</v>
      </c>
      <c r="G95">
        <v>8.3000000000000007</v>
      </c>
      <c r="H95">
        <v>2.9</v>
      </c>
      <c r="I95" t="s">
        <v>157</v>
      </c>
    </row>
    <row r="96" spans="1:9" x14ac:dyDescent="0.25">
      <c r="A96" t="s">
        <v>42</v>
      </c>
      <c r="B96" t="s">
        <v>129</v>
      </c>
      <c r="C96" s="13">
        <f>F96/G96</f>
        <v>1.536231884057971</v>
      </c>
      <c r="D96">
        <f>H96/F96</f>
        <v>0.26415094339622641</v>
      </c>
      <c r="E96">
        <f>H96/G96</f>
        <v>0.40579710144927533</v>
      </c>
      <c r="F96">
        <v>10.6</v>
      </c>
      <c r="G96">
        <v>6.9</v>
      </c>
      <c r="H96">
        <v>2.8</v>
      </c>
      <c r="I96" t="s">
        <v>157</v>
      </c>
    </row>
    <row r="97" spans="1:9" x14ac:dyDescent="0.25">
      <c r="A97" t="s">
        <v>53</v>
      </c>
      <c r="B97" t="s">
        <v>547</v>
      </c>
      <c r="C97" s="13">
        <f>F97/G97</f>
        <v>3.1960784313725492</v>
      </c>
      <c r="D97">
        <f>H97/F97</f>
        <v>0.11963190184049079</v>
      </c>
      <c r="E97">
        <f>H97/G97</f>
        <v>0.38235294117647062</v>
      </c>
      <c r="F97">
        <v>32.6</v>
      </c>
      <c r="G97">
        <v>10.199999999999999</v>
      </c>
      <c r="H97">
        <v>3.9</v>
      </c>
      <c r="I97" t="s">
        <v>157</v>
      </c>
    </row>
    <row r="98" spans="1:9" x14ac:dyDescent="0.25">
      <c r="A98" t="s">
        <v>50</v>
      </c>
      <c r="B98" t="s">
        <v>546</v>
      </c>
      <c r="C98" s="13">
        <f>F98/G98</f>
        <v>3.34</v>
      </c>
      <c r="D98">
        <f>H98/F98</f>
        <v>8.6826347305389226E-2</v>
      </c>
      <c r="E98">
        <f>H98/G98</f>
        <v>0.28999999999999998</v>
      </c>
      <c r="F98">
        <v>33.4</v>
      </c>
      <c r="G98">
        <v>10</v>
      </c>
      <c r="H98">
        <v>2.9</v>
      </c>
      <c r="I98" t="s">
        <v>157</v>
      </c>
    </row>
    <row r="99" spans="1:9" x14ac:dyDescent="0.25">
      <c r="A99" t="s">
        <v>23</v>
      </c>
      <c r="B99" t="s">
        <v>541</v>
      </c>
      <c r="C99" s="13">
        <f>F99/G99</f>
        <v>1.7857142857142858</v>
      </c>
      <c r="D99">
        <f>H99/F99</f>
        <v>0.184</v>
      </c>
      <c r="E99">
        <f>H99/G99</f>
        <v>0.32857142857142857</v>
      </c>
      <c r="F99">
        <v>12.5</v>
      </c>
      <c r="G99">
        <v>7</v>
      </c>
      <c r="H99">
        <v>2.2999999999999998</v>
      </c>
      <c r="I99" t="s">
        <v>157</v>
      </c>
    </row>
    <row r="100" spans="1:9" x14ac:dyDescent="0.25">
      <c r="A100" t="s">
        <v>12</v>
      </c>
      <c r="B100" t="s">
        <v>539</v>
      </c>
      <c r="C100" s="13">
        <f>F100/G100</f>
        <v>1.2944444444444445</v>
      </c>
      <c r="D100">
        <f>H100/F100</f>
        <v>0.13733905579399142</v>
      </c>
      <c r="E100">
        <f>H100/G100</f>
        <v>0.17777777777777778</v>
      </c>
      <c r="F100">
        <v>23.3</v>
      </c>
      <c r="G100">
        <v>18</v>
      </c>
      <c r="H100">
        <v>3.2</v>
      </c>
      <c r="I100" t="s">
        <v>153</v>
      </c>
    </row>
    <row r="101" spans="1:9" x14ac:dyDescent="0.25">
      <c r="A101" t="s">
        <v>7</v>
      </c>
      <c r="B101" t="s">
        <v>129</v>
      </c>
      <c r="C101" s="13">
        <f>F101/G101</f>
        <v>4.7058823529411766</v>
      </c>
      <c r="D101">
        <f>H101/F101</f>
        <v>0.1</v>
      </c>
      <c r="E101">
        <f>H101/G101</f>
        <v>0.4705882352941177</v>
      </c>
      <c r="F101">
        <v>32</v>
      </c>
      <c r="G101">
        <v>6.8</v>
      </c>
      <c r="H101">
        <v>3.2</v>
      </c>
      <c r="I101" t="s">
        <v>144</v>
      </c>
    </row>
    <row r="102" spans="1:9" x14ac:dyDescent="0.25">
      <c r="A102" t="s">
        <v>10</v>
      </c>
      <c r="B102" t="s">
        <v>533</v>
      </c>
      <c r="C102" s="13">
        <f>F102/G102</f>
        <v>1.8203592814371257</v>
      </c>
      <c r="D102">
        <f>H102/F102</f>
        <v>0.11513157894736843</v>
      </c>
      <c r="E102">
        <f>H102/G102</f>
        <v>0.20958083832335331</v>
      </c>
      <c r="F102">
        <v>30.4</v>
      </c>
      <c r="G102">
        <v>16.7</v>
      </c>
      <c r="H102">
        <v>3.5</v>
      </c>
      <c r="I102" t="s">
        <v>149</v>
      </c>
    </row>
    <row r="103" spans="1:9" x14ac:dyDescent="0.25">
      <c r="A103" t="s">
        <v>11</v>
      </c>
      <c r="B103" t="s">
        <v>533</v>
      </c>
      <c r="C103" s="13">
        <f>F103/G103</f>
        <v>1.3967391304347827</v>
      </c>
      <c r="D103">
        <f>H103/F103</f>
        <v>0.15953307392996108</v>
      </c>
      <c r="E103">
        <f>H103/G103</f>
        <v>0.22282608695652173</v>
      </c>
      <c r="F103">
        <v>25.7</v>
      </c>
      <c r="G103">
        <v>18.399999999999999</v>
      </c>
      <c r="H103">
        <v>4.0999999999999996</v>
      </c>
      <c r="I103" t="s">
        <v>149</v>
      </c>
    </row>
    <row r="104" spans="1:9" x14ac:dyDescent="0.25">
      <c r="A104" t="s">
        <v>127</v>
      </c>
      <c r="B104" t="s">
        <v>533</v>
      </c>
      <c r="C104" s="13">
        <f>F104/G104</f>
        <v>2.9545454545454546</v>
      </c>
      <c r="D104">
        <f>H104/F104</f>
        <v>8.7912087912087919E-2</v>
      </c>
      <c r="E104">
        <f>H104/G104</f>
        <v>0.25974025974025972</v>
      </c>
      <c r="F104">
        <v>45.5</v>
      </c>
      <c r="G104">
        <v>15.4</v>
      </c>
      <c r="H104">
        <v>4</v>
      </c>
      <c r="I104" t="s">
        <v>257</v>
      </c>
    </row>
    <row r="105" spans="1:9" x14ac:dyDescent="0.25">
      <c r="A105" t="s">
        <v>16</v>
      </c>
      <c r="B105" t="s">
        <v>539</v>
      </c>
      <c r="C105" s="13">
        <f>F105/G105</f>
        <v>2.0833333333333335</v>
      </c>
      <c r="D105">
        <f>H105/F105</f>
        <v>0.32</v>
      </c>
      <c r="E105">
        <f>H105/G105</f>
        <v>0.66666666666666663</v>
      </c>
      <c r="F105">
        <v>12.5</v>
      </c>
      <c r="G105">
        <v>6</v>
      </c>
      <c r="H105">
        <v>4</v>
      </c>
      <c r="I105" t="s">
        <v>157</v>
      </c>
    </row>
    <row r="106" spans="1:9" x14ac:dyDescent="0.25">
      <c r="A106" t="s">
        <v>59</v>
      </c>
      <c r="B106" t="s">
        <v>533</v>
      </c>
      <c r="C106" s="13">
        <f>F106/G106</f>
        <v>2.5333333333333332</v>
      </c>
      <c r="D106">
        <f>H106/F106</f>
        <v>0.21052631578947367</v>
      </c>
      <c r="E106">
        <f>H106/G106</f>
        <v>0.53333333333333333</v>
      </c>
      <c r="F106">
        <v>19</v>
      </c>
      <c r="G106">
        <v>7.5</v>
      </c>
      <c r="H106">
        <v>4</v>
      </c>
      <c r="I106" t="s">
        <v>157</v>
      </c>
    </row>
    <row r="107" spans="1:9" x14ac:dyDescent="0.25">
      <c r="A107" t="s">
        <v>55</v>
      </c>
      <c r="B107" t="s">
        <v>548</v>
      </c>
      <c r="C107" s="13">
        <f>F107/G107</f>
        <v>1.8333333333333333</v>
      </c>
      <c r="D107">
        <f>H107/F107</f>
        <v>0.28708133971291866</v>
      </c>
      <c r="E107">
        <f>H107/G107</f>
        <v>0.52631578947368418</v>
      </c>
      <c r="F107">
        <v>20.9</v>
      </c>
      <c r="G107">
        <v>11.4</v>
      </c>
      <c r="H107">
        <v>6</v>
      </c>
      <c r="I107" t="s">
        <v>157</v>
      </c>
    </row>
    <row r="108" spans="1:9" x14ac:dyDescent="0.25">
      <c r="A108" t="s">
        <v>100</v>
      </c>
      <c r="B108" t="s">
        <v>546</v>
      </c>
      <c r="C108" s="13">
        <f>F108/G108</f>
        <v>2.1791044776119404</v>
      </c>
      <c r="D108">
        <f>H108/F108</f>
        <v>0.54794520547945202</v>
      </c>
      <c r="E108">
        <f>H108/G108</f>
        <v>1.1940298507462686</v>
      </c>
      <c r="F108">
        <v>14.6</v>
      </c>
      <c r="G108">
        <v>6.7</v>
      </c>
      <c r="H108">
        <v>8</v>
      </c>
      <c r="I108" t="s">
        <v>157</v>
      </c>
    </row>
    <row r="109" spans="1:9" x14ac:dyDescent="0.25">
      <c r="A109" t="s">
        <v>101</v>
      </c>
      <c r="B109" t="s">
        <v>547</v>
      </c>
      <c r="C109" s="13">
        <f>F109/G109</f>
        <v>1.9655172413793107</v>
      </c>
      <c r="D109">
        <f>H109/F109</f>
        <v>0.43274853801169588</v>
      </c>
      <c r="E109">
        <f>H109/G109</f>
        <v>0.85057471264367823</v>
      </c>
      <c r="F109">
        <v>17.100000000000001</v>
      </c>
      <c r="G109">
        <v>8.6999999999999993</v>
      </c>
      <c r="H109">
        <v>7.4</v>
      </c>
      <c r="I109" t="s">
        <v>157</v>
      </c>
    </row>
    <row r="110" spans="1:9" x14ac:dyDescent="0.25">
      <c r="A110" t="s">
        <v>102</v>
      </c>
      <c r="B110" t="s">
        <v>547</v>
      </c>
      <c r="C110" s="13">
        <f>F110/G110</f>
        <v>2.1875</v>
      </c>
      <c r="D110">
        <f>H110/F110</f>
        <v>0.41142857142857142</v>
      </c>
      <c r="E110">
        <f>H110/G110</f>
        <v>0.9</v>
      </c>
      <c r="F110">
        <v>17.5</v>
      </c>
      <c r="G110">
        <v>8</v>
      </c>
      <c r="H110">
        <v>7.2</v>
      </c>
      <c r="I110" t="s">
        <v>157</v>
      </c>
    </row>
    <row r="111" spans="1:9" x14ac:dyDescent="0.25">
      <c r="A111" t="s">
        <v>108</v>
      </c>
      <c r="B111" t="s">
        <v>546</v>
      </c>
      <c r="C111" s="13">
        <f>F111/G111</f>
        <v>2.5656565656565653</v>
      </c>
      <c r="D111">
        <f>H111/F111</f>
        <v>0.34251968503937008</v>
      </c>
      <c r="E111">
        <f>H111/G111</f>
        <v>0.87878787878787867</v>
      </c>
      <c r="F111">
        <v>25.4</v>
      </c>
      <c r="G111">
        <v>9.9</v>
      </c>
      <c r="H111">
        <v>8.6999999999999993</v>
      </c>
      <c r="I111" t="s">
        <v>157</v>
      </c>
    </row>
    <row r="112" spans="1:9" x14ac:dyDescent="0.25">
      <c r="A112" t="s">
        <v>80</v>
      </c>
      <c r="B112" t="s">
        <v>533</v>
      </c>
      <c r="C112" s="13">
        <f>F112/G112</f>
        <v>2.6515151515151518</v>
      </c>
      <c r="D112">
        <f>H112/F112</f>
        <v>0.13714285714285715</v>
      </c>
      <c r="E112">
        <f>H112/G112</f>
        <v>0.36363636363636365</v>
      </c>
      <c r="F112">
        <v>17.5</v>
      </c>
      <c r="G112">
        <v>6.6</v>
      </c>
      <c r="H112">
        <v>2.4</v>
      </c>
      <c r="I112" t="s">
        <v>157</v>
      </c>
    </row>
    <row r="113" spans="1:9" x14ac:dyDescent="0.25">
      <c r="A113" t="s">
        <v>89</v>
      </c>
      <c r="B113" t="s">
        <v>533</v>
      </c>
      <c r="C113" s="13">
        <f>F113/G113</f>
        <v>2.5</v>
      </c>
      <c r="D113">
        <f>H113/F113</f>
        <v>0.24117647058823527</v>
      </c>
      <c r="E113">
        <f>H113/G113</f>
        <v>0.6029411764705882</v>
      </c>
      <c r="F113">
        <v>17</v>
      </c>
      <c r="G113">
        <v>6.8</v>
      </c>
      <c r="H113">
        <v>4.0999999999999996</v>
      </c>
      <c r="I113" t="s">
        <v>157</v>
      </c>
    </row>
    <row r="114" spans="1:9" x14ac:dyDescent="0.25">
      <c r="A114" t="s">
        <v>90</v>
      </c>
      <c r="B114" t="s">
        <v>542</v>
      </c>
      <c r="C114" s="13">
        <f>F114/G114</f>
        <v>2.406779661016949</v>
      </c>
      <c r="D114">
        <f>H114/F114</f>
        <v>0.25352112676056338</v>
      </c>
      <c r="E114">
        <f>H114/G114</f>
        <v>0.61016949152542366</v>
      </c>
      <c r="F114">
        <v>14.2</v>
      </c>
      <c r="G114">
        <v>5.9</v>
      </c>
      <c r="H114">
        <v>3.6</v>
      </c>
      <c r="I114" t="s">
        <v>157</v>
      </c>
    </row>
    <row r="115" spans="1:9" x14ac:dyDescent="0.25">
      <c r="A115" t="s">
        <v>91</v>
      </c>
      <c r="B115" t="s">
        <v>542</v>
      </c>
      <c r="C115" s="13">
        <f>F115/G115</f>
        <v>2.4912280701754383</v>
      </c>
      <c r="D115">
        <f>H115/F115</f>
        <v>0.27464788732394368</v>
      </c>
      <c r="E115">
        <f>H115/G115</f>
        <v>0.68421052631578949</v>
      </c>
      <c r="F115">
        <v>14.2</v>
      </c>
      <c r="G115">
        <v>5.7</v>
      </c>
      <c r="H115">
        <v>3.9</v>
      </c>
      <c r="I115" t="s">
        <v>157</v>
      </c>
    </row>
    <row r="116" spans="1:9" x14ac:dyDescent="0.25">
      <c r="A116" t="s">
        <v>92</v>
      </c>
      <c r="B116" t="s">
        <v>533</v>
      </c>
      <c r="C116" s="13">
        <f>F116/G116</f>
        <v>2.2941176470588234</v>
      </c>
      <c r="D116">
        <f>H116/F116</f>
        <v>0.58974358974358976</v>
      </c>
      <c r="E116">
        <f>H116/G116</f>
        <v>1.3529411764705883</v>
      </c>
      <c r="F116">
        <v>11.7</v>
      </c>
      <c r="G116">
        <v>5.0999999999999996</v>
      </c>
      <c r="H116">
        <v>6.9</v>
      </c>
      <c r="I116" t="s">
        <v>157</v>
      </c>
    </row>
    <row r="117" spans="1:9" x14ac:dyDescent="0.25">
      <c r="A117" t="s">
        <v>93</v>
      </c>
      <c r="B117" t="s">
        <v>533</v>
      </c>
      <c r="C117" s="13">
        <f>F117/G117</f>
        <v>2.48</v>
      </c>
      <c r="D117">
        <f>H117/F117</f>
        <v>0.39516129032258068</v>
      </c>
      <c r="E117">
        <f>H117/G117</f>
        <v>0.98000000000000009</v>
      </c>
      <c r="F117">
        <v>12.4</v>
      </c>
      <c r="G117">
        <v>5</v>
      </c>
      <c r="H117">
        <v>4.9000000000000004</v>
      </c>
      <c r="I117" t="s">
        <v>157</v>
      </c>
    </row>
    <row r="118" spans="1:9" x14ac:dyDescent="0.25">
      <c r="A118" t="s">
        <v>94</v>
      </c>
      <c r="B118" t="s">
        <v>533</v>
      </c>
      <c r="C118" s="13">
        <f>F118/G118</f>
        <v>2.2857142857142856</v>
      </c>
      <c r="D118">
        <f>H118/F118</f>
        <v>0.3125</v>
      </c>
      <c r="E118">
        <f>H118/G118</f>
        <v>0.71428571428571419</v>
      </c>
      <c r="F118">
        <v>11.2</v>
      </c>
      <c r="G118">
        <v>4.9000000000000004</v>
      </c>
      <c r="H118">
        <v>3.5</v>
      </c>
      <c r="I118" t="s">
        <v>157</v>
      </c>
    </row>
    <row r="119" spans="1:9" x14ac:dyDescent="0.25">
      <c r="A119" t="s">
        <v>84</v>
      </c>
      <c r="B119" t="s">
        <v>533</v>
      </c>
      <c r="C119" s="13">
        <f>F119/G119</f>
        <v>3.1025641025641026</v>
      </c>
      <c r="D119">
        <f>H119/F119</f>
        <v>0.2975206611570248</v>
      </c>
      <c r="E119">
        <f>H119/G119</f>
        <v>0.92307692307692313</v>
      </c>
      <c r="F119">
        <v>12.1</v>
      </c>
      <c r="G119">
        <v>3.9</v>
      </c>
      <c r="H119">
        <v>3.6</v>
      </c>
      <c r="I119" t="s">
        <v>157</v>
      </c>
    </row>
    <row r="120" spans="1:9" x14ac:dyDescent="0.25">
      <c r="A120" t="s">
        <v>85</v>
      </c>
      <c r="B120" t="s">
        <v>533</v>
      </c>
      <c r="C120" s="13">
        <f>F120/G120</f>
        <v>2.8695652173913042</v>
      </c>
      <c r="D120">
        <f>H120/F120</f>
        <v>0.63636363636363646</v>
      </c>
      <c r="E120">
        <f>H120/G120</f>
        <v>1.8260869565217392</v>
      </c>
      <c r="F120">
        <v>13.2</v>
      </c>
      <c r="G120">
        <v>4.5999999999999996</v>
      </c>
      <c r="H120">
        <v>8.4</v>
      </c>
      <c r="I120" t="s">
        <v>157</v>
      </c>
    </row>
    <row r="121" spans="1:9" x14ac:dyDescent="0.25">
      <c r="A121" t="s">
        <v>86</v>
      </c>
      <c r="B121" t="s">
        <v>533</v>
      </c>
      <c r="C121" s="13">
        <f>F121/G121</f>
        <v>3.4375</v>
      </c>
      <c r="D121">
        <f>H121/F121</f>
        <v>0.83636363636363631</v>
      </c>
      <c r="E121">
        <f>H121/G121</f>
        <v>2.8749999999999996</v>
      </c>
      <c r="F121">
        <v>11</v>
      </c>
      <c r="G121">
        <v>3.2</v>
      </c>
      <c r="H121">
        <v>9.1999999999999993</v>
      </c>
      <c r="I121" t="s">
        <v>157</v>
      </c>
    </row>
    <row r="122" spans="1:9" x14ac:dyDescent="0.25">
      <c r="A122" t="s">
        <v>14</v>
      </c>
      <c r="B122" t="s">
        <v>533</v>
      </c>
      <c r="C122" s="13">
        <f>F122/G122</f>
        <v>1.7749999999999999</v>
      </c>
      <c r="D122">
        <f>H122/F122</f>
        <v>1.1126760563380282</v>
      </c>
      <c r="E122">
        <f>H122/G122</f>
        <v>1.9750000000000001</v>
      </c>
      <c r="F122">
        <v>7.1</v>
      </c>
      <c r="G122">
        <v>4</v>
      </c>
      <c r="H122">
        <v>7.9</v>
      </c>
      <c r="I122" t="s">
        <v>157</v>
      </c>
    </row>
    <row r="123" spans="1:9" x14ac:dyDescent="0.25">
      <c r="A123" t="s">
        <v>66</v>
      </c>
      <c r="B123" t="s">
        <v>533</v>
      </c>
      <c r="C123" s="13">
        <f>F123/G123</f>
        <v>2.1666666666666665</v>
      </c>
      <c r="D123">
        <f>H123/F123</f>
        <v>0.3692307692307692</v>
      </c>
      <c r="E123">
        <f>H123/G123</f>
        <v>0.79999999999999993</v>
      </c>
      <c r="F123">
        <v>13</v>
      </c>
      <c r="G123">
        <v>6</v>
      </c>
      <c r="H123">
        <v>4.8</v>
      </c>
      <c r="I123" t="s">
        <v>157</v>
      </c>
    </row>
    <row r="124" spans="1:9" x14ac:dyDescent="0.25">
      <c r="A124" t="s">
        <v>78</v>
      </c>
      <c r="B124" t="s">
        <v>533</v>
      </c>
      <c r="C124" s="13">
        <f>F124/G124</f>
        <v>4.5147058823529411</v>
      </c>
      <c r="D124">
        <f>H124/F124</f>
        <v>0.21824104234527689</v>
      </c>
      <c r="E124">
        <f>H124/G124</f>
        <v>0.98529411764705888</v>
      </c>
      <c r="F124">
        <v>30.7</v>
      </c>
      <c r="G124">
        <v>6.8</v>
      </c>
      <c r="H124">
        <v>6.7</v>
      </c>
      <c r="I124" t="s">
        <v>157</v>
      </c>
    </row>
    <row r="125" spans="1:9" x14ac:dyDescent="0.25">
      <c r="A125" t="s">
        <v>28</v>
      </c>
      <c r="B125" t="s">
        <v>129</v>
      </c>
      <c r="C125" s="13">
        <f>F125/G125</f>
        <v>4.3589743589743595</v>
      </c>
      <c r="D125">
        <f>H125/F125</f>
        <v>0.52941176470588236</v>
      </c>
      <c r="E125">
        <f>H125/G125</f>
        <v>2.3076923076923079</v>
      </c>
      <c r="F125">
        <v>17</v>
      </c>
      <c r="G125">
        <v>3.9</v>
      </c>
      <c r="H125">
        <v>9</v>
      </c>
      <c r="I125" t="s">
        <v>157</v>
      </c>
    </row>
    <row r="126" spans="1:9" x14ac:dyDescent="0.25">
      <c r="A126" t="s">
        <v>38</v>
      </c>
      <c r="B126" t="s">
        <v>541</v>
      </c>
      <c r="C126" s="13">
        <f>F126/G126</f>
        <v>1.7808219178082192</v>
      </c>
      <c r="D126">
        <f>H126/F126</f>
        <v>0.46153846153846156</v>
      </c>
      <c r="E126">
        <f>H126/G126</f>
        <v>0.82191780821917815</v>
      </c>
      <c r="F126">
        <v>13</v>
      </c>
      <c r="G126">
        <v>7.3</v>
      </c>
      <c r="H126">
        <v>6</v>
      </c>
      <c r="I126" t="s">
        <v>157</v>
      </c>
    </row>
    <row r="127" spans="1:9" x14ac:dyDescent="0.25">
      <c r="A127" t="s">
        <v>45</v>
      </c>
      <c r="B127" t="s">
        <v>541</v>
      </c>
      <c r="C127" s="13">
        <f>F127/G127</f>
        <v>2.098591549295775</v>
      </c>
      <c r="D127">
        <f>H127/F127</f>
        <v>0.44295302013422816</v>
      </c>
      <c r="E127">
        <f>H127/G127</f>
        <v>0.92957746478873238</v>
      </c>
      <c r="F127">
        <v>14.9</v>
      </c>
      <c r="G127">
        <v>7.1</v>
      </c>
      <c r="H127">
        <v>6.6</v>
      </c>
      <c r="I127" t="s">
        <v>157</v>
      </c>
    </row>
    <row r="128" spans="1:9" x14ac:dyDescent="0.25">
      <c r="A128" t="s">
        <v>19</v>
      </c>
      <c r="B128" t="s">
        <v>541</v>
      </c>
      <c r="C128" s="13">
        <f>F128/G128</f>
        <v>1.7692307692307692</v>
      </c>
      <c r="D128">
        <f>H128/F128</f>
        <v>0.72173913043478266</v>
      </c>
      <c r="E128">
        <f>H128/G128</f>
        <v>1.276923076923077</v>
      </c>
      <c r="F128">
        <v>11.5</v>
      </c>
      <c r="G128">
        <v>6.5</v>
      </c>
      <c r="H128">
        <v>8.3000000000000007</v>
      </c>
      <c r="I128" t="s">
        <v>157</v>
      </c>
    </row>
    <row r="129" spans="1:9" x14ac:dyDescent="0.25">
      <c r="A129" t="s">
        <v>30</v>
      </c>
      <c r="B129" t="s">
        <v>544</v>
      </c>
      <c r="C129" s="13">
        <f>F129/G129</f>
        <v>2.0939597315436242</v>
      </c>
      <c r="D129">
        <f>H129/F129</f>
        <v>0.34935897435897439</v>
      </c>
      <c r="E129">
        <f>H129/G129</f>
        <v>0.73154362416107388</v>
      </c>
      <c r="F129">
        <v>31.2</v>
      </c>
      <c r="G129">
        <v>14.9</v>
      </c>
      <c r="H129">
        <v>10.9</v>
      </c>
      <c r="I129" t="s">
        <v>157</v>
      </c>
    </row>
    <row r="130" spans="1:9" x14ac:dyDescent="0.25">
      <c r="A130" t="s">
        <v>31</v>
      </c>
      <c r="B130" t="s">
        <v>545</v>
      </c>
      <c r="C130" s="13">
        <f>F130/G130</f>
        <v>2.3184357541899443</v>
      </c>
      <c r="D130">
        <f>H130/F130</f>
        <v>0.17108433734939757</v>
      </c>
      <c r="E130">
        <f>H130/G130</f>
        <v>0.39664804469273746</v>
      </c>
      <c r="F130">
        <v>41.5</v>
      </c>
      <c r="G130">
        <v>17.899999999999999</v>
      </c>
      <c r="H130">
        <v>7.1</v>
      </c>
      <c r="I130" t="s">
        <v>157</v>
      </c>
    </row>
    <row r="134" spans="1:9" x14ac:dyDescent="0.25">
      <c r="F134">
        <v>13.2</v>
      </c>
      <c r="G134">
        <v>5.5</v>
      </c>
      <c r="H134">
        <f t="shared" ref="H134" si="0">QUARTILE(H2:H130,1)</f>
        <v>3.6</v>
      </c>
    </row>
    <row r="135" spans="1:9" x14ac:dyDescent="0.25">
      <c r="F135">
        <v>16.5</v>
      </c>
      <c r="G135">
        <v>6.9</v>
      </c>
      <c r="H135">
        <f t="shared" ref="H135" si="1">QUARTILE(H2:H130,2)</f>
        <v>5.6</v>
      </c>
    </row>
    <row r="136" spans="1:9" x14ac:dyDescent="0.25">
      <c r="F136">
        <v>23.3</v>
      </c>
      <c r="G136">
        <v>9.4</v>
      </c>
      <c r="H136">
        <f t="shared" ref="H136" si="2">QUARTILE(H2:H130,3)</f>
        <v>7.9</v>
      </c>
    </row>
  </sheetData>
  <autoFilter ref="A1:I136">
    <sortState ref="A7:I130">
      <sortCondition ref="I1:I13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72"/>
  <sheetViews>
    <sheetView topLeftCell="A51" workbookViewId="0">
      <selection activeCell="A143" sqref="A143:E143"/>
    </sheetView>
  </sheetViews>
  <sheetFormatPr baseColWidth="10" defaultRowHeight="15" x14ac:dyDescent="0.25"/>
  <cols>
    <col min="1" max="1" width="17.42578125" customWidth="1"/>
  </cols>
  <sheetData>
    <row r="1" spans="1:5" x14ac:dyDescent="0.25">
      <c r="A1" s="14"/>
      <c r="B1" t="s">
        <v>606</v>
      </c>
      <c r="C1" t="s">
        <v>607</v>
      </c>
      <c r="D1" t="s">
        <v>608</v>
      </c>
      <c r="E1" t="s">
        <v>609</v>
      </c>
    </row>
    <row r="2" spans="1:5" hidden="1" x14ac:dyDescent="0.25">
      <c r="A2" t="s">
        <v>610</v>
      </c>
      <c r="B2">
        <v>0.752</v>
      </c>
      <c r="C2">
        <v>-2.6782346000000001</v>
      </c>
      <c r="D2">
        <v>4.1822346000000001</v>
      </c>
      <c r="E2">
        <v>0.99999879999999997</v>
      </c>
    </row>
    <row r="3" spans="1:5" hidden="1" x14ac:dyDescent="0.25">
      <c r="A3" t="s">
        <v>611</v>
      </c>
      <c r="B3">
        <v>0.74057142899999995</v>
      </c>
      <c r="C3">
        <v>-1.7701032000000001</v>
      </c>
      <c r="D3">
        <v>3.2512460999999999</v>
      </c>
      <c r="E3">
        <v>0.99989550000000005</v>
      </c>
    </row>
    <row r="4" spans="1:5" hidden="1" x14ac:dyDescent="0.25">
      <c r="A4" t="s">
        <v>612</v>
      </c>
      <c r="B4">
        <v>1.149818182</v>
      </c>
      <c r="C4">
        <v>-1.383578</v>
      </c>
      <c r="D4">
        <v>3.6832144000000002</v>
      </c>
      <c r="E4">
        <v>0.97939140000000002</v>
      </c>
    </row>
    <row r="5" spans="1:5" hidden="1" x14ac:dyDescent="0.25">
      <c r="A5" t="s">
        <v>613</v>
      </c>
      <c r="B5">
        <v>0.59</v>
      </c>
      <c r="C5">
        <v>-2.3806702999999998</v>
      </c>
      <c r="D5">
        <v>3.5606703</v>
      </c>
      <c r="E5">
        <v>0.99999970000000005</v>
      </c>
    </row>
    <row r="6" spans="1:5" hidden="1" x14ac:dyDescent="0.25">
      <c r="A6" t="s">
        <v>614</v>
      </c>
      <c r="B6">
        <v>0.52800000000000002</v>
      </c>
      <c r="C6">
        <v>-2.9022345999999999</v>
      </c>
      <c r="D6">
        <v>3.9582345999999999</v>
      </c>
      <c r="E6">
        <v>1</v>
      </c>
    </row>
    <row r="7" spans="1:5" hidden="1" x14ac:dyDescent="0.25">
      <c r="A7" t="s">
        <v>615</v>
      </c>
      <c r="B7">
        <v>1.085083333</v>
      </c>
      <c r="C7">
        <v>-1.4395009999999999</v>
      </c>
      <c r="D7">
        <v>3.6096677000000001</v>
      </c>
      <c r="E7">
        <v>0.98827779999999998</v>
      </c>
    </row>
    <row r="8" spans="1:5" hidden="1" x14ac:dyDescent="0.25">
      <c r="A8" t="s">
        <v>616</v>
      </c>
      <c r="B8">
        <v>0.23400000000000001</v>
      </c>
      <c r="C8">
        <v>-3.1962345999999999</v>
      </c>
      <c r="D8">
        <v>3.6642345999999999</v>
      </c>
      <c r="E8">
        <v>1</v>
      </c>
    </row>
    <row r="9" spans="1:5" hidden="1" x14ac:dyDescent="0.25">
      <c r="A9" t="s">
        <v>617</v>
      </c>
      <c r="B9">
        <v>0.83233333300000001</v>
      </c>
      <c r="C9">
        <v>-1.9684415</v>
      </c>
      <c r="D9">
        <v>3.6331082000000001</v>
      </c>
      <c r="E9">
        <v>0.99988390000000005</v>
      </c>
    </row>
    <row r="10" spans="1:5" hidden="1" x14ac:dyDescent="0.25">
      <c r="A10" t="s">
        <v>618</v>
      </c>
      <c r="B10">
        <v>0.39133333300000001</v>
      </c>
      <c r="C10">
        <v>-2.4094414999999998</v>
      </c>
      <c r="D10">
        <v>3.1921081999999998</v>
      </c>
      <c r="E10">
        <v>1</v>
      </c>
    </row>
    <row r="11" spans="1:5" hidden="1" x14ac:dyDescent="0.25">
      <c r="A11" t="s">
        <v>619</v>
      </c>
      <c r="B11">
        <v>0.50121428599999995</v>
      </c>
      <c r="C11">
        <v>-2.0094604</v>
      </c>
      <c r="D11">
        <v>3.011889</v>
      </c>
      <c r="E11">
        <v>0.99999970000000005</v>
      </c>
    </row>
    <row r="12" spans="1:5" hidden="1" x14ac:dyDescent="0.25">
      <c r="A12" t="s">
        <v>620</v>
      </c>
      <c r="B12">
        <v>1.1475</v>
      </c>
      <c r="C12">
        <v>-1.8231702999999999</v>
      </c>
      <c r="D12">
        <v>4.1181703000000001</v>
      </c>
      <c r="E12">
        <v>0.99647949999999996</v>
      </c>
    </row>
    <row r="13" spans="1:5" hidden="1" x14ac:dyDescent="0.25">
      <c r="A13" t="s">
        <v>621</v>
      </c>
      <c r="B13">
        <v>0.27</v>
      </c>
      <c r="C13">
        <v>-2.5307748999999999</v>
      </c>
      <c r="D13">
        <v>3.0707749</v>
      </c>
      <c r="E13">
        <v>1</v>
      </c>
    </row>
    <row r="14" spans="1:5" hidden="1" x14ac:dyDescent="0.25">
      <c r="A14" t="s">
        <v>622</v>
      </c>
      <c r="B14">
        <v>1.139</v>
      </c>
      <c r="C14">
        <v>-2.2912346000000001</v>
      </c>
      <c r="D14">
        <v>4.5692345999999997</v>
      </c>
      <c r="E14">
        <v>0.99947229999999998</v>
      </c>
    </row>
    <row r="15" spans="1:5" hidden="1" x14ac:dyDescent="0.25">
      <c r="A15" t="s">
        <v>623</v>
      </c>
      <c r="B15">
        <v>1.0156808509999999</v>
      </c>
      <c r="C15">
        <v>-1.4355290999999999</v>
      </c>
      <c r="D15">
        <v>3.4668909000000001</v>
      </c>
      <c r="E15">
        <v>0.9921297</v>
      </c>
    </row>
    <row r="16" spans="1:5" hidden="1" x14ac:dyDescent="0.25">
      <c r="A16" t="s">
        <v>624</v>
      </c>
      <c r="B16">
        <v>0.29049999999999998</v>
      </c>
      <c r="C16">
        <v>-2.6801702999999999</v>
      </c>
      <c r="D16">
        <v>3.2611702999999999</v>
      </c>
      <c r="E16">
        <v>1</v>
      </c>
    </row>
    <row r="17" spans="1:7" hidden="1" x14ac:dyDescent="0.25">
      <c r="A17" t="s">
        <v>625</v>
      </c>
      <c r="B17">
        <v>1.2175</v>
      </c>
      <c r="C17">
        <v>-1.402385</v>
      </c>
      <c r="D17">
        <v>3.8373849999999998</v>
      </c>
      <c r="E17">
        <v>0.97396530000000003</v>
      </c>
    </row>
    <row r="18" spans="1:7" x14ac:dyDescent="0.25">
      <c r="A18" t="s">
        <v>626</v>
      </c>
      <c r="B18">
        <v>5.2565</v>
      </c>
      <c r="C18">
        <v>2.5446613999999999</v>
      </c>
      <c r="D18">
        <v>7.9683386</v>
      </c>
      <c r="E18">
        <v>0</v>
      </c>
      <c r="G18" t="s">
        <v>781</v>
      </c>
    </row>
    <row r="19" spans="1:7" x14ac:dyDescent="0.25">
      <c r="A19" t="s">
        <v>627</v>
      </c>
      <c r="B19">
        <v>4.6909999999999998</v>
      </c>
      <c r="C19">
        <v>1.2607653999999999</v>
      </c>
      <c r="D19">
        <v>8.1212345999999993</v>
      </c>
      <c r="E19">
        <v>4.4900000000000002E-4</v>
      </c>
    </row>
    <row r="20" spans="1:7" hidden="1" x14ac:dyDescent="0.25">
      <c r="A20" t="s">
        <v>628</v>
      </c>
      <c r="B20">
        <v>-1.1428571E-2</v>
      </c>
      <c r="C20">
        <v>-2.5221032000000001</v>
      </c>
      <c r="D20">
        <v>2.4992461000000001</v>
      </c>
      <c r="E20">
        <v>1</v>
      </c>
    </row>
    <row r="21" spans="1:7" hidden="1" x14ac:dyDescent="0.25">
      <c r="A21" t="s">
        <v>629</v>
      </c>
      <c r="B21">
        <v>0.39781818200000002</v>
      </c>
      <c r="C21">
        <v>-2.1355780000000002</v>
      </c>
      <c r="D21">
        <v>2.9312144</v>
      </c>
      <c r="E21">
        <v>1</v>
      </c>
    </row>
    <row r="22" spans="1:7" hidden="1" x14ac:dyDescent="0.25">
      <c r="A22" t="s">
        <v>630</v>
      </c>
      <c r="B22">
        <v>-0.16200000000000001</v>
      </c>
      <c r="C22">
        <v>-3.1326703</v>
      </c>
      <c r="D22">
        <v>2.8086703000000002</v>
      </c>
      <c r="E22">
        <v>1</v>
      </c>
    </row>
    <row r="23" spans="1:7" hidden="1" x14ac:dyDescent="0.25">
      <c r="A23" t="s">
        <v>631</v>
      </c>
      <c r="B23">
        <v>-0.224</v>
      </c>
      <c r="C23">
        <v>-3.6542346000000001</v>
      </c>
      <c r="D23">
        <v>3.2062346000000002</v>
      </c>
      <c r="E23">
        <v>1</v>
      </c>
    </row>
    <row r="24" spans="1:7" hidden="1" x14ac:dyDescent="0.25">
      <c r="A24" t="s">
        <v>632</v>
      </c>
      <c r="B24">
        <v>0.33308333299999998</v>
      </c>
      <c r="C24">
        <v>-2.1915010000000001</v>
      </c>
      <c r="D24">
        <v>2.8576676999999999</v>
      </c>
      <c r="E24">
        <v>1</v>
      </c>
    </row>
    <row r="25" spans="1:7" hidden="1" x14ac:dyDescent="0.25">
      <c r="A25" t="s">
        <v>633</v>
      </c>
      <c r="B25">
        <v>-0.51800000000000002</v>
      </c>
      <c r="C25">
        <v>-3.9482346000000001</v>
      </c>
      <c r="D25">
        <v>2.9122346000000001</v>
      </c>
      <c r="E25">
        <v>1</v>
      </c>
    </row>
    <row r="26" spans="1:7" hidden="1" x14ac:dyDescent="0.25">
      <c r="A26" t="s">
        <v>634</v>
      </c>
      <c r="B26">
        <v>8.0333333000000007E-2</v>
      </c>
      <c r="C26">
        <v>-2.7204415000000002</v>
      </c>
      <c r="D26">
        <v>2.8811081999999999</v>
      </c>
      <c r="E26">
        <v>1</v>
      </c>
    </row>
    <row r="27" spans="1:7" hidden="1" x14ac:dyDescent="0.25">
      <c r="A27" t="s">
        <v>635</v>
      </c>
      <c r="B27">
        <v>-0.360666667</v>
      </c>
      <c r="C27">
        <v>-3.1614415</v>
      </c>
      <c r="D27">
        <v>2.4401082000000001</v>
      </c>
      <c r="E27">
        <v>1</v>
      </c>
    </row>
    <row r="28" spans="1:7" hidden="1" x14ac:dyDescent="0.25">
      <c r="A28" t="s">
        <v>636</v>
      </c>
      <c r="B28">
        <v>-0.25078571399999999</v>
      </c>
      <c r="C28">
        <v>-2.7614603999999998</v>
      </c>
      <c r="D28">
        <v>2.2598889999999998</v>
      </c>
      <c r="E28">
        <v>1</v>
      </c>
    </row>
    <row r="29" spans="1:7" hidden="1" x14ac:dyDescent="0.25">
      <c r="A29" t="s">
        <v>637</v>
      </c>
      <c r="B29">
        <v>0.39550000000000002</v>
      </c>
      <c r="C29">
        <v>-2.5751702999999999</v>
      </c>
      <c r="D29">
        <v>3.3661702999999998</v>
      </c>
      <c r="E29">
        <v>1</v>
      </c>
    </row>
    <row r="30" spans="1:7" hidden="1" x14ac:dyDescent="0.25">
      <c r="A30" t="s">
        <v>638</v>
      </c>
      <c r="B30">
        <v>-0.48199999999999998</v>
      </c>
      <c r="C30">
        <v>-3.2827749000000002</v>
      </c>
      <c r="D30">
        <v>2.3187749000000002</v>
      </c>
      <c r="E30">
        <v>1</v>
      </c>
    </row>
    <row r="31" spans="1:7" hidden="1" x14ac:dyDescent="0.25">
      <c r="A31" t="s">
        <v>639</v>
      </c>
      <c r="B31">
        <v>0.38700000000000001</v>
      </c>
      <c r="C31">
        <v>-3.0432345999999999</v>
      </c>
      <c r="D31">
        <v>3.8172345999999999</v>
      </c>
      <c r="E31">
        <v>1</v>
      </c>
    </row>
    <row r="32" spans="1:7" hidden="1" x14ac:dyDescent="0.25">
      <c r="A32" t="s">
        <v>640</v>
      </c>
      <c r="B32">
        <v>0.26368085099999999</v>
      </c>
      <c r="C32">
        <v>-2.1875290999999999</v>
      </c>
      <c r="D32">
        <v>2.7148908999999999</v>
      </c>
      <c r="E32">
        <v>1</v>
      </c>
    </row>
    <row r="33" spans="1:5" hidden="1" x14ac:dyDescent="0.25">
      <c r="A33" t="s">
        <v>641</v>
      </c>
      <c r="B33">
        <v>-0.46150000000000002</v>
      </c>
      <c r="C33">
        <v>-3.4321703000000001</v>
      </c>
      <c r="D33">
        <v>2.5091703000000001</v>
      </c>
      <c r="E33">
        <v>1</v>
      </c>
    </row>
    <row r="34" spans="1:5" hidden="1" x14ac:dyDescent="0.25">
      <c r="A34" t="s">
        <v>642</v>
      </c>
      <c r="B34">
        <v>0.46550000000000002</v>
      </c>
      <c r="C34">
        <v>-2.154385</v>
      </c>
      <c r="D34">
        <v>3.085385</v>
      </c>
      <c r="E34">
        <v>1</v>
      </c>
    </row>
    <row r="35" spans="1:5" x14ac:dyDescent="0.25">
      <c r="A35" t="s">
        <v>643</v>
      </c>
      <c r="B35">
        <v>4.5045000000000002</v>
      </c>
      <c r="C35">
        <v>1.7926614000000001</v>
      </c>
      <c r="D35">
        <v>7.2163386000000003</v>
      </c>
      <c r="E35">
        <v>4.5000000000000001E-6</v>
      </c>
    </row>
    <row r="36" spans="1:5" x14ac:dyDescent="0.25">
      <c r="A36" t="s">
        <v>644</v>
      </c>
      <c r="B36">
        <v>3.9390000000000001</v>
      </c>
      <c r="C36">
        <v>0.50876540000000003</v>
      </c>
      <c r="D36">
        <v>7.3692346000000004</v>
      </c>
      <c r="E36">
        <v>8.9391000000000002E-3</v>
      </c>
    </row>
    <row r="37" spans="1:5" hidden="1" x14ac:dyDescent="0.25">
      <c r="A37" t="s">
        <v>645</v>
      </c>
      <c r="B37">
        <v>0.40924675300000002</v>
      </c>
      <c r="C37">
        <v>-0.56803199999999998</v>
      </c>
      <c r="D37">
        <v>1.3865255000000001</v>
      </c>
      <c r="E37">
        <v>0.9911567</v>
      </c>
    </row>
    <row r="38" spans="1:5" hidden="1" x14ac:dyDescent="0.25">
      <c r="A38" t="s">
        <v>646</v>
      </c>
      <c r="B38">
        <v>-0.15057142900000001</v>
      </c>
      <c r="C38">
        <v>-1.9841089999999999</v>
      </c>
      <c r="D38">
        <v>1.6829661</v>
      </c>
      <c r="E38">
        <v>1</v>
      </c>
    </row>
    <row r="39" spans="1:5" hidden="1" x14ac:dyDescent="0.25">
      <c r="A39" t="s">
        <v>647</v>
      </c>
      <c r="B39">
        <v>-0.21257142900000001</v>
      </c>
      <c r="C39">
        <v>-2.7232460999999999</v>
      </c>
      <c r="D39">
        <v>2.2981031999999999</v>
      </c>
      <c r="E39">
        <v>1</v>
      </c>
    </row>
    <row r="40" spans="1:5" hidden="1" x14ac:dyDescent="0.25">
      <c r="A40" t="s">
        <v>648</v>
      </c>
      <c r="B40">
        <v>0.34451190500000001</v>
      </c>
      <c r="C40">
        <v>-0.60969130000000005</v>
      </c>
      <c r="D40">
        <v>1.2987150999999999</v>
      </c>
      <c r="E40">
        <v>0.99845159999999999</v>
      </c>
    </row>
    <row r="41" spans="1:5" hidden="1" x14ac:dyDescent="0.25">
      <c r="A41" t="s">
        <v>649</v>
      </c>
      <c r="B41">
        <v>-0.50657142899999996</v>
      </c>
      <c r="C41">
        <v>-3.0172460999999999</v>
      </c>
      <c r="D41">
        <v>2.0041031999999999</v>
      </c>
      <c r="E41">
        <v>0.99999970000000005</v>
      </c>
    </row>
    <row r="42" spans="1:5" hidden="1" x14ac:dyDescent="0.25">
      <c r="A42" t="s">
        <v>650</v>
      </c>
      <c r="B42">
        <v>9.1761905000000005E-2</v>
      </c>
      <c r="C42">
        <v>-1.4513898999999999</v>
      </c>
      <c r="D42">
        <v>1.6349137</v>
      </c>
      <c r="E42">
        <v>1</v>
      </c>
    </row>
    <row r="43" spans="1:5" hidden="1" x14ac:dyDescent="0.25">
      <c r="A43" t="s">
        <v>651</v>
      </c>
      <c r="B43">
        <v>-0.34923809500000003</v>
      </c>
      <c r="C43">
        <v>-1.8923899</v>
      </c>
      <c r="D43">
        <v>1.1939137</v>
      </c>
      <c r="E43">
        <v>0.99999800000000005</v>
      </c>
    </row>
    <row r="44" spans="1:5" hidden="1" x14ac:dyDescent="0.25">
      <c r="A44" t="s">
        <v>652</v>
      </c>
      <c r="B44">
        <v>-0.23935714299999999</v>
      </c>
      <c r="C44">
        <v>-1.1561258999999999</v>
      </c>
      <c r="D44">
        <v>0.6774116</v>
      </c>
      <c r="E44">
        <v>0.99998220000000004</v>
      </c>
    </row>
    <row r="45" spans="1:5" hidden="1" x14ac:dyDescent="0.25">
      <c r="A45" t="s">
        <v>653</v>
      </c>
      <c r="B45">
        <v>0.40692857100000002</v>
      </c>
      <c r="C45">
        <v>-1.426609</v>
      </c>
      <c r="D45">
        <v>2.2404660999999999</v>
      </c>
      <c r="E45">
        <v>0.99999850000000001</v>
      </c>
    </row>
    <row r="46" spans="1:5" hidden="1" x14ac:dyDescent="0.25">
      <c r="A46" t="s">
        <v>654</v>
      </c>
      <c r="B46">
        <v>-0.47057142899999999</v>
      </c>
      <c r="C46">
        <v>-2.0137231999999998</v>
      </c>
      <c r="D46">
        <v>1.0725804000000001</v>
      </c>
      <c r="E46">
        <v>0.99983359999999999</v>
      </c>
    </row>
    <row r="47" spans="1:5" hidden="1" x14ac:dyDescent="0.25">
      <c r="A47" t="s">
        <v>655</v>
      </c>
      <c r="B47">
        <v>0.39842857100000001</v>
      </c>
      <c r="C47">
        <v>-2.1122461000000001</v>
      </c>
      <c r="D47">
        <v>2.9091032000000001</v>
      </c>
      <c r="E47">
        <v>1</v>
      </c>
    </row>
    <row r="48" spans="1:5" hidden="1" x14ac:dyDescent="0.25">
      <c r="A48" t="s">
        <v>656</v>
      </c>
      <c r="B48">
        <v>0.27510942199999999</v>
      </c>
      <c r="C48">
        <v>-0.46340809999999999</v>
      </c>
      <c r="D48">
        <v>1.0136269</v>
      </c>
      <c r="E48">
        <v>0.99772269999999996</v>
      </c>
    </row>
    <row r="49" spans="1:14" hidden="1" x14ac:dyDescent="0.25">
      <c r="A49" t="s">
        <v>657</v>
      </c>
      <c r="B49">
        <v>-0.45007142900000002</v>
      </c>
      <c r="C49">
        <v>-2.2836090000000002</v>
      </c>
      <c r="D49">
        <v>1.3834660999999999</v>
      </c>
      <c r="E49">
        <v>0.99999300000000002</v>
      </c>
    </row>
    <row r="50" spans="1:14" hidden="1" x14ac:dyDescent="0.25">
      <c r="A50" t="s">
        <v>658</v>
      </c>
      <c r="B50">
        <v>0.47692857100000002</v>
      </c>
      <c r="C50">
        <v>-0.70661479999999999</v>
      </c>
      <c r="D50">
        <v>1.6604719999999999</v>
      </c>
      <c r="E50">
        <v>0.99424679999999999</v>
      </c>
    </row>
    <row r="51" spans="1:14" x14ac:dyDescent="0.25">
      <c r="A51" t="s">
        <v>659</v>
      </c>
      <c r="B51">
        <v>4.5159285709999999</v>
      </c>
      <c r="C51">
        <v>3.1407753999999999</v>
      </c>
      <c r="D51">
        <v>5.8910817</v>
      </c>
      <c r="E51">
        <v>0</v>
      </c>
    </row>
    <row r="52" spans="1:14" x14ac:dyDescent="0.25">
      <c r="A52" t="s">
        <v>660</v>
      </c>
      <c r="B52">
        <v>3.9504285710000002</v>
      </c>
      <c r="C52">
        <v>1.4397538999999999</v>
      </c>
      <c r="D52">
        <v>6.4611032000000002</v>
      </c>
      <c r="E52">
        <v>1.8899999999999999E-5</v>
      </c>
      <c r="H52" t="s">
        <v>1193</v>
      </c>
      <c r="I52" t="s">
        <v>1199</v>
      </c>
      <c r="J52" t="s">
        <v>1200</v>
      </c>
      <c r="K52" t="s">
        <v>1201</v>
      </c>
      <c r="L52" t="s">
        <v>1194</v>
      </c>
    </row>
    <row r="53" spans="1:14" hidden="1" x14ac:dyDescent="0.25">
      <c r="A53" t="s">
        <v>661</v>
      </c>
      <c r="B53">
        <v>-0.559818182</v>
      </c>
      <c r="C53">
        <v>-2.4243473</v>
      </c>
      <c r="D53">
        <v>1.3047108999999999</v>
      </c>
      <c r="E53">
        <v>0.99986600000000003</v>
      </c>
      <c r="G53" t="s">
        <v>1195</v>
      </c>
      <c r="H53">
        <v>18</v>
      </c>
      <c r="I53">
        <v>96.94</v>
      </c>
      <c r="J53">
        <v>5.3860000000000001</v>
      </c>
      <c r="L53">
        <v>11.89</v>
      </c>
      <c r="M53" t="s">
        <v>1196</v>
      </c>
      <c r="N53" t="s">
        <v>1197</v>
      </c>
    </row>
    <row r="54" spans="1:14" hidden="1" x14ac:dyDescent="0.25">
      <c r="A54" t="s">
        <v>662</v>
      </c>
      <c r="B54">
        <v>-0.62181818200000005</v>
      </c>
      <c r="C54">
        <v>-3.1552144000000002</v>
      </c>
      <c r="D54">
        <v>1.911578</v>
      </c>
      <c r="E54">
        <v>0.99999300000000002</v>
      </c>
      <c r="G54" t="s">
        <v>1198</v>
      </c>
      <c r="H54">
        <v>110</v>
      </c>
      <c r="I54">
        <v>49.84</v>
      </c>
      <c r="J54">
        <v>0.45300000000000001</v>
      </c>
    </row>
    <row r="55" spans="1:14" hidden="1" x14ac:dyDescent="0.25">
      <c r="A55" t="s">
        <v>663</v>
      </c>
      <c r="B55">
        <v>-6.4734847999999998E-2</v>
      </c>
      <c r="C55">
        <v>-1.0772132999999999</v>
      </c>
      <c r="D55">
        <v>0.94774360000000002</v>
      </c>
      <c r="E55">
        <v>1</v>
      </c>
    </row>
    <row r="56" spans="1:14" hidden="1" x14ac:dyDescent="0.25">
      <c r="A56" t="s">
        <v>664</v>
      </c>
      <c r="B56">
        <v>-0.91581818199999998</v>
      </c>
      <c r="C56">
        <v>-3.4492143999999998</v>
      </c>
      <c r="D56">
        <v>1.617578</v>
      </c>
      <c r="E56">
        <v>0.99842730000000002</v>
      </c>
    </row>
    <row r="57" spans="1:14" hidden="1" x14ac:dyDescent="0.25">
      <c r="A57" t="s">
        <v>665</v>
      </c>
      <c r="B57">
        <v>-0.31748484799999999</v>
      </c>
      <c r="C57">
        <v>-1.8973348999999999</v>
      </c>
      <c r="D57">
        <v>1.2623652000000001</v>
      </c>
      <c r="E57">
        <v>0.99999970000000005</v>
      </c>
    </row>
    <row r="58" spans="1:14" hidden="1" x14ac:dyDescent="0.25">
      <c r="A58" t="s">
        <v>666</v>
      </c>
      <c r="B58">
        <v>-0.75848484800000004</v>
      </c>
      <c r="C58">
        <v>-2.3383349</v>
      </c>
      <c r="D58">
        <v>0.82136520000000002</v>
      </c>
      <c r="E58">
        <v>0.96447369999999999</v>
      </c>
    </row>
    <row r="59" spans="1:14" hidden="1" x14ac:dyDescent="0.25">
      <c r="A59" t="s">
        <v>667</v>
      </c>
      <c r="B59">
        <v>-0.64860389600000001</v>
      </c>
      <c r="C59">
        <v>-1.6258827</v>
      </c>
      <c r="D59">
        <v>0.32867489999999999</v>
      </c>
      <c r="E59">
        <v>0.64163820000000005</v>
      </c>
    </row>
    <row r="60" spans="1:14" hidden="1" x14ac:dyDescent="0.25">
      <c r="A60" t="s">
        <v>668</v>
      </c>
      <c r="B60">
        <v>-2.3181819999999998E-3</v>
      </c>
      <c r="C60">
        <v>-1.8668473000000001</v>
      </c>
      <c r="D60">
        <v>1.8622109</v>
      </c>
      <c r="E60">
        <v>1</v>
      </c>
    </row>
    <row r="61" spans="1:14" hidden="1" x14ac:dyDescent="0.25">
      <c r="A61" t="s">
        <v>669</v>
      </c>
      <c r="B61">
        <v>-0.87981818199999995</v>
      </c>
      <c r="C61">
        <v>-2.4596683000000001</v>
      </c>
      <c r="D61">
        <v>0.70003190000000004</v>
      </c>
      <c r="E61">
        <v>0.87717179999999995</v>
      </c>
    </row>
    <row r="62" spans="1:14" hidden="1" x14ac:dyDescent="0.25">
      <c r="A62" t="s">
        <v>670</v>
      </c>
      <c r="B62">
        <v>-1.0818182000000001E-2</v>
      </c>
      <c r="C62">
        <v>-2.5442144</v>
      </c>
      <c r="D62">
        <v>2.5225780000000002</v>
      </c>
      <c r="E62">
        <v>1</v>
      </c>
    </row>
    <row r="63" spans="1:14" hidden="1" x14ac:dyDescent="0.25">
      <c r="A63" t="s">
        <v>671</v>
      </c>
      <c r="B63">
        <v>-0.134137331</v>
      </c>
      <c r="C63">
        <v>-0.94655160000000005</v>
      </c>
      <c r="D63">
        <v>0.67827700000000002</v>
      </c>
      <c r="E63">
        <v>1</v>
      </c>
    </row>
    <row r="64" spans="1:14" hidden="1" x14ac:dyDescent="0.25">
      <c r="A64" t="s">
        <v>672</v>
      </c>
      <c r="B64">
        <v>-0.85931818199999999</v>
      </c>
      <c r="C64">
        <v>-2.7238473000000001</v>
      </c>
      <c r="D64">
        <v>1.0052109</v>
      </c>
      <c r="E64">
        <v>0.97599740000000001</v>
      </c>
    </row>
    <row r="65" spans="1:13" hidden="1" x14ac:dyDescent="0.25">
      <c r="A65" t="s">
        <v>673</v>
      </c>
      <c r="B65">
        <v>6.7681818000000005E-2</v>
      </c>
      <c r="C65">
        <v>-1.1633275000000001</v>
      </c>
      <c r="D65">
        <v>1.2986911000000001</v>
      </c>
      <c r="E65">
        <v>1</v>
      </c>
    </row>
    <row r="66" spans="1:13" x14ac:dyDescent="0.25">
      <c r="A66" t="s">
        <v>674</v>
      </c>
      <c r="B66">
        <v>4.1066818180000002</v>
      </c>
      <c r="C66">
        <v>2.6904702999999999</v>
      </c>
      <c r="D66">
        <v>5.5228932999999998</v>
      </c>
      <c r="E66">
        <v>0</v>
      </c>
      <c r="G66" t="s">
        <v>1195</v>
      </c>
      <c r="H66">
        <v>18</v>
      </c>
      <c r="I66">
        <v>96.94</v>
      </c>
      <c r="J66">
        <v>5.3860000000000001</v>
      </c>
      <c r="K66">
        <v>11.89</v>
      </c>
      <c r="L66" t="s">
        <v>1196</v>
      </c>
      <c r="M66" t="s">
        <v>1197</v>
      </c>
    </row>
    <row r="67" spans="1:13" x14ac:dyDescent="0.25">
      <c r="A67" t="s">
        <v>675</v>
      </c>
      <c r="B67">
        <v>3.5411818180000001</v>
      </c>
      <c r="C67">
        <v>1.0077856000000001</v>
      </c>
      <c r="D67">
        <v>6.0745779999999998</v>
      </c>
      <c r="E67">
        <v>2.8729999999999999E-4</v>
      </c>
      <c r="G67" t="s">
        <v>1198</v>
      </c>
      <c r="H67">
        <v>110</v>
      </c>
      <c r="I67">
        <v>49.84</v>
      </c>
      <c r="J67">
        <v>0.45300000000000001</v>
      </c>
    </row>
    <row r="68" spans="1:13" hidden="1" x14ac:dyDescent="0.25">
      <c r="A68" t="s">
        <v>676</v>
      </c>
      <c r="B68">
        <v>-6.2E-2</v>
      </c>
      <c r="C68">
        <v>-3.0326702999999999</v>
      </c>
      <c r="D68">
        <v>2.9086702999999998</v>
      </c>
      <c r="E68">
        <v>1</v>
      </c>
    </row>
    <row r="69" spans="1:13" hidden="1" x14ac:dyDescent="0.25">
      <c r="A69" t="s">
        <v>677</v>
      </c>
      <c r="B69">
        <v>0.49508333300000001</v>
      </c>
      <c r="C69">
        <v>-1.3574550999999999</v>
      </c>
      <c r="D69">
        <v>2.3476218000000002</v>
      </c>
      <c r="E69">
        <v>0.9999749</v>
      </c>
    </row>
    <row r="70" spans="1:13" hidden="1" x14ac:dyDescent="0.25">
      <c r="A70" t="s">
        <v>678</v>
      </c>
      <c r="B70">
        <v>-0.35599999999999998</v>
      </c>
      <c r="C70">
        <v>-3.3266703</v>
      </c>
      <c r="D70">
        <v>2.6146702999999998</v>
      </c>
      <c r="E70">
        <v>1</v>
      </c>
    </row>
    <row r="71" spans="1:13" hidden="1" x14ac:dyDescent="0.25">
      <c r="A71" t="s">
        <v>679</v>
      </c>
      <c r="B71">
        <v>0.24233333300000001</v>
      </c>
      <c r="C71">
        <v>-1.9718735999999999</v>
      </c>
      <c r="D71">
        <v>2.4565402999999999</v>
      </c>
      <c r="E71">
        <v>1</v>
      </c>
    </row>
    <row r="72" spans="1:13" hidden="1" x14ac:dyDescent="0.25">
      <c r="A72" t="s">
        <v>680</v>
      </c>
      <c r="B72">
        <v>-0.19866666699999999</v>
      </c>
      <c r="C72">
        <v>-2.4128736000000002</v>
      </c>
      <c r="D72">
        <v>2.0155403000000001</v>
      </c>
      <c r="E72">
        <v>1</v>
      </c>
    </row>
    <row r="73" spans="1:13" hidden="1" x14ac:dyDescent="0.25">
      <c r="A73" t="s">
        <v>681</v>
      </c>
      <c r="B73">
        <v>-8.8785714000000002E-2</v>
      </c>
      <c r="C73">
        <v>-1.9223233</v>
      </c>
      <c r="D73">
        <v>1.7447518</v>
      </c>
      <c r="E73">
        <v>1</v>
      </c>
    </row>
    <row r="74" spans="1:13" hidden="1" x14ac:dyDescent="0.25">
      <c r="A74" t="s">
        <v>682</v>
      </c>
      <c r="B74">
        <v>0.5575</v>
      </c>
      <c r="C74">
        <v>-1.8680422000000001</v>
      </c>
      <c r="D74">
        <v>2.9830421999999999</v>
      </c>
      <c r="E74">
        <v>0.99999740000000004</v>
      </c>
    </row>
    <row r="75" spans="1:13" hidden="1" x14ac:dyDescent="0.25">
      <c r="A75" t="s">
        <v>683</v>
      </c>
      <c r="B75">
        <v>-0.32</v>
      </c>
      <c r="C75">
        <v>-2.5342069</v>
      </c>
      <c r="D75">
        <v>1.8942068999999999</v>
      </c>
      <c r="E75">
        <v>1</v>
      </c>
    </row>
    <row r="76" spans="1:13" hidden="1" x14ac:dyDescent="0.25">
      <c r="A76" t="s">
        <v>684</v>
      </c>
      <c r="B76">
        <v>0.54900000000000004</v>
      </c>
      <c r="C76">
        <v>-2.4216703000000002</v>
      </c>
      <c r="D76">
        <v>3.5196703</v>
      </c>
      <c r="E76">
        <v>0.99999990000000005</v>
      </c>
    </row>
    <row r="77" spans="1:13" hidden="1" x14ac:dyDescent="0.25">
      <c r="A77" t="s">
        <v>685</v>
      </c>
      <c r="B77">
        <v>0.42568085100000003</v>
      </c>
      <c r="C77">
        <v>-1.3255482000000001</v>
      </c>
      <c r="D77">
        <v>2.1769099000000001</v>
      </c>
      <c r="E77">
        <v>0.99999389999999999</v>
      </c>
    </row>
    <row r="78" spans="1:13" hidden="1" x14ac:dyDescent="0.25">
      <c r="A78" t="s">
        <v>686</v>
      </c>
      <c r="B78">
        <v>-0.29949999999999999</v>
      </c>
      <c r="C78">
        <v>-2.7250421999999999</v>
      </c>
      <c r="D78">
        <v>2.1260422000000001</v>
      </c>
      <c r="E78">
        <v>1</v>
      </c>
    </row>
    <row r="79" spans="1:13" hidden="1" x14ac:dyDescent="0.25">
      <c r="A79" t="s">
        <v>687</v>
      </c>
      <c r="B79">
        <v>0.62749999999999995</v>
      </c>
      <c r="C79">
        <v>-1.3529469000000001</v>
      </c>
      <c r="D79">
        <v>2.6079469</v>
      </c>
      <c r="E79">
        <v>0.99971840000000001</v>
      </c>
    </row>
    <row r="80" spans="1:13" x14ac:dyDescent="0.25">
      <c r="A80" t="s">
        <v>688</v>
      </c>
      <c r="B80">
        <v>4.6665000000000001</v>
      </c>
      <c r="C80">
        <v>2.5659188999999998</v>
      </c>
      <c r="D80">
        <v>6.7670811000000004</v>
      </c>
      <c r="E80">
        <v>0</v>
      </c>
    </row>
    <row r="81" spans="1:5" x14ac:dyDescent="0.25">
      <c r="A81" t="s">
        <v>689</v>
      </c>
      <c r="B81">
        <v>4.101</v>
      </c>
      <c r="C81">
        <v>1.1303297000000001</v>
      </c>
      <c r="D81">
        <v>7.0716703000000001</v>
      </c>
      <c r="E81">
        <v>3.7120000000000002E-4</v>
      </c>
    </row>
    <row r="82" spans="1:5" hidden="1" x14ac:dyDescent="0.25">
      <c r="A82" t="s">
        <v>690</v>
      </c>
      <c r="B82">
        <v>0.55708333300000001</v>
      </c>
      <c r="C82">
        <v>-1.9675009999999999</v>
      </c>
      <c r="D82">
        <v>3.0816677000000001</v>
      </c>
      <c r="E82">
        <v>0.99999859999999996</v>
      </c>
    </row>
    <row r="83" spans="1:5" hidden="1" x14ac:dyDescent="0.25">
      <c r="A83" t="s">
        <v>691</v>
      </c>
      <c r="B83">
        <v>-0.29399999999999998</v>
      </c>
      <c r="C83">
        <v>-3.7242346</v>
      </c>
      <c r="D83">
        <v>3.1362345999999999</v>
      </c>
      <c r="E83">
        <v>1</v>
      </c>
    </row>
    <row r="84" spans="1:5" hidden="1" x14ac:dyDescent="0.25">
      <c r="A84" t="s">
        <v>692</v>
      </c>
      <c r="B84">
        <v>0.30433333299999998</v>
      </c>
      <c r="C84">
        <v>-2.4964415</v>
      </c>
      <c r="D84">
        <v>3.1051082000000001</v>
      </c>
      <c r="E84">
        <v>1</v>
      </c>
    </row>
    <row r="85" spans="1:5" hidden="1" x14ac:dyDescent="0.25">
      <c r="A85" t="s">
        <v>693</v>
      </c>
      <c r="B85">
        <v>-0.13666666699999999</v>
      </c>
      <c r="C85">
        <v>-2.9374414999999998</v>
      </c>
      <c r="D85">
        <v>2.6641081999999998</v>
      </c>
      <c r="E85">
        <v>1</v>
      </c>
    </row>
    <row r="86" spans="1:5" hidden="1" x14ac:dyDescent="0.25">
      <c r="A86" t="s">
        <v>694</v>
      </c>
      <c r="B86">
        <v>-2.6785713999999999E-2</v>
      </c>
      <c r="C86">
        <v>-2.5374604000000001</v>
      </c>
      <c r="D86">
        <v>2.483889</v>
      </c>
      <c r="E86">
        <v>1</v>
      </c>
    </row>
    <row r="87" spans="1:5" hidden="1" x14ac:dyDescent="0.25">
      <c r="A87" t="s">
        <v>695</v>
      </c>
      <c r="B87">
        <v>0.61950000000000005</v>
      </c>
      <c r="C87">
        <v>-2.3511703000000002</v>
      </c>
      <c r="D87">
        <v>3.5901703</v>
      </c>
      <c r="E87">
        <v>0.99999939999999998</v>
      </c>
    </row>
    <row r="88" spans="1:5" hidden="1" x14ac:dyDescent="0.25">
      <c r="A88" t="s">
        <v>696</v>
      </c>
      <c r="B88">
        <v>-0.25800000000000001</v>
      </c>
      <c r="C88">
        <v>-3.0587749</v>
      </c>
      <c r="D88">
        <v>2.5427748999999999</v>
      </c>
      <c r="E88">
        <v>1</v>
      </c>
    </row>
    <row r="89" spans="1:5" hidden="1" x14ac:dyDescent="0.25">
      <c r="A89" t="s">
        <v>697</v>
      </c>
      <c r="B89">
        <v>0.61099999999999999</v>
      </c>
      <c r="C89">
        <v>-2.8192346000000001</v>
      </c>
      <c r="D89">
        <v>4.0412346000000001</v>
      </c>
      <c r="E89">
        <v>1</v>
      </c>
    </row>
    <row r="90" spans="1:5" hidden="1" x14ac:dyDescent="0.25">
      <c r="A90" t="s">
        <v>698</v>
      </c>
      <c r="B90">
        <v>0.48768085100000003</v>
      </c>
      <c r="C90">
        <v>-1.9635290999999999</v>
      </c>
      <c r="D90">
        <v>2.9388909000000001</v>
      </c>
      <c r="E90">
        <v>0.99999970000000005</v>
      </c>
    </row>
    <row r="91" spans="1:5" hidden="1" x14ac:dyDescent="0.25">
      <c r="A91" t="s">
        <v>699</v>
      </c>
      <c r="B91">
        <v>-0.23749999999999999</v>
      </c>
      <c r="C91">
        <v>-3.2081702999999999</v>
      </c>
      <c r="D91">
        <v>2.7331702999999998</v>
      </c>
      <c r="E91">
        <v>1</v>
      </c>
    </row>
    <row r="92" spans="1:5" hidden="1" x14ac:dyDescent="0.25">
      <c r="A92" t="s">
        <v>700</v>
      </c>
      <c r="B92">
        <v>0.6895</v>
      </c>
      <c r="C92">
        <v>-1.930385</v>
      </c>
      <c r="D92">
        <v>3.3093849999999998</v>
      </c>
      <c r="E92">
        <v>0.99997999999999998</v>
      </c>
    </row>
    <row r="93" spans="1:5" x14ac:dyDescent="0.25">
      <c r="A93" t="s">
        <v>701</v>
      </c>
      <c r="B93">
        <v>4.7285000000000004</v>
      </c>
      <c r="C93">
        <v>2.0166613999999998</v>
      </c>
      <c r="D93">
        <v>7.4403385999999996</v>
      </c>
      <c r="E93">
        <v>1.1000000000000001E-6</v>
      </c>
    </row>
    <row r="94" spans="1:5" x14ac:dyDescent="0.25">
      <c r="A94" t="s">
        <v>702</v>
      </c>
      <c r="B94">
        <v>4.1630000000000003</v>
      </c>
      <c r="C94">
        <v>0.73276540000000001</v>
      </c>
      <c r="D94">
        <v>7.5932345999999997</v>
      </c>
      <c r="E94">
        <v>3.8525E-3</v>
      </c>
    </row>
    <row r="95" spans="1:5" hidden="1" x14ac:dyDescent="0.25">
      <c r="A95" t="s">
        <v>703</v>
      </c>
      <c r="B95">
        <v>-0.85108333300000005</v>
      </c>
      <c r="C95">
        <v>-3.3756677000000002</v>
      </c>
      <c r="D95">
        <v>1.6735009999999999</v>
      </c>
      <c r="E95">
        <v>0.99935589999999996</v>
      </c>
    </row>
    <row r="96" spans="1:5" hidden="1" x14ac:dyDescent="0.25">
      <c r="A96" t="s">
        <v>704</v>
      </c>
      <c r="B96">
        <v>-0.25274999999999997</v>
      </c>
      <c r="C96">
        <v>-1.8184307</v>
      </c>
      <c r="D96">
        <v>1.3129306999999999</v>
      </c>
      <c r="E96">
        <v>1</v>
      </c>
    </row>
    <row r="97" spans="1:5" hidden="1" x14ac:dyDescent="0.25">
      <c r="A97" t="s">
        <v>705</v>
      </c>
      <c r="B97">
        <v>-0.69374999999999998</v>
      </c>
      <c r="C97">
        <v>-2.2594306999999998</v>
      </c>
      <c r="D97">
        <v>0.87193069999999995</v>
      </c>
      <c r="E97">
        <v>0.98385999999999996</v>
      </c>
    </row>
    <row r="98" spans="1:5" hidden="1" x14ac:dyDescent="0.25">
      <c r="A98" t="s">
        <v>706</v>
      </c>
      <c r="B98">
        <v>-0.58386904799999995</v>
      </c>
      <c r="C98">
        <v>-1.5380722</v>
      </c>
      <c r="D98">
        <v>0.3703341</v>
      </c>
      <c r="E98">
        <v>0.76952430000000005</v>
      </c>
    </row>
    <row r="99" spans="1:5" hidden="1" x14ac:dyDescent="0.25">
      <c r="A99" t="s">
        <v>707</v>
      </c>
      <c r="B99">
        <v>6.2416667000000002E-2</v>
      </c>
      <c r="C99">
        <v>-1.7901218000000001</v>
      </c>
      <c r="D99">
        <v>1.9149551</v>
      </c>
      <c r="E99">
        <v>1</v>
      </c>
    </row>
    <row r="100" spans="1:5" hidden="1" x14ac:dyDescent="0.25">
      <c r="A100" t="s">
        <v>708</v>
      </c>
      <c r="B100">
        <v>-0.81508333300000002</v>
      </c>
      <c r="C100">
        <v>-2.3807640999999999</v>
      </c>
      <c r="D100">
        <v>0.75059739999999997</v>
      </c>
      <c r="E100">
        <v>0.92747599999999997</v>
      </c>
    </row>
    <row r="101" spans="1:5" hidden="1" x14ac:dyDescent="0.25">
      <c r="A101" t="s">
        <v>709</v>
      </c>
      <c r="B101">
        <v>5.3916667000000001E-2</v>
      </c>
      <c r="C101">
        <v>-2.4706676999999999</v>
      </c>
      <c r="D101">
        <v>2.5785010000000002</v>
      </c>
      <c r="E101">
        <v>1</v>
      </c>
    </row>
    <row r="102" spans="1:5" hidden="1" x14ac:dyDescent="0.25">
      <c r="A102" t="s">
        <v>710</v>
      </c>
      <c r="B102">
        <v>-6.9402482000000001E-2</v>
      </c>
      <c r="C102">
        <v>-0.85390670000000002</v>
      </c>
      <c r="D102">
        <v>0.71510169999999995</v>
      </c>
      <c r="E102">
        <v>1</v>
      </c>
    </row>
    <row r="103" spans="1:5" hidden="1" x14ac:dyDescent="0.25">
      <c r="A103" t="s">
        <v>711</v>
      </c>
      <c r="B103">
        <v>-0.79458333299999995</v>
      </c>
      <c r="C103">
        <v>-2.6471217999999999</v>
      </c>
      <c r="D103">
        <v>1.0579551</v>
      </c>
      <c r="E103">
        <v>0.98853489999999999</v>
      </c>
    </row>
    <row r="104" spans="1:5" hidden="1" x14ac:dyDescent="0.25">
      <c r="A104" t="s">
        <v>712</v>
      </c>
      <c r="B104">
        <v>0.13241666699999999</v>
      </c>
      <c r="C104">
        <v>-1.0803544</v>
      </c>
      <c r="D104">
        <v>1.3451877999999999</v>
      </c>
      <c r="E104">
        <v>1</v>
      </c>
    </row>
    <row r="105" spans="1:5" x14ac:dyDescent="0.25">
      <c r="A105" t="s">
        <v>713</v>
      </c>
      <c r="B105">
        <v>4.1714166669999999</v>
      </c>
      <c r="C105">
        <v>2.7710292000000001</v>
      </c>
      <c r="D105">
        <v>5.5718040999999996</v>
      </c>
      <c r="E105">
        <v>0</v>
      </c>
    </row>
    <row r="106" spans="1:5" x14ac:dyDescent="0.25">
      <c r="A106" t="s">
        <v>714</v>
      </c>
      <c r="B106">
        <v>3.6059166669999998</v>
      </c>
      <c r="C106">
        <v>1.0813322999999999</v>
      </c>
      <c r="D106">
        <v>6.1305009999999998</v>
      </c>
      <c r="E106">
        <v>1.818E-4</v>
      </c>
    </row>
    <row r="107" spans="1:5" hidden="1" x14ac:dyDescent="0.25">
      <c r="A107" t="s">
        <v>715</v>
      </c>
      <c r="B107">
        <v>0.59833333300000002</v>
      </c>
      <c r="C107">
        <v>-2.2024414999999999</v>
      </c>
      <c r="D107">
        <v>3.3991082000000001</v>
      </c>
      <c r="E107">
        <v>0.99999919999999998</v>
      </c>
    </row>
    <row r="108" spans="1:5" hidden="1" x14ac:dyDescent="0.25">
      <c r="A108" t="s">
        <v>716</v>
      </c>
      <c r="B108">
        <v>0.15733333299999999</v>
      </c>
      <c r="C108">
        <v>-2.6434415000000002</v>
      </c>
      <c r="D108">
        <v>2.9581081999999999</v>
      </c>
      <c r="E108">
        <v>1</v>
      </c>
    </row>
    <row r="109" spans="1:5" hidden="1" x14ac:dyDescent="0.25">
      <c r="A109" t="s">
        <v>717</v>
      </c>
      <c r="B109">
        <v>0.26721428600000002</v>
      </c>
      <c r="C109">
        <v>-2.2434604</v>
      </c>
      <c r="D109">
        <v>2.7778890000000001</v>
      </c>
      <c r="E109">
        <v>1</v>
      </c>
    </row>
    <row r="110" spans="1:5" hidden="1" x14ac:dyDescent="0.25">
      <c r="A110" t="s">
        <v>718</v>
      </c>
      <c r="B110">
        <v>0.91349999999999998</v>
      </c>
      <c r="C110">
        <v>-2.0571703000000001</v>
      </c>
      <c r="D110">
        <v>3.8841703000000001</v>
      </c>
      <c r="E110">
        <v>0.99981310000000001</v>
      </c>
    </row>
    <row r="111" spans="1:5" hidden="1" x14ac:dyDescent="0.25">
      <c r="A111" t="s">
        <v>719</v>
      </c>
      <c r="B111">
        <v>3.5999999999999997E-2</v>
      </c>
      <c r="C111">
        <v>-2.7647748999999999</v>
      </c>
      <c r="D111">
        <v>2.8367749</v>
      </c>
      <c r="E111">
        <v>1</v>
      </c>
    </row>
    <row r="112" spans="1:5" hidden="1" x14ac:dyDescent="0.25">
      <c r="A112" t="s">
        <v>720</v>
      </c>
      <c r="B112">
        <v>0.90500000000000003</v>
      </c>
      <c r="C112">
        <v>-2.5252346000000001</v>
      </c>
      <c r="D112">
        <v>4.3352345999999997</v>
      </c>
      <c r="E112">
        <v>0.99997919999999996</v>
      </c>
    </row>
    <row r="113" spans="1:5" hidden="1" x14ac:dyDescent="0.25">
      <c r="A113" t="s">
        <v>721</v>
      </c>
      <c r="B113">
        <v>0.78168085099999995</v>
      </c>
      <c r="C113">
        <v>-1.6695291000000001</v>
      </c>
      <c r="D113">
        <v>3.2328909000000001</v>
      </c>
      <c r="E113">
        <v>0.99969269999999999</v>
      </c>
    </row>
    <row r="114" spans="1:5" hidden="1" x14ac:dyDescent="0.25">
      <c r="A114" t="s">
        <v>722</v>
      </c>
      <c r="B114">
        <v>5.6500000000000002E-2</v>
      </c>
      <c r="C114">
        <v>-2.9141702999999999</v>
      </c>
      <c r="D114">
        <v>3.0271702999999999</v>
      </c>
      <c r="E114">
        <v>1</v>
      </c>
    </row>
    <row r="115" spans="1:5" hidden="1" x14ac:dyDescent="0.25">
      <c r="A115" t="s">
        <v>723</v>
      </c>
      <c r="B115">
        <v>0.98350000000000004</v>
      </c>
      <c r="C115">
        <v>-1.636385</v>
      </c>
      <c r="D115">
        <v>3.6033849999999998</v>
      </c>
      <c r="E115">
        <v>0.99749909999999997</v>
      </c>
    </row>
    <row r="116" spans="1:5" x14ac:dyDescent="0.25">
      <c r="A116" t="s">
        <v>724</v>
      </c>
      <c r="B116">
        <v>5.0225</v>
      </c>
      <c r="C116">
        <v>2.3106613999999999</v>
      </c>
      <c r="D116">
        <v>7.7343386000000001</v>
      </c>
      <c r="E116">
        <v>1.9999999999999999E-7</v>
      </c>
    </row>
    <row r="117" spans="1:5" x14ac:dyDescent="0.25">
      <c r="A117" t="s">
        <v>725</v>
      </c>
      <c r="B117">
        <v>4.4569999999999999</v>
      </c>
      <c r="C117">
        <v>1.0267653999999999</v>
      </c>
      <c r="D117">
        <v>7.8872346000000002</v>
      </c>
      <c r="E117">
        <v>1.1950999999999999E-3</v>
      </c>
    </row>
    <row r="118" spans="1:5" hidden="1" x14ac:dyDescent="0.25">
      <c r="A118" t="s">
        <v>726</v>
      </c>
      <c r="B118">
        <v>-0.441</v>
      </c>
      <c r="C118">
        <v>-2.4214468999999998</v>
      </c>
      <c r="D118">
        <v>1.5394469</v>
      </c>
      <c r="E118">
        <v>0.99999839999999995</v>
      </c>
    </row>
    <row r="119" spans="1:5" hidden="1" x14ac:dyDescent="0.25">
      <c r="A119" t="s">
        <v>727</v>
      </c>
      <c r="B119">
        <v>-0.33111904800000003</v>
      </c>
      <c r="C119">
        <v>-1.8742707999999999</v>
      </c>
      <c r="D119">
        <v>1.2120327</v>
      </c>
      <c r="E119">
        <v>0.99999910000000003</v>
      </c>
    </row>
    <row r="120" spans="1:5" hidden="1" x14ac:dyDescent="0.25">
      <c r="A120" t="s">
        <v>728</v>
      </c>
      <c r="B120">
        <v>0.31516666700000001</v>
      </c>
      <c r="C120">
        <v>-1.8990403</v>
      </c>
      <c r="D120">
        <v>2.5293736</v>
      </c>
      <c r="E120">
        <v>1</v>
      </c>
    </row>
    <row r="121" spans="1:5" hidden="1" x14ac:dyDescent="0.25">
      <c r="A121" t="s">
        <v>729</v>
      </c>
      <c r="B121">
        <v>-0.56233333299999999</v>
      </c>
      <c r="C121">
        <v>-2.5427802000000002</v>
      </c>
      <c r="D121">
        <v>1.4181136000000001</v>
      </c>
      <c r="E121">
        <v>0.99993929999999998</v>
      </c>
    </row>
    <row r="122" spans="1:5" hidden="1" x14ac:dyDescent="0.25">
      <c r="A122" t="s">
        <v>730</v>
      </c>
      <c r="B122">
        <v>0.306666667</v>
      </c>
      <c r="C122">
        <v>-2.4941081999999999</v>
      </c>
      <c r="D122">
        <v>3.1074415000000002</v>
      </c>
      <c r="E122">
        <v>1</v>
      </c>
    </row>
    <row r="123" spans="1:5" hidden="1" x14ac:dyDescent="0.25">
      <c r="A123" t="s">
        <v>731</v>
      </c>
      <c r="B123">
        <v>0.18334751799999999</v>
      </c>
      <c r="C123">
        <v>-1.2610418000000001</v>
      </c>
      <c r="D123">
        <v>1.6277368999999999</v>
      </c>
      <c r="E123">
        <v>1</v>
      </c>
    </row>
    <row r="124" spans="1:5" hidden="1" x14ac:dyDescent="0.25">
      <c r="A124" t="s">
        <v>732</v>
      </c>
      <c r="B124">
        <v>-0.54183333300000003</v>
      </c>
      <c r="C124">
        <v>-2.7560403</v>
      </c>
      <c r="D124">
        <v>1.6723736</v>
      </c>
      <c r="E124">
        <v>0.99999329999999997</v>
      </c>
    </row>
    <row r="125" spans="1:5" hidden="1" x14ac:dyDescent="0.25">
      <c r="A125" t="s">
        <v>733</v>
      </c>
      <c r="B125">
        <v>0.38516666700000002</v>
      </c>
      <c r="C125">
        <v>-1.3299506999999999</v>
      </c>
      <c r="D125">
        <v>2.1002839999999998</v>
      </c>
      <c r="E125">
        <v>0.99999819999999995</v>
      </c>
    </row>
    <row r="126" spans="1:5" x14ac:dyDescent="0.25">
      <c r="A126" t="s">
        <v>734</v>
      </c>
      <c r="B126">
        <v>4.4241666669999997</v>
      </c>
      <c r="C126">
        <v>2.5716282000000001</v>
      </c>
      <c r="D126">
        <v>6.2767051</v>
      </c>
      <c r="E126">
        <v>0</v>
      </c>
    </row>
    <row r="127" spans="1:5" x14ac:dyDescent="0.25">
      <c r="A127" t="s">
        <v>735</v>
      </c>
      <c r="B127">
        <v>3.8586666670000001</v>
      </c>
      <c r="C127">
        <v>1.0578917999999999</v>
      </c>
      <c r="D127">
        <v>6.6594414999999998</v>
      </c>
      <c r="E127">
        <v>3.8670000000000002E-4</v>
      </c>
    </row>
    <row r="128" spans="1:5" hidden="1" x14ac:dyDescent="0.25">
      <c r="A128" t="s">
        <v>736</v>
      </c>
      <c r="B128">
        <v>0.109880952</v>
      </c>
      <c r="C128">
        <v>-1.4332708000000001</v>
      </c>
      <c r="D128">
        <v>1.6530327</v>
      </c>
      <c r="E128">
        <v>1</v>
      </c>
    </row>
    <row r="129" spans="1:5" hidden="1" x14ac:dyDescent="0.25">
      <c r="A129" t="s">
        <v>737</v>
      </c>
      <c r="B129">
        <v>0.75616666700000001</v>
      </c>
      <c r="C129">
        <v>-1.4580403</v>
      </c>
      <c r="D129">
        <v>2.9703735999999998</v>
      </c>
      <c r="E129">
        <v>0.99923759999999995</v>
      </c>
    </row>
    <row r="130" spans="1:5" hidden="1" x14ac:dyDescent="0.25">
      <c r="A130" t="s">
        <v>738</v>
      </c>
      <c r="B130">
        <v>-0.121333333</v>
      </c>
      <c r="C130">
        <v>-2.1017801999999999</v>
      </c>
      <c r="D130">
        <v>1.8591135999999999</v>
      </c>
      <c r="E130">
        <v>1</v>
      </c>
    </row>
    <row r="131" spans="1:5" hidden="1" x14ac:dyDescent="0.25">
      <c r="A131" t="s">
        <v>739</v>
      </c>
      <c r="B131">
        <v>0.74766666699999995</v>
      </c>
      <c r="C131">
        <v>-2.0531082</v>
      </c>
      <c r="D131">
        <v>3.5484415</v>
      </c>
      <c r="E131">
        <v>0.99997530000000001</v>
      </c>
    </row>
    <row r="132" spans="1:5" hidden="1" x14ac:dyDescent="0.25">
      <c r="A132" t="s">
        <v>740</v>
      </c>
      <c r="B132">
        <v>0.62434751799999999</v>
      </c>
      <c r="C132">
        <v>-0.82004180000000004</v>
      </c>
      <c r="D132">
        <v>2.0687369000000002</v>
      </c>
      <c r="E132">
        <v>0.98754660000000005</v>
      </c>
    </row>
    <row r="133" spans="1:5" hidden="1" x14ac:dyDescent="0.25">
      <c r="A133" t="s">
        <v>741</v>
      </c>
      <c r="B133">
        <v>-0.100833333</v>
      </c>
      <c r="C133">
        <v>-2.3150403000000002</v>
      </c>
      <c r="D133">
        <v>2.1133736000000001</v>
      </c>
      <c r="E133">
        <v>1</v>
      </c>
    </row>
    <row r="134" spans="1:5" hidden="1" x14ac:dyDescent="0.25">
      <c r="A134" t="s">
        <v>742</v>
      </c>
      <c r="B134">
        <v>0.82616666699999997</v>
      </c>
      <c r="C134">
        <v>-0.88895069999999998</v>
      </c>
      <c r="D134">
        <v>2.5412840000000001</v>
      </c>
      <c r="E134">
        <v>0.96335680000000001</v>
      </c>
    </row>
    <row r="135" spans="1:5" x14ac:dyDescent="0.25">
      <c r="A135" t="s">
        <v>743</v>
      </c>
      <c r="B135">
        <v>4.8651666669999996</v>
      </c>
      <c r="C135">
        <v>3.0126282</v>
      </c>
      <c r="D135">
        <v>6.7177050999999999</v>
      </c>
      <c r="E135">
        <v>0</v>
      </c>
    </row>
    <row r="136" spans="1:5" x14ac:dyDescent="0.25">
      <c r="A136" t="s">
        <v>744</v>
      </c>
      <c r="B136">
        <v>4.2996666670000003</v>
      </c>
      <c r="C136">
        <v>1.4988918</v>
      </c>
      <c r="D136">
        <v>7.1004414999999996</v>
      </c>
      <c r="E136">
        <v>3.4799999999999999E-5</v>
      </c>
    </row>
    <row r="137" spans="1:5" hidden="1" x14ac:dyDescent="0.25">
      <c r="A137" t="s">
        <v>745</v>
      </c>
      <c r="B137">
        <v>0.64628571400000001</v>
      </c>
      <c r="C137">
        <v>-1.1872518000000001</v>
      </c>
      <c r="D137">
        <v>2.4798233000000001</v>
      </c>
      <c r="E137">
        <v>0.99885570000000001</v>
      </c>
    </row>
    <row r="138" spans="1:5" hidden="1" x14ac:dyDescent="0.25">
      <c r="A138" t="s">
        <v>746</v>
      </c>
      <c r="B138">
        <v>-0.23121428599999999</v>
      </c>
      <c r="C138">
        <v>-1.7743660999999999</v>
      </c>
      <c r="D138">
        <v>1.3119375</v>
      </c>
      <c r="E138">
        <v>1</v>
      </c>
    </row>
    <row r="139" spans="1:5" hidden="1" x14ac:dyDescent="0.25">
      <c r="A139" t="s">
        <v>747</v>
      </c>
      <c r="B139">
        <v>0.63778571399999995</v>
      </c>
      <c r="C139">
        <v>-1.872889</v>
      </c>
      <c r="D139">
        <v>3.1484603999999998</v>
      </c>
      <c r="E139">
        <v>0.99998819999999999</v>
      </c>
    </row>
    <row r="140" spans="1:5" hidden="1" x14ac:dyDescent="0.25">
      <c r="A140" t="s">
        <v>748</v>
      </c>
      <c r="B140">
        <v>0.51446656499999999</v>
      </c>
      <c r="C140">
        <v>-0.224051</v>
      </c>
      <c r="D140">
        <v>1.2529840999999999</v>
      </c>
      <c r="E140">
        <v>0.55402419999999997</v>
      </c>
    </row>
    <row r="141" spans="1:5" hidden="1" x14ac:dyDescent="0.25">
      <c r="A141" t="s">
        <v>749</v>
      </c>
      <c r="B141">
        <v>-0.210714286</v>
      </c>
      <c r="C141">
        <v>-2.0442518000000001</v>
      </c>
      <c r="D141">
        <v>1.6228233000000001</v>
      </c>
      <c r="E141">
        <v>1</v>
      </c>
    </row>
    <row r="142" spans="1:5" hidden="1" x14ac:dyDescent="0.25">
      <c r="A142" t="s">
        <v>750</v>
      </c>
      <c r="B142">
        <v>0.71628571399999996</v>
      </c>
      <c r="C142">
        <v>-0.4672577</v>
      </c>
      <c r="D142">
        <v>1.8998291</v>
      </c>
      <c r="E142">
        <v>0.7844468</v>
      </c>
    </row>
    <row r="143" spans="1:5" x14ac:dyDescent="0.25">
      <c r="A143" t="s">
        <v>751</v>
      </c>
      <c r="B143">
        <v>4.7552857140000002</v>
      </c>
      <c r="C143">
        <v>3.3801326</v>
      </c>
      <c r="D143">
        <v>6.1304388999999997</v>
      </c>
      <c r="E143">
        <v>0</v>
      </c>
    </row>
    <row r="144" spans="1:5" x14ac:dyDescent="0.25">
      <c r="A144" t="s">
        <v>752</v>
      </c>
      <c r="B144">
        <v>4.1897857140000001</v>
      </c>
      <c r="C144">
        <v>1.679111</v>
      </c>
      <c r="D144">
        <v>6.7004603999999999</v>
      </c>
      <c r="E144">
        <v>3.9999999999999998E-6</v>
      </c>
    </row>
    <row r="145" spans="1:5" hidden="1" x14ac:dyDescent="0.25">
      <c r="A145" t="s">
        <v>753</v>
      </c>
      <c r="B145">
        <v>-0.87749999999999995</v>
      </c>
      <c r="C145">
        <v>-3.0917069000000001</v>
      </c>
      <c r="D145">
        <v>1.3367069</v>
      </c>
      <c r="E145">
        <v>0.99524880000000004</v>
      </c>
    </row>
    <row r="146" spans="1:5" hidden="1" x14ac:dyDescent="0.25">
      <c r="A146" t="s">
        <v>754</v>
      </c>
      <c r="B146">
        <v>-8.5000000000000006E-3</v>
      </c>
      <c r="C146">
        <v>-2.9791702999999998</v>
      </c>
      <c r="D146">
        <v>2.9621702999999999</v>
      </c>
      <c r="E146">
        <v>1</v>
      </c>
    </row>
    <row r="147" spans="1:5" hidden="1" x14ac:dyDescent="0.25">
      <c r="A147" t="s">
        <v>755</v>
      </c>
      <c r="B147">
        <v>-0.131819149</v>
      </c>
      <c r="C147">
        <v>-1.8830481999999999</v>
      </c>
      <c r="D147">
        <v>1.6194099</v>
      </c>
      <c r="E147">
        <v>1</v>
      </c>
    </row>
    <row r="148" spans="1:5" hidden="1" x14ac:dyDescent="0.25">
      <c r="A148" t="s">
        <v>756</v>
      </c>
      <c r="B148">
        <v>-0.85699999999999998</v>
      </c>
      <c r="C148">
        <v>-3.2825422</v>
      </c>
      <c r="D148">
        <v>1.5685422</v>
      </c>
      <c r="E148">
        <v>0.99882040000000005</v>
      </c>
    </row>
    <row r="149" spans="1:5" hidden="1" x14ac:dyDescent="0.25">
      <c r="A149" t="s">
        <v>757</v>
      </c>
      <c r="B149">
        <v>7.0000000000000007E-2</v>
      </c>
      <c r="C149">
        <v>-1.9104468999999999</v>
      </c>
      <c r="D149">
        <v>2.0504468999999999</v>
      </c>
      <c r="E149">
        <v>1</v>
      </c>
    </row>
    <row r="150" spans="1:5" x14ac:dyDescent="0.25">
      <c r="A150" t="s">
        <v>758</v>
      </c>
      <c r="B150">
        <v>4.109</v>
      </c>
      <c r="C150">
        <v>2.0084189000000001</v>
      </c>
      <c r="D150">
        <v>6.2095811000000003</v>
      </c>
      <c r="E150">
        <v>0</v>
      </c>
    </row>
    <row r="151" spans="1:5" x14ac:dyDescent="0.25">
      <c r="A151" t="s">
        <v>759</v>
      </c>
      <c r="B151">
        <v>3.5434999999999999</v>
      </c>
      <c r="C151">
        <v>0.5728297</v>
      </c>
      <c r="D151">
        <v>6.5141703</v>
      </c>
      <c r="E151">
        <v>5.0616000000000003E-3</v>
      </c>
    </row>
    <row r="152" spans="1:5" hidden="1" x14ac:dyDescent="0.25">
      <c r="A152" t="s">
        <v>760</v>
      </c>
      <c r="B152">
        <v>0.86899999999999999</v>
      </c>
      <c r="C152">
        <v>-1.9317749</v>
      </c>
      <c r="D152">
        <v>3.6697749000000002</v>
      </c>
      <c r="E152">
        <v>0.99978860000000003</v>
      </c>
    </row>
    <row r="153" spans="1:5" hidden="1" x14ac:dyDescent="0.25">
      <c r="A153" t="s">
        <v>761</v>
      </c>
      <c r="B153">
        <v>0.74568085100000003</v>
      </c>
      <c r="C153">
        <v>-0.69870849999999995</v>
      </c>
      <c r="D153">
        <v>2.1900702000000001</v>
      </c>
      <c r="E153">
        <v>0.9323553</v>
      </c>
    </row>
    <row r="154" spans="1:5" hidden="1" x14ac:dyDescent="0.25">
      <c r="A154" t="s">
        <v>762</v>
      </c>
      <c r="B154">
        <v>2.0500000000000001E-2</v>
      </c>
      <c r="C154">
        <v>-2.1937069</v>
      </c>
      <c r="D154">
        <v>2.2347068999999999</v>
      </c>
      <c r="E154">
        <v>1</v>
      </c>
    </row>
    <row r="155" spans="1:5" hidden="1" x14ac:dyDescent="0.25">
      <c r="A155" t="s">
        <v>763</v>
      </c>
      <c r="B155">
        <v>0.94750000000000001</v>
      </c>
      <c r="C155">
        <v>-0.76761729999999995</v>
      </c>
      <c r="D155">
        <v>2.6626173</v>
      </c>
      <c r="E155">
        <v>0.88427089999999997</v>
      </c>
    </row>
    <row r="156" spans="1:5" x14ac:dyDescent="0.25">
      <c r="A156" t="s">
        <v>764</v>
      </c>
      <c r="B156">
        <v>4.9865000000000004</v>
      </c>
      <c r="C156">
        <v>3.1339616000000001</v>
      </c>
      <c r="D156">
        <v>6.8390383999999997</v>
      </c>
      <c r="E156">
        <v>0</v>
      </c>
    </row>
    <row r="157" spans="1:5" x14ac:dyDescent="0.25">
      <c r="A157" t="s">
        <v>765</v>
      </c>
      <c r="B157">
        <v>4.4210000000000003</v>
      </c>
      <c r="C157">
        <v>1.6202251000000001</v>
      </c>
      <c r="D157">
        <v>7.2217748999999998</v>
      </c>
      <c r="E157">
        <v>1.7399999999999999E-5</v>
      </c>
    </row>
    <row r="158" spans="1:5" hidden="1" x14ac:dyDescent="0.25">
      <c r="A158" t="s">
        <v>766</v>
      </c>
      <c r="B158">
        <v>-0.123319149</v>
      </c>
      <c r="C158">
        <v>-2.5745290999999999</v>
      </c>
      <c r="D158">
        <v>2.3278908999999999</v>
      </c>
      <c r="E158">
        <v>1</v>
      </c>
    </row>
    <row r="159" spans="1:5" hidden="1" x14ac:dyDescent="0.25">
      <c r="A159" t="s">
        <v>767</v>
      </c>
      <c r="B159">
        <v>-0.84850000000000003</v>
      </c>
      <c r="C159">
        <v>-3.8191703000000001</v>
      </c>
      <c r="D159">
        <v>2.1221703000000001</v>
      </c>
      <c r="E159">
        <v>0.99993390000000004</v>
      </c>
    </row>
    <row r="160" spans="1:5" hidden="1" x14ac:dyDescent="0.25">
      <c r="A160" t="s">
        <v>768</v>
      </c>
      <c r="B160">
        <v>7.85E-2</v>
      </c>
      <c r="C160">
        <v>-2.541385</v>
      </c>
      <c r="D160">
        <v>2.698385</v>
      </c>
      <c r="E160">
        <v>1</v>
      </c>
    </row>
    <row r="161" spans="1:5" x14ac:dyDescent="0.25">
      <c r="A161" t="s">
        <v>769</v>
      </c>
      <c r="B161">
        <v>4.1174999999999997</v>
      </c>
      <c r="C161">
        <v>1.4056614000000001</v>
      </c>
      <c r="D161">
        <v>6.8293385999999998</v>
      </c>
      <c r="E161">
        <v>4.5399999999999999E-5</v>
      </c>
    </row>
    <row r="162" spans="1:5" x14ac:dyDescent="0.25">
      <c r="A162" t="s">
        <v>770</v>
      </c>
      <c r="B162">
        <v>3.552</v>
      </c>
      <c r="C162">
        <v>0.1217654</v>
      </c>
      <c r="D162">
        <v>6.9822346</v>
      </c>
      <c r="E162">
        <v>3.4006799999999997E-2</v>
      </c>
    </row>
    <row r="163" spans="1:5" hidden="1" x14ac:dyDescent="0.25">
      <c r="A163" t="s">
        <v>771</v>
      </c>
      <c r="B163">
        <v>-0.72518085099999996</v>
      </c>
      <c r="C163">
        <v>-2.4764099000000002</v>
      </c>
      <c r="D163">
        <v>1.0260482</v>
      </c>
      <c r="E163">
        <v>0.99218450000000002</v>
      </c>
    </row>
    <row r="164" spans="1:5" hidden="1" x14ac:dyDescent="0.25">
      <c r="A164" t="s">
        <v>772</v>
      </c>
      <c r="B164">
        <v>0.201819149</v>
      </c>
      <c r="C164">
        <v>-0.84971220000000003</v>
      </c>
      <c r="D164">
        <v>1.2533505</v>
      </c>
      <c r="E164">
        <v>0.99999990000000005</v>
      </c>
    </row>
    <row r="165" spans="1:5" x14ac:dyDescent="0.25">
      <c r="A165" t="s">
        <v>773</v>
      </c>
      <c r="B165">
        <v>4.240819149</v>
      </c>
      <c r="C165">
        <v>2.9774943999999999</v>
      </c>
      <c r="D165">
        <v>5.5041438999999999</v>
      </c>
      <c r="E165">
        <v>0</v>
      </c>
    </row>
    <row r="166" spans="1:5" x14ac:dyDescent="0.25">
      <c r="A166" t="s">
        <v>774</v>
      </c>
      <c r="B166">
        <v>3.6753191489999999</v>
      </c>
      <c r="C166">
        <v>1.2241091</v>
      </c>
      <c r="D166">
        <v>6.1265290999999999</v>
      </c>
      <c r="E166">
        <v>6.0999999999999999E-5</v>
      </c>
    </row>
    <row r="167" spans="1:5" hidden="1" x14ac:dyDescent="0.25">
      <c r="A167" t="s">
        <v>775</v>
      </c>
      <c r="B167">
        <v>0.92700000000000005</v>
      </c>
      <c r="C167">
        <v>-1.0534469</v>
      </c>
      <c r="D167">
        <v>2.9074469000000001</v>
      </c>
      <c r="E167">
        <v>0.97207969999999999</v>
      </c>
    </row>
    <row r="168" spans="1:5" x14ac:dyDescent="0.25">
      <c r="A168" t="s">
        <v>776</v>
      </c>
      <c r="B168">
        <v>4.9660000000000002</v>
      </c>
      <c r="C168">
        <v>2.8654188999999999</v>
      </c>
      <c r="D168">
        <v>7.0665810999999996</v>
      </c>
      <c r="E168">
        <v>0</v>
      </c>
    </row>
    <row r="169" spans="1:5" x14ac:dyDescent="0.25">
      <c r="A169" t="s">
        <v>777</v>
      </c>
      <c r="B169">
        <v>4.4005000000000001</v>
      </c>
      <c r="C169">
        <v>1.4298297</v>
      </c>
      <c r="D169">
        <v>7.3711703000000002</v>
      </c>
      <c r="E169">
        <v>8.0799999999999999E-5</v>
      </c>
    </row>
    <row r="170" spans="1:5" x14ac:dyDescent="0.25">
      <c r="A170" t="s">
        <v>778</v>
      </c>
      <c r="B170">
        <v>4.0389999999999997</v>
      </c>
      <c r="C170">
        <v>2.4733193</v>
      </c>
      <c r="D170">
        <v>5.6046807000000003</v>
      </c>
      <c r="E170">
        <v>0</v>
      </c>
    </row>
    <row r="171" spans="1:5" x14ac:dyDescent="0.25">
      <c r="A171" t="s">
        <v>779</v>
      </c>
      <c r="B171">
        <v>3.4735</v>
      </c>
      <c r="C171">
        <v>0.85361500000000001</v>
      </c>
      <c r="D171">
        <v>6.0933849999999996</v>
      </c>
      <c r="E171">
        <v>8.2100000000000001E-4</v>
      </c>
    </row>
    <row r="172" spans="1:5" hidden="1" x14ac:dyDescent="0.25">
      <c r="A172" t="s">
        <v>780</v>
      </c>
      <c r="B172">
        <v>-0.5655</v>
      </c>
      <c r="C172">
        <v>-3.2773386000000002</v>
      </c>
      <c r="D172">
        <v>2.1463386</v>
      </c>
      <c r="E172">
        <v>0.99999939999999998</v>
      </c>
    </row>
  </sheetData>
  <autoFilter ref="A1:E172">
    <filterColumn colId="4">
      <customFilters>
        <customFilter operator="lessThan" val="0.05"/>
      </custom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opLeftCell="A118" zoomScale="60" zoomScaleNormal="60" workbookViewId="0">
      <selection activeCell="K134" sqref="K134:K136"/>
    </sheetView>
  </sheetViews>
  <sheetFormatPr baseColWidth="10" defaultRowHeight="15" x14ac:dyDescent="0.25"/>
  <cols>
    <col min="2" max="10" width="20.85546875" customWidth="1"/>
    <col min="11" max="11" width="19.5703125" bestFit="1" customWidth="1"/>
    <col min="20" max="20" width="28.7109375" customWidth="1"/>
  </cols>
  <sheetData>
    <row r="1" spans="1:20" s="12" customFormat="1" x14ac:dyDescent="0.25">
      <c r="B1" s="12" t="s">
        <v>551</v>
      </c>
      <c r="C1" s="12" t="s">
        <v>552</v>
      </c>
      <c r="D1" s="12" t="s">
        <v>553</v>
      </c>
      <c r="E1" s="12" t="s">
        <v>554</v>
      </c>
      <c r="F1" s="12" t="s">
        <v>555</v>
      </c>
      <c r="G1" s="12" t="s">
        <v>556</v>
      </c>
      <c r="H1" s="12" t="s">
        <v>131</v>
      </c>
      <c r="I1" s="12" t="s">
        <v>130</v>
      </c>
      <c r="K1" s="12" t="s">
        <v>551</v>
      </c>
      <c r="L1" s="12" t="s">
        <v>552</v>
      </c>
      <c r="M1" s="12" t="s">
        <v>553</v>
      </c>
      <c r="N1" s="12" t="s">
        <v>554</v>
      </c>
      <c r="O1" s="12" t="s">
        <v>555</v>
      </c>
      <c r="P1" s="12" t="s">
        <v>556</v>
      </c>
      <c r="Q1" s="12" t="s">
        <v>131</v>
      </c>
      <c r="R1" s="12" t="s">
        <v>130</v>
      </c>
    </row>
    <row r="2" spans="1:20" x14ac:dyDescent="0.25">
      <c r="A2" t="s">
        <v>0</v>
      </c>
      <c r="B2" t="str">
        <f>IF(K2&lt;K$134,B$1&amp;"_trescourt", IF(AND(K2&gt;K$134,K2&lt;K$135),B$1&amp;"_court", IF(AND(K2&gt;K$135, K2&lt;K$136),B$1&amp;"_moyen",B$1&amp;"_long")))</f>
        <v>wingl_trescourt</v>
      </c>
      <c r="C2" t="str">
        <f>IF(L2&lt;L$134,C$1&amp;"_trescourt", IF(AND(L2&gt;L$134,L2&lt;L$135),C$1&amp;"_court", IF(AND(L2&gt;L$135, L2&lt;L$136),C$1&amp;"_moyen",C$1&amp;"_long")))</f>
        <v>taill_trescourt</v>
      </c>
      <c r="D2" t="str">
        <f>IF(M2&lt;M$134,D$1&amp;"_trescourt", IF(AND(M2&gt;M$134,M2&lt;M$135),D$1&amp;"_court", IF(AND(M2&gt;M$135, M2&lt;M$136),D$1&amp;"_moyen",D$1&amp;"_long")))</f>
        <v>culml_moyen</v>
      </c>
      <c r="E2" t="str">
        <f>IF(N2&lt;N$134,E$1&amp;"_trescourt", IF(AND(N2&gt;N$134,N2&lt;N$135),E$1&amp;"_court", IF(AND(N2&gt;N$135, N2&lt;N$136),E$1&amp;"_moyen",E$1&amp;"_long")))</f>
        <v>bilh_trescourt</v>
      </c>
      <c r="F2" t="str">
        <f>IF(O2&lt;O$134,F$1&amp;"_tresfin", IF(AND(O2&gt;O$134,O2&lt;O$135),F$1&amp;"_fin", IF(AND(O2&gt;O$135, O2&lt;O$136),F$1&amp;"_moyen",F$1&amp;"_large")))</f>
        <v>billw_tresfin</v>
      </c>
      <c r="G2" t="str">
        <f>IF(P2&lt;P$134,G$1&amp;"_trescourt", IF(AND(P2&gt;P$134,P2&lt;P$135),G$1&amp;"_court", IF(AND(P2&gt;P$135, P2&lt;P$136),G$1&amp;"_moyen",G$1&amp;"_long")))</f>
        <v>tarsl_trescourt</v>
      </c>
      <c r="H2" t="str">
        <f>IF(Q2&lt;Q$134,H$1&amp;"_trescourt", IF(AND(Q2&gt;Q$134,Q2&lt;Q$135),H$1&amp;"_court", IF(AND(Q2&gt;Q$135, Q2&lt;Q$136),H$1&amp;"_moyen",H$1&amp;"_long")))</f>
        <v>midtl_trescourt</v>
      </c>
      <c r="I2" t="str">
        <f>IF(R2&lt;R$134,I$1&amp;"_tresleger", IF(AND(R2&gt;R$134,R2&lt;R$135),I$1&amp;"_leger", IF(AND(R2&gt;R$135, R2&lt;R$136),I$1&amp;"_moyen",I$1&amp;"_lourd")))</f>
        <v>weig_tresleger</v>
      </c>
      <c r="K2">
        <v>44.1</v>
      </c>
      <c r="L2">
        <v>27.7</v>
      </c>
      <c r="M2">
        <v>22.6</v>
      </c>
      <c r="N2">
        <v>2.2999999999999998</v>
      </c>
      <c r="O2">
        <v>2.7</v>
      </c>
      <c r="P2">
        <v>2.7</v>
      </c>
      <c r="Q2">
        <v>6.1</v>
      </c>
      <c r="R2">
        <v>3.1</v>
      </c>
    </row>
    <row r="3" spans="1:20" x14ac:dyDescent="0.25">
      <c r="A3" t="s">
        <v>1</v>
      </c>
      <c r="B3" t="str">
        <f>IF(K3&lt;K$134,B$1&amp;"_trescourt", IF(AND(K3&gt;K$134,K3&lt;K$135),B$1&amp;"_court", IF(AND(K3&gt;K$135, K3&lt;K$136),B$1&amp;"_moyen",B$1&amp;"_long")))</f>
        <v>wingl_trescourt</v>
      </c>
      <c r="C3" t="str">
        <f>IF(L3&lt;L$134,C$1&amp;"_trescourt", IF(AND(L3&gt;L$134,L3&lt;L$135),C$1&amp;"_court", IF(AND(L3&gt;L$135, L3&lt;L$136),C$1&amp;"_moyen",C$1&amp;"_long")))</f>
        <v>taill_trescourt</v>
      </c>
      <c r="D3" t="str">
        <f>IF(M3&lt;M$134,D$1&amp;"_trescourt", IF(AND(M3&gt;M$134,M3&lt;M$135),D$1&amp;"_court", IF(AND(M3&gt;M$135, M3&lt;M$136),D$1&amp;"_moyen",D$1&amp;"_long")))</f>
        <v>culml_moyen</v>
      </c>
      <c r="E3" t="str">
        <f>IF(N3&lt;N$134,E$1&amp;"_trescourt", IF(AND(N3&gt;N$134,N3&lt;N$135),E$1&amp;"_court", IF(AND(N3&gt;N$135, N3&lt;N$136),E$1&amp;"_moyen",E$1&amp;"_long")))</f>
        <v>bilh_trescourt</v>
      </c>
      <c r="F3" t="str">
        <f t="shared" ref="F3:F66" si="0">IF(O3&lt;O$134,F$1&amp;"_tresfin", IF(AND(O3&gt;O$134,O3&lt;O$135),F$1&amp;"_fin", IF(AND(O3&gt;O$135, O3&lt;O$136),F$1&amp;"_moyen",F$1&amp;"_large")))</f>
        <v>billw_tresfin</v>
      </c>
      <c r="G3" t="str">
        <f>IF(P3&lt;P$134,G$1&amp;"_trescourt", IF(AND(P3&gt;P$134,P3&lt;P$135),G$1&amp;"_court", IF(AND(P3&gt;P$135, P3&lt;P$136),G$1&amp;"_moyen",G$1&amp;"_long")))</f>
        <v>tarsl_trescourt</v>
      </c>
      <c r="H3" t="str">
        <f>IF(Q3&lt;Q$134,H$1&amp;"_trescourt", IF(AND(Q3&gt;Q$134,Q3&lt;Q$135),H$1&amp;"_court", IF(AND(Q3&gt;Q$135, Q3&lt;Q$136),H$1&amp;"_moyen",H$1&amp;"_long")))</f>
        <v>midtl_trescourt</v>
      </c>
      <c r="I3" t="str">
        <f t="shared" ref="I3:I66" si="1">IF(R3&lt;R$134,I$1&amp;"_tresleger", IF(AND(R3&gt;R$134,R3&lt;R$135),I$1&amp;"_leger", IF(AND(R3&gt;R$135, R3&lt;R$136),I$1&amp;"_moyen",I$1&amp;"_lourd")))</f>
        <v>weig_tresleger</v>
      </c>
      <c r="K3">
        <v>50</v>
      </c>
      <c r="L3">
        <v>32.4</v>
      </c>
      <c r="M3">
        <v>23</v>
      </c>
      <c r="N3">
        <v>2.2999999999999998</v>
      </c>
      <c r="O3">
        <v>3.6</v>
      </c>
      <c r="P3">
        <v>2.8</v>
      </c>
      <c r="Q3">
        <v>7.1</v>
      </c>
      <c r="R3">
        <v>4.3</v>
      </c>
    </row>
    <row r="4" spans="1:20" x14ac:dyDescent="0.25">
      <c r="A4" t="s">
        <v>2</v>
      </c>
      <c r="B4" t="str">
        <f>IF(K4&lt;K$134,B$1&amp;"_trescourt", IF(AND(K4&gt;K$134,K4&lt;K$135),B$1&amp;"_court", IF(AND(K4&gt;K$135, K4&lt;K$136),B$1&amp;"_moyen",B$1&amp;"_long")))</f>
        <v>wingl_trescourt</v>
      </c>
      <c r="C4" t="str">
        <f>IF(L4&lt;L$134,C$1&amp;"_trescourt", IF(AND(L4&gt;L$134,L4&lt;L$135),C$1&amp;"_court", IF(AND(L4&gt;L$135, L4&lt;L$136),C$1&amp;"_moyen",C$1&amp;"_long")))</f>
        <v>taill_trescourt</v>
      </c>
      <c r="D4" t="str">
        <f>IF(M4&lt;M$134,D$1&amp;"_trescourt", IF(AND(M4&gt;M$134,M4&lt;M$135),D$1&amp;"_court", IF(AND(M4&gt;M$135, M4&lt;M$136),D$1&amp;"_moyen",D$1&amp;"_long")))</f>
        <v>culml_moyen</v>
      </c>
      <c r="E4" t="str">
        <f>IF(N4&lt;N$134,E$1&amp;"_trescourt", IF(AND(N4&gt;N$134,N4&lt;N$135),E$1&amp;"_court", IF(AND(N4&gt;N$135, N4&lt;N$136),E$1&amp;"_moyen",E$1&amp;"_long")))</f>
        <v>bilh_trescourt</v>
      </c>
      <c r="F4" t="str">
        <f t="shared" si="0"/>
        <v>billw_tresfin</v>
      </c>
      <c r="G4" t="str">
        <f>IF(P4&lt;P$134,G$1&amp;"_trescourt", IF(AND(P4&gt;P$134,P4&lt;P$135),G$1&amp;"_court", IF(AND(P4&gt;P$135, P4&lt;P$136),G$1&amp;"_moyen",G$1&amp;"_long")))</f>
        <v>tarsl_trescourt</v>
      </c>
      <c r="H4" t="str">
        <f>IF(Q4&lt;Q$134,H$1&amp;"_trescourt", IF(AND(Q4&gt;Q$134,Q4&lt;Q$135),H$1&amp;"_court", IF(AND(Q4&gt;Q$135, Q4&lt;Q$136),H$1&amp;"_moyen",H$1&amp;"_long")))</f>
        <v>midtl_trescourt</v>
      </c>
      <c r="I4" t="str">
        <f t="shared" si="1"/>
        <v>weig_tresleger</v>
      </c>
      <c r="K4">
        <v>47</v>
      </c>
      <c r="L4">
        <v>25.2</v>
      </c>
      <c r="M4">
        <v>20.8</v>
      </c>
      <c r="N4">
        <v>2.2999999999999998</v>
      </c>
      <c r="O4">
        <v>3.1</v>
      </c>
      <c r="P4">
        <v>2.5</v>
      </c>
      <c r="Q4">
        <v>6.4</v>
      </c>
      <c r="R4">
        <v>3.4</v>
      </c>
    </row>
    <row r="5" spans="1:20" x14ac:dyDescent="0.25">
      <c r="A5" t="s">
        <v>3</v>
      </c>
      <c r="B5" t="str">
        <f>IF(K5&lt;K$134,B$1&amp;"_trescourt", IF(AND(K5&gt;K$134,K5&lt;K$135),B$1&amp;"_court", IF(AND(K5&gt;K$135, K5&lt;K$136),B$1&amp;"_moyen",B$1&amp;"_long")))</f>
        <v>wingl_long</v>
      </c>
      <c r="C5" t="str">
        <f>IF(L5&lt;L$134,C$1&amp;"_trescourt", IF(AND(L5&gt;L$134,L5&lt;L$135),C$1&amp;"_court", IF(AND(L5&gt;L$135, L5&lt;L$136),C$1&amp;"_moyen",C$1&amp;"_long")))</f>
        <v>taill_moyen</v>
      </c>
      <c r="D5" t="str">
        <f>IF(M5&lt;M$134,D$1&amp;"_trescourt", IF(AND(M5&gt;M$134,M5&lt;M$135),D$1&amp;"_court", IF(AND(M5&gt;M$135, M5&lt;M$136),D$1&amp;"_moyen",D$1&amp;"_long")))</f>
        <v>culml_long</v>
      </c>
      <c r="E5" t="str">
        <f>IF(N5&lt;N$134,E$1&amp;"_trescourt", IF(AND(N5&gt;N$134,N5&lt;N$135),E$1&amp;"_court", IF(AND(N5&gt;N$135, N5&lt;N$136),E$1&amp;"_moyen",E$1&amp;"_long")))</f>
        <v>bilh_court</v>
      </c>
      <c r="F5" t="str">
        <f t="shared" si="0"/>
        <v>billw_moyen</v>
      </c>
      <c r="G5" t="str">
        <f>IF(P5&lt;P$134,G$1&amp;"_trescourt", IF(AND(P5&gt;P$134,P5&lt;P$135),G$1&amp;"_court", IF(AND(P5&gt;P$135, P5&lt;P$136),G$1&amp;"_moyen",G$1&amp;"_long")))</f>
        <v>tarsl_trescourt</v>
      </c>
      <c r="H5" t="str">
        <f>IF(Q5&lt;Q$134,H$1&amp;"_trescourt", IF(AND(Q5&gt;Q$134,Q5&lt;Q$135),H$1&amp;"_court", IF(AND(Q5&gt;Q$135, Q5&lt;Q$136),H$1&amp;"_moyen",H$1&amp;"_long")))</f>
        <v>midtl_trescourt</v>
      </c>
      <c r="I5" t="str">
        <f t="shared" si="1"/>
        <v>weig_leger</v>
      </c>
      <c r="K5">
        <v>132.4</v>
      </c>
      <c r="L5">
        <v>88.5</v>
      </c>
      <c r="M5">
        <v>43.8</v>
      </c>
      <c r="N5">
        <v>3.7</v>
      </c>
      <c r="O5">
        <v>7</v>
      </c>
      <c r="P5">
        <v>6.7</v>
      </c>
      <c r="Q5">
        <v>14.8</v>
      </c>
      <c r="R5">
        <v>18.5</v>
      </c>
    </row>
    <row r="6" spans="1:20" x14ac:dyDescent="0.25">
      <c r="A6" t="s">
        <v>4</v>
      </c>
      <c r="B6" t="str">
        <f>IF(K6&lt;K$134,B$1&amp;"_trescourt", IF(AND(K6&gt;K$134,K6&lt;K$135),B$1&amp;"_court", IF(AND(K6&gt;K$135, K6&lt;K$136),B$1&amp;"_moyen",B$1&amp;"_long")))</f>
        <v>wingl_trescourt</v>
      </c>
      <c r="C6" t="str">
        <f>IF(L6&lt;L$134,C$1&amp;"_trescourt", IF(AND(L6&gt;L$134,L6&lt;L$135),C$1&amp;"_court", IF(AND(L6&gt;L$135, L6&lt;L$136),C$1&amp;"_moyen",C$1&amp;"_long")))</f>
        <v>taill_trescourt</v>
      </c>
      <c r="D6" t="str">
        <f>IF(M6&lt;M$134,D$1&amp;"_trescourt", IF(AND(M6&gt;M$134,M6&lt;M$135),D$1&amp;"_court", IF(AND(M6&gt;M$135, M6&lt;M$136),D$1&amp;"_moyen",D$1&amp;"_long")))</f>
        <v>culml_moyen</v>
      </c>
      <c r="E6" t="str">
        <f>IF(N6&lt;N$134,E$1&amp;"_trescourt", IF(AND(N6&gt;N$134,N6&lt;N$135),E$1&amp;"_court", IF(AND(N6&gt;N$135, N6&lt;N$136),E$1&amp;"_moyen",E$1&amp;"_long")))</f>
        <v>bilh_trescourt</v>
      </c>
      <c r="F6" t="str">
        <f t="shared" si="0"/>
        <v>billw_tresfin</v>
      </c>
      <c r="G6" t="str">
        <f>IF(P6&lt;P$134,G$1&amp;"_trescourt", IF(AND(P6&gt;P$134,P6&lt;P$135),G$1&amp;"_court", IF(AND(P6&gt;P$135, P6&lt;P$136),G$1&amp;"_moyen",G$1&amp;"_long")))</f>
        <v>tarsl_trescourt</v>
      </c>
      <c r="H6" t="str">
        <f>IF(Q6&lt;Q$134,H$1&amp;"_trescourt", IF(AND(Q6&gt;Q$134,Q6&lt;Q$135),H$1&amp;"_court", IF(AND(Q6&gt;Q$135, Q6&lt;Q$136),H$1&amp;"_moyen",H$1&amp;"_long")))</f>
        <v>midtl_trescourt</v>
      </c>
      <c r="I6" t="str">
        <f t="shared" si="1"/>
        <v>weig_tresleger</v>
      </c>
      <c r="K6">
        <v>63.8</v>
      </c>
      <c r="L6">
        <v>42.4</v>
      </c>
      <c r="M6">
        <v>22.7</v>
      </c>
      <c r="N6">
        <v>2.4</v>
      </c>
      <c r="O6">
        <v>3.9</v>
      </c>
      <c r="P6">
        <v>5.3</v>
      </c>
      <c r="Q6">
        <v>8.6</v>
      </c>
      <c r="R6">
        <v>5.8</v>
      </c>
    </row>
    <row r="7" spans="1:20" x14ac:dyDescent="0.25">
      <c r="A7" t="s">
        <v>5</v>
      </c>
      <c r="B7" t="str">
        <f>IF(K7&lt;K$134,B$1&amp;"_trescourt", IF(AND(K7&gt;K$134,K7&lt;K$135),B$1&amp;"_court", IF(AND(K7&gt;K$135, K7&lt;K$136),B$1&amp;"_moyen",B$1&amp;"_long")))</f>
        <v>wingl_long</v>
      </c>
      <c r="C7" t="str">
        <f>IF(L7&lt;L$134,C$1&amp;"_trescourt", IF(AND(L7&gt;L$134,L7&lt;L$135),C$1&amp;"_court", IF(AND(L7&gt;L$135, L7&lt;L$136),C$1&amp;"_moyen",C$1&amp;"_long")))</f>
        <v>taill_long</v>
      </c>
      <c r="D7" t="str">
        <f>IF(M7&lt;M$134,D$1&amp;"_trescourt", IF(AND(M7&gt;M$134,M7&lt;M$135),D$1&amp;"_court", IF(AND(M7&gt;M$135, M7&lt;M$136),D$1&amp;"_moyen",D$1&amp;"_long")))</f>
        <v>culml_long</v>
      </c>
      <c r="E7" t="str">
        <f>IF(N7&lt;N$134,E$1&amp;"_trescourt", IF(AND(N7&gt;N$134,N7&lt;N$135),E$1&amp;"_court", IF(AND(N7&gt;N$135, N7&lt;N$136),E$1&amp;"_moyen",E$1&amp;"_long")))</f>
        <v>bilh_long</v>
      </c>
      <c r="F7" t="str">
        <f t="shared" si="0"/>
        <v>billw_large</v>
      </c>
      <c r="G7" t="str">
        <f>IF(P7&lt;P$134,G$1&amp;"_trescourt", IF(AND(P7&gt;P$134,P7&lt;P$135),G$1&amp;"_court", IF(AND(P7&gt;P$135, P7&lt;P$136),G$1&amp;"_moyen",G$1&amp;"_long")))</f>
        <v>tarsl_long</v>
      </c>
      <c r="H7" t="str">
        <f>IF(Q7&lt;Q$134,H$1&amp;"_trescourt", IF(AND(Q7&gt;Q$134,Q7&lt;Q$135),H$1&amp;"_court", IF(AND(Q7&gt;Q$135, Q7&lt;Q$136),H$1&amp;"_moyen",H$1&amp;"_long")))</f>
        <v>midtl_long</v>
      </c>
      <c r="I7" t="str">
        <f t="shared" si="1"/>
        <v>weig_lourd</v>
      </c>
      <c r="K7">
        <v>255</v>
      </c>
      <c r="L7">
        <v>173</v>
      </c>
      <c r="M7">
        <v>24.7</v>
      </c>
      <c r="N7">
        <v>11</v>
      </c>
      <c r="O7">
        <v>11</v>
      </c>
      <c r="P7">
        <v>26.2</v>
      </c>
      <c r="Q7">
        <v>47</v>
      </c>
      <c r="R7">
        <v>500</v>
      </c>
    </row>
    <row r="8" spans="1:20" x14ac:dyDescent="0.25">
      <c r="A8" t="s">
        <v>6</v>
      </c>
      <c r="B8" t="str">
        <f>IF(K8&lt;K$134,B$1&amp;"_trescourt", IF(AND(K8&gt;K$134,K8&lt;K$135),B$1&amp;"_court", IF(AND(K8&gt;K$135, K8&lt;K$136),B$1&amp;"_moyen",B$1&amp;"_long")))</f>
        <v>wingl_long</v>
      </c>
      <c r="C8" t="str">
        <f>IF(L8&lt;L$134,C$1&amp;"_trescourt", IF(AND(L8&gt;L$134,L8&lt;L$135),C$1&amp;"_court", IF(AND(L8&gt;L$135, L8&lt;L$136),C$1&amp;"_moyen",C$1&amp;"_long")))</f>
        <v>taill_long</v>
      </c>
      <c r="D8" t="str">
        <f>IF(M8&lt;M$134,D$1&amp;"_trescourt", IF(AND(M8&gt;M$134,M8&lt;M$135),D$1&amp;"_court", IF(AND(M8&gt;M$135, M8&lt;M$136),D$1&amp;"_moyen",D$1&amp;"_long")))</f>
        <v>culml_long</v>
      </c>
      <c r="E8" t="str">
        <f>IF(N8&lt;N$134,E$1&amp;"_trescourt", IF(AND(N8&gt;N$134,N8&lt;N$135),E$1&amp;"_court", IF(AND(N8&gt;N$135, N8&lt;N$136),E$1&amp;"_moyen",E$1&amp;"_long")))</f>
        <v>bilh_moyen</v>
      </c>
      <c r="F8" t="str">
        <f t="shared" si="0"/>
        <v>billw_moyen</v>
      </c>
      <c r="G8" t="str">
        <f>IF(P8&lt;P$134,G$1&amp;"_trescourt", IF(AND(P8&gt;P$134,P8&lt;P$135),G$1&amp;"_court", IF(AND(P8&gt;P$135, P8&lt;P$136),G$1&amp;"_moyen",G$1&amp;"_long")))</f>
        <v>tarsl_moyen</v>
      </c>
      <c r="H8" t="str">
        <f>IF(Q8&lt;Q$134,H$1&amp;"_trescourt", IF(AND(Q8&gt;Q$134,Q8&lt;Q$135),H$1&amp;"_court", IF(AND(Q8&gt;Q$135, Q8&lt;Q$136),H$1&amp;"_moyen",H$1&amp;"_long")))</f>
        <v>midtl_long</v>
      </c>
      <c r="I8" t="str">
        <f t="shared" si="1"/>
        <v>weig_lourd</v>
      </c>
      <c r="K8">
        <v>213.5</v>
      </c>
      <c r="L8">
        <v>162</v>
      </c>
      <c r="M8">
        <v>26.3</v>
      </c>
      <c r="N8">
        <v>7.2</v>
      </c>
      <c r="O8">
        <v>8.6999999999999993</v>
      </c>
      <c r="P8">
        <v>25.7</v>
      </c>
      <c r="Q8">
        <v>42.1</v>
      </c>
      <c r="R8">
        <v>408.5</v>
      </c>
    </row>
    <row r="9" spans="1:20" x14ac:dyDescent="0.25">
      <c r="A9" t="s">
        <v>7</v>
      </c>
      <c r="B9" t="str">
        <f>IF(K9&lt;K$134,B$1&amp;"_trescourt", IF(AND(K9&gt;K$134,K9&lt;K$135),B$1&amp;"_court", IF(AND(K9&gt;K$135, K9&lt;K$136),B$1&amp;"_moyen",B$1&amp;"_long")))</f>
        <v>wingl_long</v>
      </c>
      <c r="C9" t="str">
        <f>IF(L9&lt;L$134,C$1&amp;"_trescourt", IF(AND(L9&gt;L$134,L9&lt;L$135),C$1&amp;"_court", IF(AND(L9&gt;L$135, L9&lt;L$136),C$1&amp;"_moyen",C$1&amp;"_long")))</f>
        <v>taill_long</v>
      </c>
      <c r="D9" t="str">
        <f>IF(M9&lt;M$134,D$1&amp;"_trescourt", IF(AND(M9&gt;M$134,M9&lt;M$135),D$1&amp;"_court", IF(AND(M9&gt;M$135, M9&lt;M$136),D$1&amp;"_moyen",D$1&amp;"_long")))</f>
        <v>culml_long</v>
      </c>
      <c r="E9" t="str">
        <f>IF(N9&lt;N$134,E$1&amp;"_trescourt", IF(AND(N9&gt;N$134,N9&lt;N$135),E$1&amp;"_court", IF(AND(N9&gt;N$135, N9&lt;N$136),E$1&amp;"_moyen",E$1&amp;"_long")))</f>
        <v>bilh_court</v>
      </c>
      <c r="F9" t="str">
        <f t="shared" si="0"/>
        <v>billw_fin</v>
      </c>
      <c r="G9" t="str">
        <f>IF(P9&lt;P$134,G$1&amp;"_trescourt", IF(AND(P9&gt;P$134,P9&lt;P$135),G$1&amp;"_court", IF(AND(P9&gt;P$135, P9&lt;P$136),G$1&amp;"_moyen",G$1&amp;"_long")))</f>
        <v>tarsl_court</v>
      </c>
      <c r="H9" t="str">
        <f>IF(Q9&lt;Q$134,H$1&amp;"_trescourt", IF(AND(Q9&gt;Q$134,Q9&lt;Q$135),H$1&amp;"_court", IF(AND(Q9&gt;Q$135, Q9&lt;Q$136),H$1&amp;"_moyen",H$1&amp;"_long")))</f>
        <v>midtl_long</v>
      </c>
      <c r="I9" t="str">
        <f t="shared" si="1"/>
        <v>weig_lourd</v>
      </c>
      <c r="K9">
        <v>184</v>
      </c>
      <c r="L9">
        <v>118</v>
      </c>
      <c r="M9">
        <v>32</v>
      </c>
      <c r="N9">
        <v>5.4</v>
      </c>
      <c r="O9">
        <v>6.8</v>
      </c>
      <c r="P9">
        <v>19</v>
      </c>
      <c r="Q9">
        <v>30.5</v>
      </c>
      <c r="R9">
        <v>138.19999999999999</v>
      </c>
    </row>
    <row r="10" spans="1:20" x14ac:dyDescent="0.25">
      <c r="A10" t="s">
        <v>8</v>
      </c>
      <c r="B10" t="str">
        <f>IF(K10&lt;K$134,B$1&amp;"_trescourt", IF(AND(K10&gt;K$134,K10&lt;K$135),B$1&amp;"_court", IF(AND(K10&gt;K$135, K10&lt;K$136),B$1&amp;"_moyen",B$1&amp;"_long")))</f>
        <v>wingl_long</v>
      </c>
      <c r="C10" t="str">
        <f>IF(L10&lt;L$134,C$1&amp;"_trescourt", IF(AND(L10&gt;L$134,L10&lt;L$135),C$1&amp;"_court", IF(AND(L10&gt;L$135, L10&lt;L$136),C$1&amp;"_moyen",C$1&amp;"_long")))</f>
        <v>taill_long</v>
      </c>
      <c r="D10" t="str">
        <f>IF(M10&lt;M$134,D$1&amp;"_trescourt", IF(AND(M10&gt;M$134,M10&lt;M$135),D$1&amp;"_court", IF(AND(M10&gt;M$135, M10&lt;M$136),D$1&amp;"_moyen",D$1&amp;"_long")))</f>
        <v>culml_moyen</v>
      </c>
      <c r="E10" t="str">
        <f>IF(N10&lt;N$134,E$1&amp;"_trescourt", IF(AND(N10&gt;N$134,N10&lt;N$135),E$1&amp;"_court", IF(AND(N10&gt;N$135, N10&lt;N$136),E$1&amp;"_moyen",E$1&amp;"_long")))</f>
        <v>bilh_court</v>
      </c>
      <c r="F10" t="str">
        <f t="shared" si="0"/>
        <v>billw_large</v>
      </c>
      <c r="G10" t="str">
        <f>IF(P10&lt;P$134,G$1&amp;"_trescourt", IF(AND(P10&gt;P$134,P10&lt;P$135),G$1&amp;"_court", IF(AND(P10&gt;P$135, P10&lt;P$136),G$1&amp;"_moyen",G$1&amp;"_long")))</f>
        <v>tarsl_court</v>
      </c>
      <c r="H10" t="str">
        <f>IF(Q10&lt;Q$134,H$1&amp;"_trescourt", IF(AND(Q10&gt;Q$134,Q10&lt;Q$135),H$1&amp;"_court", IF(AND(Q10&gt;Q$135, Q10&lt;Q$136),H$1&amp;"_moyen",H$1&amp;"_long")))</f>
        <v>midtl_moyen</v>
      </c>
      <c r="I10" t="str">
        <f t="shared" si="1"/>
        <v>weig_lourd</v>
      </c>
      <c r="K10">
        <v>149.19999999999999</v>
      </c>
      <c r="L10">
        <v>158.5</v>
      </c>
      <c r="M10">
        <v>20</v>
      </c>
      <c r="N10">
        <v>3.9</v>
      </c>
      <c r="O10">
        <v>5.5</v>
      </c>
      <c r="P10">
        <v>18.100000000000001</v>
      </c>
      <c r="Q10">
        <v>26.8</v>
      </c>
      <c r="R10">
        <v>127</v>
      </c>
    </row>
    <row r="11" spans="1:20" ht="15.75" thickBot="1" x14ac:dyDescent="0.3">
      <c r="A11" t="s">
        <v>9</v>
      </c>
      <c r="B11" t="str">
        <f>IF(K11&lt;K$134,B$1&amp;"_trescourt", IF(AND(K11&gt;K$134,K11&lt;K$135),B$1&amp;"_court", IF(AND(K11&gt;K$135, K11&lt;K$136),B$1&amp;"_moyen",B$1&amp;"_long")))</f>
        <v>wingl_long</v>
      </c>
      <c r="C11" t="str">
        <f>IF(L11&lt;L$134,C$1&amp;"_trescourt", IF(AND(L11&gt;L$134,L11&lt;L$135),C$1&amp;"_court", IF(AND(L11&gt;L$135, L11&lt;L$136),C$1&amp;"_moyen",C$1&amp;"_long")))</f>
        <v>taill_long</v>
      </c>
      <c r="D11" t="str">
        <f>IF(M11&lt;M$134,D$1&amp;"_trescourt", IF(AND(M11&gt;M$134,M11&lt;M$135),D$1&amp;"_court", IF(AND(M11&gt;M$135, M11&lt;M$136),D$1&amp;"_moyen",D$1&amp;"_long")))</f>
        <v>culml_moyen</v>
      </c>
      <c r="E11" t="str">
        <f>IF(N11&lt;N$134,E$1&amp;"_trescourt", IF(AND(N11&gt;N$134,N11&lt;N$135),E$1&amp;"_court", IF(AND(N11&gt;N$135, N11&lt;N$136),E$1&amp;"_moyen",E$1&amp;"_long")))</f>
        <v>bilh_court</v>
      </c>
      <c r="F11" t="str">
        <f t="shared" si="0"/>
        <v>billw_tresfin</v>
      </c>
      <c r="G11" t="str">
        <f>IF(P11&lt;P$134,G$1&amp;"_trescourt", IF(AND(P11&gt;P$134,P11&lt;P$135),G$1&amp;"_court", IF(AND(P11&gt;P$135, P11&lt;P$136),G$1&amp;"_moyen",G$1&amp;"_long")))</f>
        <v>tarsl_moyen</v>
      </c>
      <c r="H11" t="str">
        <f>IF(Q11&lt;Q$134,H$1&amp;"_trescourt", IF(AND(Q11&gt;Q$134,Q11&lt;Q$135),H$1&amp;"_court", IF(AND(Q11&gt;Q$135, Q11&lt;Q$136),H$1&amp;"_moyen",H$1&amp;"_long")))</f>
        <v>midtl_long</v>
      </c>
      <c r="I11" t="str">
        <f t="shared" si="1"/>
        <v>weig_lourd</v>
      </c>
      <c r="K11">
        <v>152.4</v>
      </c>
      <c r="L11">
        <v>99.4</v>
      </c>
      <c r="M11">
        <v>19.399999999999999</v>
      </c>
      <c r="N11">
        <v>4.5</v>
      </c>
      <c r="O11">
        <v>5.3</v>
      </c>
      <c r="P11">
        <v>20.399999999999999</v>
      </c>
      <c r="Q11">
        <v>29.7</v>
      </c>
      <c r="R11">
        <v>130.5</v>
      </c>
    </row>
    <row r="12" spans="1:20" ht="15.75" thickBot="1" x14ac:dyDescent="0.3">
      <c r="A12" t="s">
        <v>10</v>
      </c>
      <c r="B12" t="str">
        <f>IF(K12&lt;K$134,B$1&amp;"_trescourt", IF(AND(K12&gt;K$134,K12&lt;K$135),B$1&amp;"_court", IF(AND(K12&gt;K$135, K12&lt;K$136),B$1&amp;"_moyen",B$1&amp;"_long")))</f>
        <v>wingl_long</v>
      </c>
      <c r="C12" t="str">
        <f>IF(L12&lt;L$134,C$1&amp;"_trescourt", IF(AND(L12&gt;L$134,L12&lt;L$135),C$1&amp;"_court", IF(AND(L12&gt;L$135, L12&lt;L$136),C$1&amp;"_moyen",C$1&amp;"_long")))</f>
        <v>taill_long</v>
      </c>
      <c r="D12" t="str">
        <f>IF(M12&lt;M$134,D$1&amp;"_trescourt", IF(AND(M12&gt;M$134,M12&lt;M$135),D$1&amp;"_court", IF(AND(M12&gt;M$135, M12&lt;M$136),D$1&amp;"_moyen",D$1&amp;"_long")))</f>
        <v>culml_long</v>
      </c>
      <c r="E12" t="str">
        <f>IF(N12&lt;N$134,E$1&amp;"_trescourt", IF(AND(N12&gt;N$134,N12&lt;N$135),E$1&amp;"_court", IF(AND(N12&gt;N$135, N12&lt;N$136),E$1&amp;"_moyen",E$1&amp;"_long")))</f>
        <v>bilh_long</v>
      </c>
      <c r="F12" t="str">
        <f t="shared" si="0"/>
        <v>billw_large</v>
      </c>
      <c r="G12" t="str">
        <f>IF(P12&lt;P$134,G$1&amp;"_trescourt", IF(AND(P12&gt;P$134,P12&lt;P$135),G$1&amp;"_court", IF(AND(P12&gt;P$135, P12&lt;P$136),G$1&amp;"_moyen",G$1&amp;"_long")))</f>
        <v>tarsl_long</v>
      </c>
      <c r="H12" t="str">
        <f>IF(Q12&lt;Q$134,H$1&amp;"_trescourt", IF(AND(Q12&gt;Q$134,Q12&lt;Q$135),H$1&amp;"_court", IF(AND(Q12&gt;Q$135, Q12&lt;Q$136),H$1&amp;"_moyen",H$1&amp;"_long")))</f>
        <v>midtl_long</v>
      </c>
      <c r="I12" t="str">
        <f t="shared" si="1"/>
        <v>weig_lourd</v>
      </c>
      <c r="K12">
        <v>211.3</v>
      </c>
      <c r="L12">
        <v>224.7</v>
      </c>
      <c r="M12">
        <v>30.4</v>
      </c>
      <c r="N12">
        <v>10</v>
      </c>
      <c r="O12">
        <v>16.7</v>
      </c>
      <c r="P12">
        <v>33.799999999999997</v>
      </c>
      <c r="Q12">
        <v>39.1</v>
      </c>
      <c r="R12">
        <v>134</v>
      </c>
      <c r="T12" s="11"/>
    </row>
    <row r="13" spans="1:20" x14ac:dyDescent="0.25">
      <c r="A13" t="s">
        <v>11</v>
      </c>
      <c r="B13" t="str">
        <f>IF(K13&lt;K$134,B$1&amp;"_trescourt", IF(AND(K13&gt;K$134,K13&lt;K$135),B$1&amp;"_court", IF(AND(K13&gt;K$135, K13&lt;K$136),B$1&amp;"_moyen",B$1&amp;"_long")))</f>
        <v>wingl_long</v>
      </c>
      <c r="C13" t="str">
        <f>IF(L13&lt;L$134,C$1&amp;"_trescourt", IF(AND(L13&gt;L$134,L13&lt;L$135),C$1&amp;"_court", IF(AND(L13&gt;L$135, L13&lt;L$136),C$1&amp;"_moyen",C$1&amp;"_long")))</f>
        <v>taill_long</v>
      </c>
      <c r="D13" t="str">
        <f>IF(M13&lt;M$134,D$1&amp;"_trescourt", IF(AND(M13&gt;M$134,M13&lt;M$135),D$1&amp;"_court", IF(AND(M13&gt;M$135, M13&lt;M$136),D$1&amp;"_moyen",D$1&amp;"_long")))</f>
        <v>culml_long</v>
      </c>
      <c r="E13" t="str">
        <f>IF(N13&lt;N$134,E$1&amp;"_trescourt", IF(AND(N13&gt;N$134,N13&lt;N$135),E$1&amp;"_court", IF(AND(N13&gt;N$135, N13&lt;N$136),E$1&amp;"_moyen",E$1&amp;"_long")))</f>
        <v>bilh_moyen</v>
      </c>
      <c r="F13" t="str">
        <f t="shared" si="0"/>
        <v>billw_large</v>
      </c>
      <c r="G13" t="str">
        <f>IF(P13&lt;P$134,G$1&amp;"_trescourt", IF(AND(P13&gt;P$134,P13&lt;P$135),G$1&amp;"_court", IF(AND(P13&gt;P$135, P13&lt;P$136),G$1&amp;"_moyen",G$1&amp;"_long")))</f>
        <v>tarsl_long</v>
      </c>
      <c r="H13" t="str">
        <f>IF(Q13&lt;Q$134,H$1&amp;"_trescourt", IF(AND(Q13&gt;Q$134,Q13&lt;Q$135),H$1&amp;"_court", IF(AND(Q13&gt;Q$135, Q13&lt;Q$136),H$1&amp;"_moyen",H$1&amp;"_long")))</f>
        <v>midtl_long</v>
      </c>
      <c r="I13" t="str">
        <f t="shared" si="1"/>
        <v>weig_lourd</v>
      </c>
      <c r="K13">
        <v>216</v>
      </c>
      <c r="L13">
        <v>179</v>
      </c>
      <c r="M13">
        <v>25.7</v>
      </c>
      <c r="N13">
        <v>7.8</v>
      </c>
      <c r="O13">
        <v>18.399999999999999</v>
      </c>
      <c r="P13">
        <v>27.9</v>
      </c>
      <c r="Q13">
        <v>33.200000000000003</v>
      </c>
      <c r="R13">
        <v>105.7</v>
      </c>
    </row>
    <row r="14" spans="1:20" x14ac:dyDescent="0.25">
      <c r="A14" t="s">
        <v>12</v>
      </c>
      <c r="B14" t="str">
        <f>IF(K14&lt;K$134,B$1&amp;"_trescourt", IF(AND(K14&gt;K$134,K14&lt;K$135),B$1&amp;"_court", IF(AND(K14&gt;K$135, K14&lt;K$136),B$1&amp;"_moyen",B$1&amp;"_long")))</f>
        <v>wingl_long</v>
      </c>
      <c r="C14" t="str">
        <f>IF(L14&lt;L$134,C$1&amp;"_trescourt", IF(AND(L14&gt;L$134,L14&lt;L$135),C$1&amp;"_court", IF(AND(L14&gt;L$135, L14&lt;L$136),C$1&amp;"_moyen",C$1&amp;"_long")))</f>
        <v>taill_long</v>
      </c>
      <c r="D14" t="str">
        <f>IF(M14&lt;M$134,D$1&amp;"_trescourt", IF(AND(M14&gt;M$134,M14&lt;M$135),D$1&amp;"_court", IF(AND(M14&gt;M$135, M14&lt;M$136),D$1&amp;"_moyen",D$1&amp;"_long")))</f>
        <v>culml_long</v>
      </c>
      <c r="E14" t="str">
        <f>IF(N14&lt;N$134,E$1&amp;"_trescourt", IF(AND(N14&gt;N$134,N14&lt;N$135),E$1&amp;"_court", IF(AND(N14&gt;N$135, N14&lt;N$136),E$1&amp;"_moyen",E$1&amp;"_long")))</f>
        <v>bilh_long</v>
      </c>
      <c r="F14" t="str">
        <f t="shared" si="0"/>
        <v>billw_large</v>
      </c>
      <c r="G14" t="str">
        <f>IF(P14&lt;P$134,G$1&amp;"_trescourt", IF(AND(P14&gt;P$134,P14&lt;P$135),G$1&amp;"_court", IF(AND(P14&gt;P$135, P14&lt;P$136),G$1&amp;"_moyen",G$1&amp;"_long")))</f>
        <v>tarsl_long</v>
      </c>
      <c r="H14" t="str">
        <f>IF(Q14&lt;Q$134,H$1&amp;"_trescourt", IF(AND(Q14&gt;Q$134,Q14&lt;Q$135),H$1&amp;"_court", IF(AND(Q14&gt;Q$135, Q14&lt;Q$136),H$1&amp;"_moyen",H$1&amp;"_long")))</f>
        <v>midtl_long</v>
      </c>
      <c r="I14" t="str">
        <f t="shared" si="1"/>
        <v>weig_lourd</v>
      </c>
      <c r="K14">
        <v>163</v>
      </c>
      <c r="L14">
        <v>96</v>
      </c>
      <c r="M14">
        <v>23.3</v>
      </c>
      <c r="N14">
        <v>12</v>
      </c>
      <c r="O14">
        <v>18</v>
      </c>
      <c r="P14">
        <v>38.200000000000003</v>
      </c>
      <c r="Q14">
        <v>45</v>
      </c>
      <c r="R14">
        <v>450</v>
      </c>
    </row>
    <row r="15" spans="1:20" x14ac:dyDescent="0.25">
      <c r="A15" t="s">
        <v>13</v>
      </c>
      <c r="B15" t="str">
        <f>IF(K15&lt;K$134,B$1&amp;"_trescourt", IF(AND(K15&gt;K$134,K15&lt;K$135),B$1&amp;"_court", IF(AND(K15&gt;K$135, K15&lt;K$136),B$1&amp;"_moyen",B$1&amp;"_long")))</f>
        <v>wingl_long</v>
      </c>
      <c r="C15" t="str">
        <f>IF(L15&lt;L$134,C$1&amp;"_trescourt", IF(AND(L15&gt;L$134,L15&lt;L$135),C$1&amp;"_court", IF(AND(L15&gt;L$135, L15&lt;L$136),C$1&amp;"_moyen",C$1&amp;"_long")))</f>
        <v>taill_long</v>
      </c>
      <c r="D15" t="str">
        <f>IF(M15&lt;M$134,D$1&amp;"_trescourt", IF(AND(M15&gt;M$134,M15&lt;M$135),D$1&amp;"_court", IF(AND(M15&gt;M$135, M15&lt;M$136),D$1&amp;"_moyen",D$1&amp;"_long")))</f>
        <v>culml_court</v>
      </c>
      <c r="E15" t="str">
        <f>IF(N15&lt;N$134,E$1&amp;"_trescourt", IF(AND(N15&gt;N$134,N15&lt;N$135),E$1&amp;"_court", IF(AND(N15&gt;N$135, N15&lt;N$136),E$1&amp;"_moyen",E$1&amp;"_long")))</f>
        <v>bilh_long</v>
      </c>
      <c r="F15" t="str">
        <f t="shared" si="0"/>
        <v>billw_moyen</v>
      </c>
      <c r="G15" t="str">
        <f>IF(P15&lt;P$134,G$1&amp;"_trescourt", IF(AND(P15&gt;P$134,P15&lt;P$135),G$1&amp;"_court", IF(AND(P15&gt;P$135, P15&lt;P$136),G$1&amp;"_moyen",G$1&amp;"_long")))</f>
        <v>tarsl_long</v>
      </c>
      <c r="H15" t="str">
        <f>IF(Q15&lt;Q$134,H$1&amp;"_trescourt", IF(AND(Q15&gt;Q$134,Q15&lt;Q$135),H$1&amp;"_court", IF(AND(Q15&gt;Q$135, Q15&lt;Q$136),H$1&amp;"_moyen",H$1&amp;"_long")))</f>
        <v>midtl_long</v>
      </c>
      <c r="I15" t="str">
        <f t="shared" si="1"/>
        <v>weig_lourd</v>
      </c>
      <c r="K15">
        <v>115.8</v>
      </c>
      <c r="L15">
        <v>97.4</v>
      </c>
      <c r="M15">
        <v>15.8</v>
      </c>
      <c r="N15">
        <v>7.9</v>
      </c>
      <c r="O15">
        <v>8.3000000000000007</v>
      </c>
      <c r="P15">
        <v>29.3</v>
      </c>
      <c r="Q15">
        <v>38.700000000000003</v>
      </c>
      <c r="R15">
        <v>198</v>
      </c>
    </row>
    <row r="16" spans="1:20" x14ac:dyDescent="0.25">
      <c r="A16" t="s">
        <v>14</v>
      </c>
      <c r="B16" t="str">
        <f>IF(K16&lt;K$134,B$1&amp;"_trescourt", IF(AND(K16&gt;K$134,K16&lt;K$135),B$1&amp;"_court", IF(AND(K16&gt;K$135, K16&lt;K$136),B$1&amp;"_moyen",B$1&amp;"_long")))</f>
        <v>wingl_trescourt</v>
      </c>
      <c r="C16" t="str">
        <f>IF(L16&lt;L$134,C$1&amp;"_trescourt", IF(AND(L16&gt;L$134,L16&lt;L$135),C$1&amp;"_court", IF(AND(L16&gt;L$135, L16&lt;L$136),C$1&amp;"_moyen",C$1&amp;"_long")))</f>
        <v>taill_moyen</v>
      </c>
      <c r="D16" t="str">
        <f>IF(M16&lt;M$134,D$1&amp;"_trescourt", IF(AND(M16&gt;M$134,M16&lt;M$135),D$1&amp;"_court", IF(AND(M16&gt;M$135, M16&lt;M$136),D$1&amp;"_moyen",D$1&amp;"_long")))</f>
        <v>culml_trescourt</v>
      </c>
      <c r="E16" t="str">
        <f>IF(N16&lt;N$134,E$1&amp;"_trescourt", IF(AND(N16&gt;N$134,N16&lt;N$135),E$1&amp;"_court", IF(AND(N16&gt;N$135, N16&lt;N$136),E$1&amp;"_moyen",E$1&amp;"_long")))</f>
        <v>bilh_trescourt</v>
      </c>
      <c r="F16" t="str">
        <f t="shared" si="0"/>
        <v>billw_tresfin</v>
      </c>
      <c r="G16" t="str">
        <f>IF(P16&lt;P$134,G$1&amp;"_trescourt", IF(AND(P16&gt;P$134,P16&lt;P$135),G$1&amp;"_court", IF(AND(P16&gt;P$135, P16&lt;P$136),G$1&amp;"_moyen",G$1&amp;"_long")))</f>
        <v>tarsl_trescourt</v>
      </c>
      <c r="H16" t="str">
        <f>IF(Q16&lt;Q$134,H$1&amp;"_trescourt", IF(AND(Q16&gt;Q$134,Q16&lt;Q$135),H$1&amp;"_court", IF(AND(Q16&gt;Q$135, Q16&lt;Q$136),H$1&amp;"_moyen",H$1&amp;"_long")))</f>
        <v>midtl_trescourt</v>
      </c>
      <c r="I16" t="str">
        <f t="shared" si="1"/>
        <v>weig_tresleger</v>
      </c>
      <c r="K16">
        <v>61</v>
      </c>
      <c r="L16">
        <v>90</v>
      </c>
      <c r="M16">
        <v>7.1</v>
      </c>
      <c r="N16">
        <v>3.4</v>
      </c>
      <c r="O16">
        <v>4</v>
      </c>
      <c r="P16">
        <v>13.9</v>
      </c>
      <c r="Q16">
        <v>12.2</v>
      </c>
      <c r="R16">
        <v>8</v>
      </c>
    </row>
    <row r="17" spans="1:18" x14ac:dyDescent="0.25">
      <c r="A17" t="s">
        <v>15</v>
      </c>
      <c r="B17" t="str">
        <f>IF(K17&lt;K$134,B$1&amp;"_trescourt", IF(AND(K17&gt;K$134,K17&lt;K$135),B$1&amp;"_court", IF(AND(K17&gt;K$135, K17&lt;K$136),B$1&amp;"_moyen",B$1&amp;"_long")))</f>
        <v>wingl_trescourt</v>
      </c>
      <c r="C17" t="str">
        <f>IF(L17&lt;L$134,C$1&amp;"_trescourt", IF(AND(L17&gt;L$134,L17&lt;L$135),C$1&amp;"_court", IF(AND(L17&gt;L$135, L17&lt;L$136),C$1&amp;"_moyen",C$1&amp;"_long")))</f>
        <v>taill_trescourt</v>
      </c>
      <c r="D17" t="str">
        <f>IF(M17&lt;M$134,D$1&amp;"_trescourt", IF(AND(M17&gt;M$134,M17&lt;M$135),D$1&amp;"_court", IF(AND(M17&gt;M$135, M17&lt;M$136),D$1&amp;"_moyen",D$1&amp;"_long")))</f>
        <v>culml_trescourt</v>
      </c>
      <c r="E17" t="str">
        <f>IF(N17&lt;N$134,E$1&amp;"_trescourt", IF(AND(N17&gt;N$134,N17&lt;N$135),E$1&amp;"_court", IF(AND(N17&gt;N$135, N17&lt;N$136),E$1&amp;"_moyen",E$1&amp;"_long")))</f>
        <v>bilh_trescourt</v>
      </c>
      <c r="F17" t="str">
        <f t="shared" si="0"/>
        <v>billw_tresfin</v>
      </c>
      <c r="G17" t="str">
        <f>IF(P17&lt;P$134,G$1&amp;"_trescourt", IF(AND(P17&gt;P$134,P17&lt;P$135),G$1&amp;"_court", IF(AND(P17&gt;P$135, P17&lt;P$136),G$1&amp;"_moyen",G$1&amp;"_long")))</f>
        <v>tarsl_trescourt</v>
      </c>
      <c r="H17" t="str">
        <f>IF(Q17&lt;Q$134,H$1&amp;"_trescourt", IF(AND(Q17&gt;Q$134,Q17&lt;Q$135),H$1&amp;"_court", IF(AND(Q17&gt;Q$135, Q17&lt;Q$136),H$1&amp;"_moyen",H$1&amp;"_long")))</f>
        <v>midtl_trescourt</v>
      </c>
      <c r="I17" t="str">
        <f t="shared" si="1"/>
        <v>weig_tresleger</v>
      </c>
      <c r="K17">
        <v>48.2</v>
      </c>
      <c r="L17">
        <v>53.5</v>
      </c>
      <c r="M17">
        <v>8</v>
      </c>
      <c r="N17">
        <v>3</v>
      </c>
      <c r="O17">
        <v>3.9</v>
      </c>
      <c r="P17">
        <v>15.5</v>
      </c>
      <c r="Q17">
        <v>11.5</v>
      </c>
      <c r="R17">
        <v>5.7</v>
      </c>
    </row>
    <row r="18" spans="1:18" x14ac:dyDescent="0.25">
      <c r="A18" t="s">
        <v>16</v>
      </c>
      <c r="B18" t="str">
        <f>IF(K18&lt;K$134,B$1&amp;"_trescourt", IF(AND(K18&gt;K$134,K18&lt;K$135),B$1&amp;"_court", IF(AND(K18&gt;K$135, K18&lt;K$136),B$1&amp;"_moyen",B$1&amp;"_long")))</f>
        <v>wingl_moyen</v>
      </c>
      <c r="C18" t="str">
        <f>IF(L18&lt;L$134,C$1&amp;"_trescourt", IF(AND(L18&gt;L$134,L18&lt;L$135),C$1&amp;"_court", IF(AND(L18&gt;L$135, L18&lt;L$136),C$1&amp;"_moyen",C$1&amp;"_long")))</f>
        <v>taill_trescourt</v>
      </c>
      <c r="D18" t="str">
        <f>IF(M18&lt;M$134,D$1&amp;"_trescourt", IF(AND(M18&gt;M$134,M18&lt;M$135),D$1&amp;"_court", IF(AND(M18&gt;M$135, M18&lt;M$136),D$1&amp;"_moyen",D$1&amp;"_long")))</f>
        <v>culml_trescourt</v>
      </c>
      <c r="E18" t="str">
        <f>IF(N18&lt;N$134,E$1&amp;"_trescourt", IF(AND(N18&gt;N$134,N18&lt;N$135),E$1&amp;"_court", IF(AND(N18&gt;N$135, N18&lt;N$136),E$1&amp;"_moyen",E$1&amp;"_long")))</f>
        <v>bilh_court</v>
      </c>
      <c r="F18" t="str">
        <f t="shared" si="0"/>
        <v>billw_fin</v>
      </c>
      <c r="G18" t="str">
        <f>IF(P18&lt;P$134,G$1&amp;"_trescourt", IF(AND(P18&gt;P$134,P18&lt;P$135),G$1&amp;"_court", IF(AND(P18&gt;P$135, P18&lt;P$136),G$1&amp;"_moyen",G$1&amp;"_long")))</f>
        <v>tarsl_moyen</v>
      </c>
      <c r="H18" t="str">
        <f>IF(Q18&lt;Q$134,H$1&amp;"_trescourt", IF(AND(Q18&gt;Q$134,Q18&lt;Q$135),H$1&amp;"_court", IF(AND(Q18&gt;Q$135, Q18&lt;Q$136),H$1&amp;"_moyen",H$1&amp;"_long")))</f>
        <v>midtl_court</v>
      </c>
      <c r="I18" t="str">
        <f t="shared" si="1"/>
        <v>weig_moyen</v>
      </c>
      <c r="K18">
        <v>95</v>
      </c>
      <c r="L18">
        <v>51</v>
      </c>
      <c r="M18">
        <v>12.5</v>
      </c>
      <c r="N18">
        <v>5</v>
      </c>
      <c r="O18">
        <v>6</v>
      </c>
      <c r="P18">
        <v>21</v>
      </c>
      <c r="Q18">
        <v>19</v>
      </c>
      <c r="R18">
        <v>29</v>
      </c>
    </row>
    <row r="19" spans="1:18" x14ac:dyDescent="0.25">
      <c r="A19" t="s">
        <v>17</v>
      </c>
      <c r="B19" t="str">
        <f>IF(K19&lt;K$134,B$1&amp;"_trescourt", IF(AND(K19&gt;K$134,K19&lt;K$135),B$1&amp;"_court", IF(AND(K19&gt;K$135, K19&lt;K$136),B$1&amp;"_moyen",B$1&amp;"_long")))</f>
        <v>wingl_moyen</v>
      </c>
      <c r="C19" t="str">
        <f>IF(L19&lt;L$134,C$1&amp;"_trescourt", IF(AND(L19&gt;L$134,L19&lt;L$135),C$1&amp;"_court", IF(AND(L19&gt;L$135, L19&lt;L$136),C$1&amp;"_moyen",C$1&amp;"_long")))</f>
        <v>taill_moyen</v>
      </c>
      <c r="D19" t="str">
        <f>IF(M19&lt;M$134,D$1&amp;"_trescourt", IF(AND(M19&gt;M$134,M19&lt;M$135),D$1&amp;"_court", IF(AND(M19&gt;M$135, M19&lt;M$136),D$1&amp;"_moyen",D$1&amp;"_long")))</f>
        <v>culml_moyen</v>
      </c>
      <c r="E19" t="str">
        <f>IF(N19&lt;N$134,E$1&amp;"_trescourt", IF(AND(N19&gt;N$134,N19&lt;N$135),E$1&amp;"_court", IF(AND(N19&gt;N$135, N19&lt;N$136),E$1&amp;"_moyen",E$1&amp;"_long")))</f>
        <v>bilh_long</v>
      </c>
      <c r="F19" t="str">
        <f t="shared" si="0"/>
        <v>billw_large</v>
      </c>
      <c r="G19" t="str">
        <f>IF(P19&lt;P$134,G$1&amp;"_trescourt", IF(AND(P19&gt;P$134,P19&lt;P$135),G$1&amp;"_court", IF(AND(P19&gt;P$135, P19&lt;P$136),G$1&amp;"_moyen",G$1&amp;"_long")))</f>
        <v>tarsl_moyen</v>
      </c>
      <c r="H19" t="str">
        <f>IF(Q19&lt;Q$134,H$1&amp;"_trescourt", IF(AND(Q19&gt;Q$134,Q19&lt;Q$135),H$1&amp;"_court", IF(AND(Q19&gt;Q$135, Q19&lt;Q$136),H$1&amp;"_moyen",H$1&amp;"_long")))</f>
        <v>midtl_moyen</v>
      </c>
      <c r="I19" t="str">
        <f t="shared" si="1"/>
        <v>weig_moyen</v>
      </c>
      <c r="K19">
        <v>90.7</v>
      </c>
      <c r="L19">
        <v>73.7</v>
      </c>
      <c r="M19">
        <v>17.600000000000001</v>
      </c>
      <c r="N19">
        <v>11.3</v>
      </c>
      <c r="O19">
        <v>9.9</v>
      </c>
      <c r="P19">
        <v>20.9</v>
      </c>
      <c r="Q19">
        <v>22.5</v>
      </c>
      <c r="R19">
        <v>31.8</v>
      </c>
    </row>
    <row r="20" spans="1:18" x14ac:dyDescent="0.25">
      <c r="A20" t="s">
        <v>18</v>
      </c>
      <c r="B20" t="str">
        <f>IF(K20&lt;K$134,B$1&amp;"_trescourt", IF(AND(K20&gt;K$134,K20&lt;K$135),B$1&amp;"_court", IF(AND(K20&gt;K$135, K20&lt;K$136),B$1&amp;"_moyen",B$1&amp;"_long")))</f>
        <v>wingl_moyen</v>
      </c>
      <c r="C20" t="str">
        <f>IF(L20&lt;L$134,C$1&amp;"_trescourt", IF(AND(L20&gt;L$134,L20&lt;L$135),C$1&amp;"_court", IF(AND(L20&gt;L$135, L20&lt;L$136),C$1&amp;"_moyen",C$1&amp;"_long")))</f>
        <v>taill_moyen</v>
      </c>
      <c r="D20" t="str">
        <f>IF(M20&lt;M$134,D$1&amp;"_trescourt", IF(AND(M20&gt;M$134,M20&lt;M$135),D$1&amp;"_court", IF(AND(M20&gt;M$135, M20&lt;M$136),D$1&amp;"_moyen",D$1&amp;"_long")))</f>
        <v>culml_moyen</v>
      </c>
      <c r="E20" t="str">
        <f>IF(N20&lt;N$134,E$1&amp;"_trescourt", IF(AND(N20&gt;N$134,N20&lt;N$135),E$1&amp;"_court", IF(AND(N20&gt;N$135, N20&lt;N$136),E$1&amp;"_moyen",E$1&amp;"_long")))</f>
        <v>bilh_long</v>
      </c>
      <c r="F20" t="str">
        <f t="shared" si="0"/>
        <v>billw_large</v>
      </c>
      <c r="G20" t="str">
        <f>IF(P20&lt;P$134,G$1&amp;"_trescourt", IF(AND(P20&gt;P$134,P20&lt;P$135),G$1&amp;"_court", IF(AND(P20&gt;P$135, P20&lt;P$136),G$1&amp;"_moyen",G$1&amp;"_long")))</f>
        <v>tarsl_moyen</v>
      </c>
      <c r="H20" t="str">
        <f>IF(Q20&lt;Q$134,H$1&amp;"_trescourt", IF(AND(Q20&gt;Q$134,Q20&lt;Q$135),H$1&amp;"_court", IF(AND(Q20&gt;Q$135, Q20&lt;Q$136),H$1&amp;"_moyen",H$1&amp;"_long")))</f>
        <v>midtl_moyen</v>
      </c>
      <c r="I20" t="str">
        <f t="shared" si="1"/>
        <v>weig_moyen</v>
      </c>
      <c r="K20">
        <v>100.5</v>
      </c>
      <c r="L20">
        <v>79.400000000000006</v>
      </c>
      <c r="M20">
        <v>20.100000000000001</v>
      </c>
      <c r="N20">
        <v>13.1</v>
      </c>
      <c r="O20">
        <v>10.8</v>
      </c>
      <c r="P20">
        <v>23.4</v>
      </c>
      <c r="Q20">
        <v>21.1</v>
      </c>
      <c r="R20">
        <v>41.6</v>
      </c>
    </row>
    <row r="21" spans="1:18" x14ac:dyDescent="0.25">
      <c r="A21" t="s">
        <v>19</v>
      </c>
      <c r="B21" t="str">
        <f>IF(K21&lt;K$134,B$1&amp;"_trescourt", IF(AND(K21&gt;K$134,K21&lt;K$135),B$1&amp;"_court", IF(AND(K21&gt;K$135, K21&lt;K$136),B$1&amp;"_moyen",B$1&amp;"_long")))</f>
        <v>wingl_court</v>
      </c>
      <c r="C21" t="str">
        <f>IF(L21&lt;L$134,C$1&amp;"_trescourt", IF(AND(L21&gt;L$134,L21&lt;L$135),C$1&amp;"_court", IF(AND(L21&gt;L$135, L21&lt;L$136),C$1&amp;"_moyen",C$1&amp;"_long")))</f>
        <v>taill_court</v>
      </c>
      <c r="D21" t="str">
        <f>IF(M21&lt;M$134,D$1&amp;"_trescourt", IF(AND(M21&gt;M$134,M21&lt;M$135),D$1&amp;"_court", IF(AND(M21&gt;M$135, M21&lt;M$136),D$1&amp;"_moyen",D$1&amp;"_long")))</f>
        <v>culml_trescourt</v>
      </c>
      <c r="E21" t="str">
        <f>IF(N21&lt;N$134,E$1&amp;"_trescourt", IF(AND(N21&gt;N$134,N21&lt;N$135),E$1&amp;"_court", IF(AND(N21&gt;N$135, N21&lt;N$136),E$1&amp;"_moyen",E$1&amp;"_long")))</f>
        <v>bilh_moyen</v>
      </c>
      <c r="F21" t="str">
        <f t="shared" si="0"/>
        <v>billw_fin</v>
      </c>
      <c r="G21" t="str">
        <f>IF(P21&lt;P$134,G$1&amp;"_trescourt", IF(AND(P21&gt;P$134,P21&lt;P$135),G$1&amp;"_court", IF(AND(P21&gt;P$135, P21&lt;P$136),G$1&amp;"_moyen",G$1&amp;"_long")))</f>
        <v>tarsl_trescourt</v>
      </c>
      <c r="H21" t="str">
        <f>IF(Q21&lt;Q$134,H$1&amp;"_trescourt", IF(AND(Q21&gt;Q$134,Q21&lt;Q$135),H$1&amp;"_court", IF(AND(Q21&gt;Q$135, Q21&lt;Q$136),H$1&amp;"_moyen",H$1&amp;"_long")))</f>
        <v>midtl_court</v>
      </c>
      <c r="I21" t="str">
        <f t="shared" si="1"/>
        <v>weig_leger</v>
      </c>
      <c r="K21">
        <v>80.5</v>
      </c>
      <c r="L21">
        <v>57</v>
      </c>
      <c r="M21">
        <v>11.5</v>
      </c>
      <c r="N21">
        <v>7.2</v>
      </c>
      <c r="O21">
        <v>6.5</v>
      </c>
      <c r="P21">
        <v>15.3</v>
      </c>
      <c r="Q21">
        <v>18</v>
      </c>
      <c r="R21">
        <v>18.100000000000001</v>
      </c>
    </row>
    <row r="22" spans="1:18" x14ac:dyDescent="0.25">
      <c r="A22" t="s">
        <v>20</v>
      </c>
      <c r="B22" t="str">
        <f>IF(K22&lt;K$134,B$1&amp;"_trescourt", IF(AND(K22&gt;K$134,K22&lt;K$135),B$1&amp;"_court", IF(AND(K22&gt;K$135, K22&lt;K$136),B$1&amp;"_moyen",B$1&amp;"_long")))</f>
        <v>wingl_court</v>
      </c>
      <c r="C22" t="str">
        <f>IF(L22&lt;L$134,C$1&amp;"_trescourt", IF(AND(L22&gt;L$134,L22&lt;L$135),C$1&amp;"_court", IF(AND(L22&gt;L$135, L22&lt;L$136),C$1&amp;"_moyen",C$1&amp;"_long")))</f>
        <v>taill_trescourt</v>
      </c>
      <c r="D22" t="str">
        <f>IF(M22&lt;M$134,D$1&amp;"_trescourt", IF(AND(M22&gt;M$134,M22&lt;M$135),D$1&amp;"_court", IF(AND(M22&gt;M$135, M22&lt;M$136),D$1&amp;"_moyen",D$1&amp;"_long")))</f>
        <v>culml_trescourt</v>
      </c>
      <c r="E22" t="str">
        <f>IF(N22&lt;N$134,E$1&amp;"_trescourt", IF(AND(N22&gt;N$134,N22&lt;N$135),E$1&amp;"_court", IF(AND(N22&gt;N$135, N22&lt;N$136),E$1&amp;"_moyen",E$1&amp;"_long")))</f>
        <v>bilh_moyen</v>
      </c>
      <c r="F22" t="str">
        <f t="shared" si="0"/>
        <v>billw_large</v>
      </c>
      <c r="G22" t="str">
        <f>IF(P22&lt;P$134,G$1&amp;"_trescourt", IF(AND(P22&gt;P$134,P22&lt;P$135),G$1&amp;"_court", IF(AND(P22&gt;P$135, P22&lt;P$136),G$1&amp;"_moyen",G$1&amp;"_long")))</f>
        <v>tarsl_trescourt</v>
      </c>
      <c r="H22" t="str">
        <f>IF(Q22&lt;Q$134,H$1&amp;"_trescourt", IF(AND(Q22&gt;Q$134,Q22&lt;Q$135),H$1&amp;"_court", IF(AND(Q22&gt;Q$135, Q22&lt;Q$136),H$1&amp;"_moyen",H$1&amp;"_long")))</f>
        <v>midtl_long</v>
      </c>
      <c r="I22" t="str">
        <f t="shared" si="1"/>
        <v>weig_tresleger</v>
      </c>
      <c r="K22">
        <v>67.7</v>
      </c>
      <c r="L22">
        <v>50.7</v>
      </c>
      <c r="M22">
        <v>10</v>
      </c>
      <c r="N22">
        <v>6.2</v>
      </c>
      <c r="O22">
        <v>5.5</v>
      </c>
      <c r="P22">
        <v>13.2</v>
      </c>
      <c r="Q22">
        <v>15.1</v>
      </c>
      <c r="R22">
        <v>10.9</v>
      </c>
    </row>
    <row r="23" spans="1:18" x14ac:dyDescent="0.25">
      <c r="A23" t="s">
        <v>21</v>
      </c>
      <c r="B23" t="str">
        <f>IF(K23&lt;K$134,B$1&amp;"_trescourt", IF(AND(K23&gt;K$134,K23&lt;K$135),B$1&amp;"_court", IF(AND(K23&gt;K$135, K23&lt;K$136),B$1&amp;"_moyen",B$1&amp;"_long")))</f>
        <v>wingl_court</v>
      </c>
      <c r="C23" t="str">
        <f>IF(L23&lt;L$134,C$1&amp;"_trescourt", IF(AND(L23&gt;L$134,L23&lt;L$135),C$1&amp;"_court", IF(AND(L23&gt;L$135, L23&lt;L$136),C$1&amp;"_moyen",C$1&amp;"_long")))</f>
        <v>taill_trescourt</v>
      </c>
      <c r="D23" t="str">
        <f>IF(M23&lt;M$134,D$1&amp;"_trescourt", IF(AND(M23&gt;M$134,M23&lt;M$135),D$1&amp;"_court", IF(AND(M23&gt;M$135, M23&lt;M$136),D$1&amp;"_moyen",D$1&amp;"_long")))</f>
        <v>culml_court</v>
      </c>
      <c r="E23" t="str">
        <f>IF(N23&lt;N$134,E$1&amp;"_trescourt", IF(AND(N23&gt;N$134,N23&lt;N$135),E$1&amp;"_court", IF(AND(N23&gt;N$135, N23&lt;N$136),E$1&amp;"_moyen",E$1&amp;"_long")))</f>
        <v>bilh_moyen</v>
      </c>
      <c r="F23" t="str">
        <f t="shared" si="0"/>
        <v>billw_fin</v>
      </c>
      <c r="G23" t="str">
        <f>IF(P23&lt;P$134,G$1&amp;"_trescourt", IF(AND(P23&gt;P$134,P23&lt;P$135),G$1&amp;"_court", IF(AND(P23&gt;P$135, P23&lt;P$136),G$1&amp;"_moyen",G$1&amp;"_long")))</f>
        <v>tarsl_trescourt</v>
      </c>
      <c r="H23" t="str">
        <f>IF(Q23&lt;Q$134,H$1&amp;"_trescourt", IF(AND(Q23&gt;Q$134,Q23&lt;Q$135),H$1&amp;"_court", IF(AND(Q23&gt;Q$135, Q23&lt;Q$136),H$1&amp;"_moyen",H$1&amp;"_long")))</f>
        <v>midtl_court</v>
      </c>
      <c r="I23" t="str">
        <f t="shared" si="1"/>
        <v>weig_leger</v>
      </c>
      <c r="K23">
        <v>79</v>
      </c>
      <c r="L23">
        <v>51.8</v>
      </c>
      <c r="M23">
        <v>15.5</v>
      </c>
      <c r="N23">
        <v>7.4</v>
      </c>
      <c r="O23">
        <v>6.2</v>
      </c>
      <c r="P23">
        <v>15.3</v>
      </c>
      <c r="Q23">
        <v>17.3</v>
      </c>
      <c r="R23">
        <v>16</v>
      </c>
    </row>
    <row r="24" spans="1:18" x14ac:dyDescent="0.25">
      <c r="A24" t="s">
        <v>22</v>
      </c>
      <c r="B24" t="str">
        <f>IF(K24&lt;K$134,B$1&amp;"_trescourt", IF(AND(K24&gt;K$134,K24&lt;K$135),B$1&amp;"_court", IF(AND(K24&gt;K$135, K24&lt;K$136),B$1&amp;"_moyen",B$1&amp;"_long")))</f>
        <v>wingl_court</v>
      </c>
      <c r="C24" t="str">
        <f>IF(L24&lt;L$134,C$1&amp;"_trescourt", IF(AND(L24&gt;L$134,L24&lt;L$135),C$1&amp;"_court", IF(AND(L24&gt;L$135, L24&lt;L$136),C$1&amp;"_moyen",C$1&amp;"_long")))</f>
        <v>taill_trescourt</v>
      </c>
      <c r="D24" t="str">
        <f>IF(M24&lt;M$134,D$1&amp;"_trescourt", IF(AND(M24&gt;M$134,M24&lt;M$135),D$1&amp;"_court", IF(AND(M24&gt;M$135, M24&lt;M$136),D$1&amp;"_moyen",D$1&amp;"_long")))</f>
        <v>culml_trescourt</v>
      </c>
      <c r="E24" t="str">
        <f>IF(N24&lt;N$134,E$1&amp;"_trescourt", IF(AND(N24&gt;N$134,N24&lt;N$135),E$1&amp;"_court", IF(AND(N24&gt;N$135, N24&lt;N$136),E$1&amp;"_moyen",E$1&amp;"_long")))</f>
        <v>bilh_moyen</v>
      </c>
      <c r="F24" t="str">
        <f t="shared" si="0"/>
        <v>billw_large</v>
      </c>
      <c r="G24" t="str">
        <f>IF(P24&lt;P$134,G$1&amp;"_trescourt", IF(AND(P24&gt;P$134,P24&lt;P$135),G$1&amp;"_court", IF(AND(P24&gt;P$135, P24&lt;P$136),G$1&amp;"_moyen",G$1&amp;"_long")))</f>
        <v>tarsl_trescourt</v>
      </c>
      <c r="H24" t="str">
        <f>IF(Q24&lt;Q$134,H$1&amp;"_trescourt", IF(AND(Q24&gt;Q$134,Q24&lt;Q$135),H$1&amp;"_court", IF(AND(Q24&gt;Q$135, Q24&lt;Q$136),H$1&amp;"_moyen",H$1&amp;"_long")))</f>
        <v>midtl_trescourt</v>
      </c>
      <c r="I24" t="str">
        <f t="shared" si="1"/>
        <v>weig_tresleger</v>
      </c>
      <c r="K24">
        <v>64.5</v>
      </c>
      <c r="L24">
        <v>44.9</v>
      </c>
      <c r="M24">
        <v>10.4</v>
      </c>
      <c r="N24">
        <v>6.2</v>
      </c>
      <c r="O24">
        <v>5.5</v>
      </c>
      <c r="P24">
        <v>12.1</v>
      </c>
      <c r="Q24">
        <v>12.6</v>
      </c>
      <c r="R24">
        <v>8.9</v>
      </c>
    </row>
    <row r="25" spans="1:18" x14ac:dyDescent="0.25">
      <c r="A25" t="s">
        <v>23</v>
      </c>
      <c r="B25" t="str">
        <f>IF(K25&lt;K$134,B$1&amp;"_trescourt", IF(AND(K25&gt;K$134,K25&lt;K$135),B$1&amp;"_court", IF(AND(K25&gt;K$135, K25&lt;K$136),B$1&amp;"_moyen",B$1&amp;"_long")))</f>
        <v>wingl_court</v>
      </c>
      <c r="C25" t="str">
        <f>IF(L25&lt;L$134,C$1&amp;"_trescourt", IF(AND(L25&gt;L$134,L25&lt;L$135),C$1&amp;"_court", IF(AND(L25&gt;L$135, L25&lt;L$136),C$1&amp;"_moyen",C$1&amp;"_long")))</f>
        <v>taill_trescourt</v>
      </c>
      <c r="D25" t="str">
        <f>IF(M25&lt;M$134,D$1&amp;"_trescourt", IF(AND(M25&gt;M$134,M25&lt;M$135),D$1&amp;"_court", IF(AND(M25&gt;M$135, M25&lt;M$136),D$1&amp;"_moyen",D$1&amp;"_long")))</f>
        <v>culml_trescourt</v>
      </c>
      <c r="E25" t="str">
        <f>IF(N25&lt;N$134,E$1&amp;"_trescourt", IF(AND(N25&gt;N$134,N25&lt;N$135),E$1&amp;"_court", IF(AND(N25&gt;N$135, N25&lt;N$136),E$1&amp;"_moyen",E$1&amp;"_long")))</f>
        <v>bilh_long</v>
      </c>
      <c r="F25" t="str">
        <f t="shared" si="0"/>
        <v>billw_moyen</v>
      </c>
      <c r="G25" t="str">
        <f>IF(P25&lt;P$134,G$1&amp;"_trescourt", IF(AND(P25&gt;P$134,P25&lt;P$135),G$1&amp;"_court", IF(AND(P25&gt;P$135, P25&lt;P$136),G$1&amp;"_moyen",G$1&amp;"_long")))</f>
        <v>tarsl_trescourt</v>
      </c>
      <c r="H25" t="str">
        <f>IF(Q25&lt;Q$134,H$1&amp;"_trescourt", IF(AND(Q25&gt;Q$134,Q25&lt;Q$135),H$1&amp;"_court", IF(AND(Q25&gt;Q$135, Q25&lt;Q$136),H$1&amp;"_moyen",H$1&amp;"_long")))</f>
        <v>midtl_court</v>
      </c>
      <c r="I25" t="str">
        <f t="shared" si="1"/>
        <v>weig_leger</v>
      </c>
      <c r="K25">
        <v>74.3</v>
      </c>
      <c r="L25">
        <v>52.5</v>
      </c>
      <c r="M25">
        <v>12.5</v>
      </c>
      <c r="N25">
        <v>7.9</v>
      </c>
      <c r="O25">
        <v>7</v>
      </c>
      <c r="P25">
        <v>15.8</v>
      </c>
      <c r="Q25">
        <v>18.3</v>
      </c>
      <c r="R25">
        <v>16.600000000000001</v>
      </c>
    </row>
    <row r="26" spans="1:18" x14ac:dyDescent="0.25">
      <c r="A26" t="s">
        <v>24</v>
      </c>
      <c r="B26" t="str">
        <f>IF(K26&lt;K$134,B$1&amp;"_trescourt", IF(AND(K26&gt;K$134,K26&lt;K$135),B$1&amp;"_court", IF(AND(K26&gt;K$135, K26&lt;K$136),B$1&amp;"_moyen",B$1&amp;"_long")))</f>
        <v>wingl_court</v>
      </c>
      <c r="C26" t="str">
        <f>IF(L26&lt;L$134,C$1&amp;"_trescourt", IF(AND(L26&gt;L$134,L26&lt;L$135),C$1&amp;"_court", IF(AND(L26&gt;L$135, L26&lt;L$136),C$1&amp;"_moyen",C$1&amp;"_long")))</f>
        <v>taill_court</v>
      </c>
      <c r="D26" t="str">
        <f>IF(M26&lt;M$134,D$1&amp;"_trescourt", IF(AND(M26&gt;M$134,M26&lt;M$135),D$1&amp;"_court", IF(AND(M26&gt;M$135, M26&lt;M$136),D$1&amp;"_moyen",D$1&amp;"_long")))</f>
        <v>culml_court</v>
      </c>
      <c r="E26" t="str">
        <f>IF(N26&lt;N$134,E$1&amp;"_trescourt", IF(AND(N26&gt;N$134,N26&lt;N$135),E$1&amp;"_court", IF(AND(N26&gt;N$135, N26&lt;N$136),E$1&amp;"_moyen",E$1&amp;"_long")))</f>
        <v>bilh_long</v>
      </c>
      <c r="F26" t="str">
        <f t="shared" si="0"/>
        <v>billw_moyen</v>
      </c>
      <c r="G26" t="str">
        <f>IF(P26&lt;P$134,G$1&amp;"_trescourt", IF(AND(P26&gt;P$134,P26&lt;P$135),G$1&amp;"_court", IF(AND(P26&gt;P$135, P26&lt;P$136),G$1&amp;"_moyen",G$1&amp;"_long")))</f>
        <v>tarsl_court</v>
      </c>
      <c r="H26" t="str">
        <f>IF(Q26&lt;Q$134,H$1&amp;"_trescourt", IF(AND(Q26&gt;Q$134,Q26&lt;Q$135),H$1&amp;"_court", IF(AND(Q26&gt;Q$135, Q26&lt;Q$136),H$1&amp;"_moyen",H$1&amp;"_long")))</f>
        <v>midtl_moyen</v>
      </c>
      <c r="I26" t="str">
        <f t="shared" si="1"/>
        <v>weig_moyen</v>
      </c>
      <c r="K26">
        <v>79.5</v>
      </c>
      <c r="L26">
        <v>60.5</v>
      </c>
      <c r="M26">
        <v>14.4</v>
      </c>
      <c r="N26">
        <v>8.6999999999999993</v>
      </c>
      <c r="O26">
        <v>8</v>
      </c>
      <c r="P26">
        <v>18.5</v>
      </c>
      <c r="Q26">
        <v>19.5</v>
      </c>
      <c r="R26">
        <v>22.4</v>
      </c>
    </row>
    <row r="27" spans="1:18" x14ac:dyDescent="0.25">
      <c r="A27" t="s">
        <v>25</v>
      </c>
      <c r="B27" t="str">
        <f>IF(K27&lt;K$134,B$1&amp;"_trescourt", IF(AND(K27&gt;K$134,K27&lt;K$135),B$1&amp;"_court", IF(AND(K27&gt;K$135, K27&lt;K$136),B$1&amp;"_moyen",B$1&amp;"_long")))</f>
        <v>wingl_court</v>
      </c>
      <c r="C27" t="str">
        <f>IF(L27&lt;L$134,C$1&amp;"_trescourt", IF(AND(L27&gt;L$134,L27&lt;L$135),C$1&amp;"_court", IF(AND(L27&gt;L$135, L27&lt;L$136),C$1&amp;"_moyen",C$1&amp;"_long")))</f>
        <v>taill_court</v>
      </c>
      <c r="D27" t="str">
        <f>IF(M27&lt;M$134,D$1&amp;"_trescourt", IF(AND(M27&gt;M$134,M27&lt;M$135),D$1&amp;"_court", IF(AND(M27&gt;M$135, M27&lt;M$136),D$1&amp;"_moyen",D$1&amp;"_long")))</f>
        <v>culml_trescourt</v>
      </c>
      <c r="E27" t="str">
        <f>IF(N27&lt;N$134,E$1&amp;"_trescourt", IF(AND(N27&gt;N$134,N27&lt;N$135),E$1&amp;"_court", IF(AND(N27&gt;N$135, N27&lt;N$136),E$1&amp;"_moyen",E$1&amp;"_long")))</f>
        <v>bilh_long</v>
      </c>
      <c r="F27" t="str">
        <f t="shared" si="0"/>
        <v>billw_moyen</v>
      </c>
      <c r="G27" t="str">
        <f>IF(P27&lt;P$134,G$1&amp;"_trescourt", IF(AND(P27&gt;P$134,P27&lt;P$135),G$1&amp;"_court", IF(AND(P27&gt;P$135, P27&lt;P$136),G$1&amp;"_moyen",G$1&amp;"_long")))</f>
        <v>tarsl_long</v>
      </c>
      <c r="H27" t="str">
        <f>IF(Q27&lt;Q$134,H$1&amp;"_trescourt", IF(AND(Q27&gt;Q$134,Q27&lt;Q$135),H$1&amp;"_court", IF(AND(Q27&gt;Q$135, Q27&lt;Q$136),H$1&amp;"_moyen",H$1&amp;"_long")))</f>
        <v>midtl_court</v>
      </c>
      <c r="I27" t="str">
        <f t="shared" si="1"/>
        <v>weig_leger</v>
      </c>
      <c r="K27">
        <v>78</v>
      </c>
      <c r="L27">
        <v>60.6</v>
      </c>
      <c r="M27">
        <v>11.4</v>
      </c>
      <c r="N27">
        <v>8.1999999999999993</v>
      </c>
      <c r="O27">
        <v>8</v>
      </c>
      <c r="P27">
        <v>17.899999999999999</v>
      </c>
      <c r="Q27">
        <v>18.399999999999999</v>
      </c>
      <c r="R27">
        <v>20.5</v>
      </c>
    </row>
    <row r="28" spans="1:18" x14ac:dyDescent="0.25">
      <c r="A28" t="s">
        <v>26</v>
      </c>
      <c r="B28" t="str">
        <f>IF(K28&lt;K$134,B$1&amp;"_trescourt", IF(AND(K28&gt;K$134,K28&lt;K$135),B$1&amp;"_court", IF(AND(K28&gt;K$135, K28&lt;K$136),B$1&amp;"_moyen",B$1&amp;"_long")))</f>
        <v>wingl_moyen</v>
      </c>
      <c r="C28" t="str">
        <f>IF(L28&lt;L$134,C$1&amp;"_trescourt", IF(AND(L28&gt;L$134,L28&lt;L$135),C$1&amp;"_court", IF(AND(L28&gt;L$135, L28&lt;L$136),C$1&amp;"_moyen",C$1&amp;"_long")))</f>
        <v>taill_court</v>
      </c>
      <c r="D28" t="str">
        <f>IF(M28&lt;M$134,D$1&amp;"_trescourt", IF(AND(M28&gt;M$134,M28&lt;M$135),D$1&amp;"_court", IF(AND(M28&gt;M$135, M28&lt;M$136),D$1&amp;"_moyen",D$1&amp;"_long")))</f>
        <v>culml_trescourt</v>
      </c>
      <c r="E28" t="str">
        <f>IF(N28&lt;N$134,E$1&amp;"_trescourt", IF(AND(N28&gt;N$134,N28&lt;N$135),E$1&amp;"_court", IF(AND(N28&gt;N$135, N28&lt;N$136),E$1&amp;"_moyen",E$1&amp;"_long")))</f>
        <v>bilh_long</v>
      </c>
      <c r="F28" t="str">
        <f t="shared" si="0"/>
        <v>billw_large</v>
      </c>
      <c r="G28" t="str">
        <f>IF(P28&lt;P$134,G$1&amp;"_trescourt", IF(AND(P28&gt;P$134,P28&lt;P$135),G$1&amp;"_court", IF(AND(P28&gt;P$135, P28&lt;P$136),G$1&amp;"_moyen",G$1&amp;"_long")))</f>
        <v>tarsl_trescourt</v>
      </c>
      <c r="H28" t="str">
        <f>IF(Q28&lt;Q$134,H$1&amp;"_trescourt", IF(AND(Q28&gt;Q$134,Q28&lt;Q$135),H$1&amp;"_court", IF(AND(Q28&gt;Q$135, Q28&lt;Q$136),H$1&amp;"_moyen",H$1&amp;"_long")))</f>
        <v>midtl_court</v>
      </c>
      <c r="I28" t="str">
        <f t="shared" si="1"/>
        <v>weig_moyen</v>
      </c>
      <c r="K28">
        <v>85.3</v>
      </c>
      <c r="L28">
        <v>66</v>
      </c>
      <c r="M28">
        <v>12.5</v>
      </c>
      <c r="N28">
        <v>8.6</v>
      </c>
      <c r="O28">
        <v>9.6</v>
      </c>
      <c r="P28">
        <v>17.2</v>
      </c>
      <c r="Q28">
        <v>17.3</v>
      </c>
      <c r="R28">
        <v>25.5</v>
      </c>
    </row>
    <row r="29" spans="1:18" x14ac:dyDescent="0.25">
      <c r="A29" t="s">
        <v>27</v>
      </c>
      <c r="B29" t="str">
        <f>IF(K29&lt;K$134,B$1&amp;"_trescourt", IF(AND(K29&gt;K$134,K29&lt;K$135),B$1&amp;"_court", IF(AND(K29&gt;K$135, K29&lt;K$136),B$1&amp;"_moyen",B$1&amp;"_long")))</f>
        <v>wingl_moyen</v>
      </c>
      <c r="C29" t="str">
        <f>IF(L29&lt;L$134,C$1&amp;"_trescourt", IF(AND(L29&gt;L$134,L29&lt;L$135),C$1&amp;"_court", IF(AND(L29&gt;L$135, L29&lt;L$136),C$1&amp;"_moyen",C$1&amp;"_long")))</f>
        <v>taill_court</v>
      </c>
      <c r="D29" t="str">
        <f>IF(M29&lt;M$134,D$1&amp;"_trescourt", IF(AND(M29&gt;M$134,M29&lt;M$135),D$1&amp;"_court", IF(AND(M29&gt;M$135, M29&lt;M$136),D$1&amp;"_moyen",D$1&amp;"_long")))</f>
        <v>culml_long</v>
      </c>
      <c r="E29" t="str">
        <f>IF(N29&lt;N$134,E$1&amp;"_trescourt", IF(AND(N29&gt;N$134,N29&lt;N$135),E$1&amp;"_court", IF(AND(N29&gt;N$135, N29&lt;N$136),E$1&amp;"_moyen",E$1&amp;"_long")))</f>
        <v>bilh_long</v>
      </c>
      <c r="F29" t="str">
        <f t="shared" si="0"/>
        <v>billw_large</v>
      </c>
      <c r="G29" t="str">
        <f>IF(P29&lt;P$134,G$1&amp;"_trescourt", IF(AND(P29&gt;P$134,P29&lt;P$135),G$1&amp;"_court", IF(AND(P29&gt;P$135, P29&lt;P$136),G$1&amp;"_moyen",G$1&amp;"_long")))</f>
        <v>tarsl_moyen</v>
      </c>
      <c r="H29" t="str">
        <f>IF(Q29&lt;Q$134,H$1&amp;"_trescourt", IF(AND(Q29&gt;Q$134,Q29&lt;Q$135),H$1&amp;"_court", IF(AND(Q29&gt;Q$135, Q29&lt;Q$136),H$1&amp;"_moyen",H$1&amp;"_long")))</f>
        <v>midtl_moyen</v>
      </c>
      <c r="I29" t="str">
        <f t="shared" si="1"/>
        <v>weig_moyen</v>
      </c>
      <c r="K29">
        <v>104.5</v>
      </c>
      <c r="L29">
        <v>57.5</v>
      </c>
      <c r="M29">
        <v>24.6</v>
      </c>
      <c r="N29">
        <v>16.2</v>
      </c>
      <c r="O29">
        <v>15.9</v>
      </c>
      <c r="P29">
        <v>22.2</v>
      </c>
      <c r="Q29">
        <v>24.1</v>
      </c>
      <c r="R29">
        <v>55</v>
      </c>
    </row>
    <row r="30" spans="1:18" x14ac:dyDescent="0.25">
      <c r="A30" t="s">
        <v>28</v>
      </c>
      <c r="B30" t="str">
        <f>IF(K30&lt;K$134,B$1&amp;"_trescourt", IF(AND(K30&gt;K$134,K30&lt;K$135),B$1&amp;"_court", IF(AND(K30&gt;K$135, K30&lt;K$136),B$1&amp;"_moyen",B$1&amp;"_long")))</f>
        <v>wingl_trescourt</v>
      </c>
      <c r="C30" t="str">
        <f>IF(L30&lt;L$134,C$1&amp;"_trescourt", IF(AND(L30&gt;L$134,L30&lt;L$135),C$1&amp;"_court", IF(AND(L30&gt;L$135, L30&lt;L$136),C$1&amp;"_moyen",C$1&amp;"_long")))</f>
        <v>taill_court</v>
      </c>
      <c r="D30" t="str">
        <f>IF(M30&lt;M$134,D$1&amp;"_trescourt", IF(AND(M30&gt;M$134,M30&lt;M$135),D$1&amp;"_court", IF(AND(M30&gt;M$135, M30&lt;M$136),D$1&amp;"_moyen",D$1&amp;"_long")))</f>
        <v>culml_moyen</v>
      </c>
      <c r="E30" t="str">
        <f>IF(N30&lt;N$134,E$1&amp;"_trescourt", IF(AND(N30&gt;N$134,N30&lt;N$135),E$1&amp;"_court", IF(AND(N30&gt;N$135, N30&lt;N$136),E$1&amp;"_moyen",E$1&amp;"_long")))</f>
        <v>bilh_trescourt</v>
      </c>
      <c r="F30" t="str">
        <f t="shared" si="0"/>
        <v>billw_tresfin</v>
      </c>
      <c r="G30" t="str">
        <f>IF(P30&lt;P$134,G$1&amp;"_trescourt", IF(AND(P30&gt;P$134,P30&lt;P$135),G$1&amp;"_court", IF(AND(P30&gt;P$135, P30&lt;P$136),G$1&amp;"_moyen",G$1&amp;"_long")))</f>
        <v>tarsl_trescourt</v>
      </c>
      <c r="H30" t="str">
        <f>IF(Q30&lt;Q$134,H$1&amp;"_trescourt", IF(AND(Q30&gt;Q$134,Q30&lt;Q$135),H$1&amp;"_court", IF(AND(Q30&gt;Q$135, Q30&lt;Q$136),H$1&amp;"_moyen",H$1&amp;"_long")))</f>
        <v>midtl_court</v>
      </c>
      <c r="I30" t="str">
        <f t="shared" si="1"/>
        <v>weig_tresleger</v>
      </c>
      <c r="K30">
        <v>62</v>
      </c>
      <c r="L30">
        <v>65</v>
      </c>
      <c r="M30">
        <v>17</v>
      </c>
      <c r="N30">
        <v>2.9</v>
      </c>
      <c r="O30">
        <v>3.9</v>
      </c>
      <c r="P30">
        <v>15.5</v>
      </c>
      <c r="Q30">
        <v>16</v>
      </c>
      <c r="R30">
        <v>8.5</v>
      </c>
    </row>
    <row r="31" spans="1:18" x14ac:dyDescent="0.25">
      <c r="A31" t="s">
        <v>29</v>
      </c>
      <c r="B31" t="str">
        <f>IF(K31&lt;K$134,B$1&amp;"_trescourt", IF(AND(K31&gt;K$134,K31&lt;K$135),B$1&amp;"_court", IF(AND(K31&gt;K$135, K31&lt;K$136),B$1&amp;"_moyen",B$1&amp;"_long")))</f>
        <v>wingl_long</v>
      </c>
      <c r="C31" t="str">
        <f>IF(L31&lt;L$134,C$1&amp;"_trescourt", IF(AND(L31&gt;L$134,L31&lt;L$135),C$1&amp;"_court", IF(AND(L31&gt;L$135, L31&lt;L$136),C$1&amp;"_moyen",C$1&amp;"_long")))</f>
        <v>taill_long</v>
      </c>
      <c r="D31" t="str">
        <f>IF(M31&lt;M$134,D$1&amp;"_trescourt", IF(AND(M31&gt;M$134,M31&lt;M$135),D$1&amp;"_court", IF(AND(M31&gt;M$135, M31&lt;M$136),D$1&amp;"_moyen",D$1&amp;"_long")))</f>
        <v>culml_long</v>
      </c>
      <c r="E31" t="str">
        <f>IF(N31&lt;N$134,E$1&amp;"_trescourt", IF(AND(N31&gt;N$134,N31&lt;N$135),E$1&amp;"_court", IF(AND(N31&gt;N$135, N31&lt;N$136),E$1&amp;"_moyen",E$1&amp;"_long")))</f>
        <v>bilh_long</v>
      </c>
      <c r="F31" t="str">
        <f t="shared" si="0"/>
        <v>billw_large</v>
      </c>
      <c r="G31" t="str">
        <f>IF(P31&lt;P$134,G$1&amp;"_trescourt", IF(AND(P31&gt;P$134,P31&lt;P$135),G$1&amp;"_court", IF(AND(P31&gt;P$135, P31&lt;P$136),G$1&amp;"_moyen",G$1&amp;"_long")))</f>
        <v>tarsl_long</v>
      </c>
      <c r="H31" t="str">
        <f>IF(Q31&lt;Q$134,H$1&amp;"_trescourt", IF(AND(Q31&gt;Q$134,Q31&lt;Q$135),H$1&amp;"_court", IF(AND(Q31&gt;Q$135, Q31&lt;Q$136),H$1&amp;"_moyen",H$1&amp;"_long")))</f>
        <v>midtl_long</v>
      </c>
      <c r="I31" t="str">
        <f t="shared" si="1"/>
        <v>weig_lourd</v>
      </c>
      <c r="K31">
        <v>127.9</v>
      </c>
      <c r="L31">
        <v>142.30000000000001</v>
      </c>
      <c r="M31">
        <v>30.2</v>
      </c>
      <c r="N31">
        <v>9.5</v>
      </c>
      <c r="O31">
        <v>13.2</v>
      </c>
      <c r="P31">
        <v>41.5</v>
      </c>
      <c r="Q31">
        <v>31.2</v>
      </c>
      <c r="R31">
        <v>95.6</v>
      </c>
    </row>
    <row r="32" spans="1:18" x14ac:dyDescent="0.25">
      <c r="A32" t="s">
        <v>30</v>
      </c>
      <c r="B32" t="str">
        <f>IF(K32&lt;K$134,B$1&amp;"_trescourt", IF(AND(K32&gt;K$134,K32&lt;K$135),B$1&amp;"_court", IF(AND(K32&gt;K$135, K32&lt;K$136),B$1&amp;"_moyen",B$1&amp;"_long")))</f>
        <v>wingl_long</v>
      </c>
      <c r="C32" t="str">
        <f>IF(L32&lt;L$134,C$1&amp;"_trescourt", IF(AND(L32&gt;L$134,L32&lt;L$135),C$1&amp;"_court", IF(AND(L32&gt;L$135, L32&lt;L$136),C$1&amp;"_moyen",C$1&amp;"_long")))</f>
        <v>taill_long</v>
      </c>
      <c r="D32" t="str">
        <f>IF(M32&lt;M$134,D$1&amp;"_trescourt", IF(AND(M32&gt;M$134,M32&lt;M$135),D$1&amp;"_court", IF(AND(M32&gt;M$135, M32&lt;M$136),D$1&amp;"_moyen",D$1&amp;"_long")))</f>
        <v>culml_long</v>
      </c>
      <c r="E32" t="str">
        <f>IF(N32&lt;N$134,E$1&amp;"_trescourt", IF(AND(N32&gt;N$134,N32&lt;N$135),E$1&amp;"_court", IF(AND(N32&gt;N$135, N32&lt;N$136),E$1&amp;"_moyen",E$1&amp;"_long")))</f>
        <v>bilh_long</v>
      </c>
      <c r="F32" t="str">
        <f t="shared" si="0"/>
        <v>billw_large</v>
      </c>
      <c r="G32" t="str">
        <f>IF(P32&lt;P$134,G$1&amp;"_trescourt", IF(AND(P32&gt;P$134,P32&lt;P$135),G$1&amp;"_court", IF(AND(P32&gt;P$135, P32&lt;P$136),G$1&amp;"_moyen",G$1&amp;"_long")))</f>
        <v>tarsl_long</v>
      </c>
      <c r="H32" t="str">
        <f>IF(Q32&lt;Q$134,H$1&amp;"_trescourt", IF(AND(Q32&gt;Q$134,Q32&lt;Q$135),H$1&amp;"_court", IF(AND(Q32&gt;Q$135, Q32&lt;Q$136),H$1&amp;"_moyen",H$1&amp;"_long")))</f>
        <v>midtl_long</v>
      </c>
      <c r="I32" t="str">
        <f t="shared" si="1"/>
        <v>weig_lourd</v>
      </c>
      <c r="K32">
        <v>178</v>
      </c>
      <c r="L32">
        <v>160</v>
      </c>
      <c r="M32">
        <v>31.2</v>
      </c>
      <c r="N32">
        <v>12</v>
      </c>
      <c r="O32">
        <v>14.9</v>
      </c>
      <c r="P32">
        <v>38.6</v>
      </c>
      <c r="Q32">
        <v>34</v>
      </c>
      <c r="R32">
        <v>175</v>
      </c>
    </row>
    <row r="33" spans="1:18" x14ac:dyDescent="0.25">
      <c r="A33" t="s">
        <v>31</v>
      </c>
      <c r="B33" t="str">
        <f>IF(K33&lt;K$134,B$1&amp;"_trescourt", IF(AND(K33&gt;K$134,K33&lt;K$135),B$1&amp;"_court", IF(AND(K33&gt;K$135, K33&lt;K$136),B$1&amp;"_moyen",B$1&amp;"_long")))</f>
        <v>wingl_long</v>
      </c>
      <c r="C33" t="str">
        <f>IF(L33&lt;L$134,C$1&amp;"_trescourt", IF(AND(L33&gt;L$134,L33&lt;L$135),C$1&amp;"_court", IF(AND(L33&gt;L$135, L33&lt;L$136),C$1&amp;"_moyen",C$1&amp;"_long")))</f>
        <v>taill_long</v>
      </c>
      <c r="D33" t="str">
        <f>IF(M33&lt;M$134,D$1&amp;"_trescourt", IF(AND(M33&gt;M$134,M33&lt;M$135),D$1&amp;"_court", IF(AND(M33&gt;M$135, M33&lt;M$136),D$1&amp;"_moyen",D$1&amp;"_long")))</f>
        <v>culml_long</v>
      </c>
      <c r="E33" t="str">
        <f>IF(N33&lt;N$134,E$1&amp;"_trescourt", IF(AND(N33&gt;N$134,N33&lt;N$135),E$1&amp;"_court", IF(AND(N33&gt;N$135, N33&lt;N$136),E$1&amp;"_moyen",E$1&amp;"_long")))</f>
        <v>bilh_long</v>
      </c>
      <c r="F33" t="str">
        <f t="shared" si="0"/>
        <v>billw_large</v>
      </c>
      <c r="G33" t="str">
        <f>IF(P33&lt;P$134,G$1&amp;"_trescourt", IF(AND(P33&gt;P$134,P33&lt;P$135),G$1&amp;"_court", IF(AND(P33&gt;P$135, P33&lt;P$136),G$1&amp;"_moyen",G$1&amp;"_long")))</f>
        <v>tarsl_long</v>
      </c>
      <c r="H33" t="str">
        <f>IF(Q33&lt;Q$134,H$1&amp;"_trescourt", IF(AND(Q33&gt;Q$134,Q33&lt;Q$135),H$1&amp;"_court", IF(AND(Q33&gt;Q$135, Q33&lt;Q$136),H$1&amp;"_moyen",H$1&amp;"_long")))</f>
        <v>midtl_long</v>
      </c>
      <c r="I33" t="str">
        <f t="shared" si="1"/>
        <v>weig_lourd</v>
      </c>
      <c r="K33">
        <v>197.5</v>
      </c>
      <c r="L33">
        <v>259.5</v>
      </c>
      <c r="M33">
        <v>41.5</v>
      </c>
      <c r="N33">
        <v>14.7</v>
      </c>
      <c r="O33">
        <v>17.899999999999999</v>
      </c>
      <c r="P33">
        <v>50</v>
      </c>
      <c r="Q33">
        <v>39.9</v>
      </c>
      <c r="R33">
        <v>210</v>
      </c>
    </row>
    <row r="34" spans="1:18" x14ac:dyDescent="0.25">
      <c r="A34" t="s">
        <v>32</v>
      </c>
      <c r="B34" t="str">
        <f>IF(K34&lt;K$134,B$1&amp;"_trescourt", IF(AND(K34&gt;K$134,K34&lt;K$135),B$1&amp;"_court", IF(AND(K34&gt;K$135, K34&lt;K$136),B$1&amp;"_moyen",B$1&amp;"_long")))</f>
        <v>wingl_trescourt</v>
      </c>
      <c r="C34" t="str">
        <f>IF(L34&lt;L$134,C$1&amp;"_trescourt", IF(AND(L34&gt;L$134,L34&lt;L$135),C$1&amp;"_court", IF(AND(L34&gt;L$135, L34&lt;L$136),C$1&amp;"_moyen",C$1&amp;"_long")))</f>
        <v>taill_moyen</v>
      </c>
      <c r="D34" t="str">
        <f>IF(M34&lt;M$134,D$1&amp;"_trescourt", IF(AND(M34&gt;M$134,M34&lt;M$135),D$1&amp;"_court", IF(AND(M34&gt;M$135, M34&lt;M$136),D$1&amp;"_moyen",D$1&amp;"_long")))</f>
        <v>culml_trescourt</v>
      </c>
      <c r="E34" t="str">
        <f>IF(N34&lt;N$134,E$1&amp;"_trescourt", IF(AND(N34&gt;N$134,N34&lt;N$135),E$1&amp;"_court", IF(AND(N34&gt;N$135, N34&lt;N$136),E$1&amp;"_moyen",E$1&amp;"_long")))</f>
        <v>bilh_moyen</v>
      </c>
      <c r="F34" t="str">
        <f t="shared" si="0"/>
        <v>billw_fin</v>
      </c>
      <c r="G34" t="str">
        <f>IF(P34&lt;P$134,G$1&amp;"_trescourt", IF(AND(P34&gt;P$134,P34&lt;P$135),G$1&amp;"_court", IF(AND(P34&gt;P$135, P34&lt;P$136),G$1&amp;"_moyen",G$1&amp;"_long")))</f>
        <v>tarsl_court</v>
      </c>
      <c r="H34" t="str">
        <f>IF(Q34&lt;Q$134,H$1&amp;"_trescourt", IF(AND(Q34&gt;Q$134,Q34&lt;Q$135),H$1&amp;"_court", IF(AND(Q34&gt;Q$135, Q34&lt;Q$136),H$1&amp;"_moyen",H$1&amp;"_long")))</f>
        <v>midtl_court</v>
      </c>
      <c r="I34" t="str">
        <f t="shared" si="1"/>
        <v>weig_leger</v>
      </c>
      <c r="K34">
        <v>61.7</v>
      </c>
      <c r="L34">
        <v>71.099999999999994</v>
      </c>
      <c r="M34">
        <v>12.7</v>
      </c>
      <c r="N34">
        <v>5.9</v>
      </c>
      <c r="O34">
        <v>5.9</v>
      </c>
      <c r="P34">
        <v>19.100000000000001</v>
      </c>
      <c r="Q34">
        <v>18.8</v>
      </c>
      <c r="R34">
        <v>15.8</v>
      </c>
    </row>
    <row r="35" spans="1:18" x14ac:dyDescent="0.25">
      <c r="A35" t="s">
        <v>33</v>
      </c>
      <c r="B35" t="str">
        <f>IF(K35&lt;K$134,B$1&amp;"_trescourt", IF(AND(K35&gt;K$134,K35&lt;K$135),B$1&amp;"_court", IF(AND(K35&gt;K$135, K35&lt;K$136),B$1&amp;"_moyen",B$1&amp;"_long")))</f>
        <v>wingl_court</v>
      </c>
      <c r="C35" t="str">
        <f>IF(L35&lt;L$134,C$1&amp;"_trescourt", IF(AND(L35&gt;L$134,L35&lt;L$135),C$1&amp;"_court", IF(AND(L35&gt;L$135, L35&lt;L$136),C$1&amp;"_moyen",C$1&amp;"_long")))</f>
        <v>taill_trescourt</v>
      </c>
      <c r="D35" t="str">
        <f>IF(M35&lt;M$134,D$1&amp;"_trescourt", IF(AND(M35&gt;M$134,M35&lt;M$135),D$1&amp;"_court", IF(AND(M35&gt;M$135, M35&lt;M$136),D$1&amp;"_moyen",D$1&amp;"_long")))</f>
        <v>culml_trescourt</v>
      </c>
      <c r="E35" t="str">
        <f>IF(N35&lt;N$134,E$1&amp;"_trescourt", IF(AND(N35&gt;N$134,N35&lt;N$135),E$1&amp;"_court", IF(AND(N35&gt;N$135, N35&lt;N$136),E$1&amp;"_moyen",E$1&amp;"_long")))</f>
        <v>bilh_moyen</v>
      </c>
      <c r="F35" t="str">
        <f t="shared" si="0"/>
        <v>billw_fin</v>
      </c>
      <c r="G35" t="str">
        <f>IF(P35&lt;P$134,G$1&amp;"_trescourt", IF(AND(P35&gt;P$134,P35&lt;P$135),G$1&amp;"_court", IF(AND(P35&gt;P$135, P35&lt;P$136),G$1&amp;"_moyen",G$1&amp;"_long")))</f>
        <v>tarsl_court</v>
      </c>
      <c r="H35" t="str">
        <f>IF(Q35&lt;Q$134,H$1&amp;"_trescourt", IF(AND(Q35&gt;Q$134,Q35&lt;Q$135),H$1&amp;"_court", IF(AND(Q35&gt;Q$135, Q35&lt;Q$136),H$1&amp;"_moyen",H$1&amp;"_long")))</f>
        <v>midtl_trescourt</v>
      </c>
      <c r="I35" t="str">
        <f t="shared" si="1"/>
        <v>weig_leger</v>
      </c>
      <c r="K35">
        <v>69.2</v>
      </c>
      <c r="L35">
        <v>49.9</v>
      </c>
      <c r="M35">
        <v>12.9</v>
      </c>
      <c r="N35">
        <v>6</v>
      </c>
      <c r="O35">
        <v>6</v>
      </c>
      <c r="P35">
        <v>20</v>
      </c>
      <c r="Q35">
        <v>9</v>
      </c>
      <c r="R35">
        <v>20.2</v>
      </c>
    </row>
    <row r="36" spans="1:18" x14ac:dyDescent="0.25">
      <c r="A36" t="s">
        <v>34</v>
      </c>
      <c r="B36" t="str">
        <f>IF(K36&lt;K$134,B$1&amp;"_trescourt", IF(AND(K36&gt;K$134,K36&lt;K$135),B$1&amp;"_court", IF(AND(K36&gt;K$135, K36&lt;K$136),B$1&amp;"_moyen",B$1&amp;"_long")))</f>
        <v>wingl_court</v>
      </c>
      <c r="C36" t="str">
        <f>IF(L36&lt;L$134,C$1&amp;"_trescourt", IF(AND(L36&gt;L$134,L36&lt;L$135),C$1&amp;"_court", IF(AND(L36&gt;L$135, L36&lt;L$136),C$1&amp;"_moyen",C$1&amp;"_long")))</f>
        <v>taill_trescourt</v>
      </c>
      <c r="D36" t="str">
        <f>IF(M36&lt;M$134,D$1&amp;"_trescourt", IF(AND(M36&gt;M$134,M36&lt;M$135),D$1&amp;"_court", IF(AND(M36&gt;M$135, M36&lt;M$136),D$1&amp;"_moyen",D$1&amp;"_long")))</f>
        <v>culml_trescourt</v>
      </c>
      <c r="E36" t="str">
        <f>IF(N36&lt;N$134,E$1&amp;"_trescourt", IF(AND(N36&gt;N$134,N36&lt;N$135),E$1&amp;"_court", IF(AND(N36&gt;N$135, N36&lt;N$136),E$1&amp;"_moyen",E$1&amp;"_long")))</f>
        <v>bilh_moyen</v>
      </c>
      <c r="F36" t="str">
        <f t="shared" si="0"/>
        <v>billw_large</v>
      </c>
      <c r="G36" t="str">
        <f>IF(P36&lt;P$134,G$1&amp;"_trescourt", IF(AND(P36&gt;P$134,P36&lt;P$135),G$1&amp;"_court", IF(AND(P36&gt;P$135, P36&lt;P$136),G$1&amp;"_moyen",G$1&amp;"_long")))</f>
        <v>tarsl_court</v>
      </c>
      <c r="H36" t="str">
        <f>IF(Q36&lt;Q$134,H$1&amp;"_trescourt", IF(AND(Q36&gt;Q$134,Q36&lt;Q$135),H$1&amp;"_court", IF(AND(Q36&gt;Q$135, Q36&lt;Q$136),H$1&amp;"_moyen",H$1&amp;"_long")))</f>
        <v>midtl_court</v>
      </c>
      <c r="I36" t="str">
        <f t="shared" si="1"/>
        <v>weig_leger</v>
      </c>
      <c r="K36">
        <v>64.900000000000006</v>
      </c>
      <c r="L36">
        <v>48.4</v>
      </c>
      <c r="M36">
        <v>13</v>
      </c>
      <c r="N36">
        <v>6.4</v>
      </c>
      <c r="O36">
        <v>6.9</v>
      </c>
      <c r="P36">
        <v>19.399999999999999</v>
      </c>
      <c r="Q36">
        <v>18.399999999999999</v>
      </c>
      <c r="R36">
        <v>15.2</v>
      </c>
    </row>
    <row r="37" spans="1:18" x14ac:dyDescent="0.25">
      <c r="A37" t="s">
        <v>35</v>
      </c>
      <c r="B37" t="str">
        <f>IF(K37&lt;K$134,B$1&amp;"_trescourt", IF(AND(K37&gt;K$134,K37&lt;K$135),B$1&amp;"_court", IF(AND(K37&gt;K$135, K37&lt;K$136),B$1&amp;"_moyen",B$1&amp;"_long")))</f>
        <v>wingl_moyen</v>
      </c>
      <c r="C37" t="str">
        <f>IF(L37&lt;L$134,C$1&amp;"_trescourt", IF(AND(L37&gt;L$134,L37&lt;L$135),C$1&amp;"_court", IF(AND(L37&gt;L$135, L37&lt;L$136),C$1&amp;"_moyen",C$1&amp;"_long")))</f>
        <v>taill_moyen</v>
      </c>
      <c r="D37" t="str">
        <f>IF(M37&lt;M$134,D$1&amp;"_trescourt", IF(AND(M37&gt;M$134,M37&lt;M$135),D$1&amp;"_court", IF(AND(M37&gt;M$135, M37&lt;M$136),D$1&amp;"_moyen",D$1&amp;"_long")))</f>
        <v>culml_court</v>
      </c>
      <c r="E37" t="str">
        <f>IF(N37&lt;N$134,E$1&amp;"_trescourt", IF(AND(N37&gt;N$134,N37&lt;N$135),E$1&amp;"_court", IF(AND(N37&gt;N$135, N37&lt;N$136),E$1&amp;"_moyen",E$1&amp;"_long")))</f>
        <v>bilh_long</v>
      </c>
      <c r="F37" t="str">
        <f t="shared" si="0"/>
        <v>billw_moyen</v>
      </c>
      <c r="G37" t="str">
        <f>IF(P37&lt;P$134,G$1&amp;"_trescourt", IF(AND(P37&gt;P$134,P37&lt;P$135),G$1&amp;"_court", IF(AND(P37&gt;P$135, P37&lt;P$136),G$1&amp;"_moyen",G$1&amp;"_long")))</f>
        <v>tarsl_moyen</v>
      </c>
      <c r="H37" t="str">
        <f>IF(Q37&lt;Q$134,H$1&amp;"_trescourt", IF(AND(Q37&gt;Q$134,Q37&lt;Q$135),H$1&amp;"_court", IF(AND(Q37&gt;Q$135, Q37&lt;Q$136),H$1&amp;"_moyen",H$1&amp;"_long")))</f>
        <v>midtl_moyen</v>
      </c>
      <c r="I37" t="str">
        <f t="shared" si="1"/>
        <v>weig_moyen</v>
      </c>
      <c r="K37">
        <v>89.4</v>
      </c>
      <c r="L37">
        <v>73.400000000000006</v>
      </c>
      <c r="M37">
        <v>15.8</v>
      </c>
      <c r="N37">
        <v>8.6999999999999993</v>
      </c>
      <c r="O37">
        <v>8.3000000000000007</v>
      </c>
      <c r="P37">
        <v>22.5</v>
      </c>
      <c r="Q37">
        <v>22.5</v>
      </c>
      <c r="R37">
        <v>30</v>
      </c>
    </row>
    <row r="38" spans="1:18" x14ac:dyDescent="0.25">
      <c r="A38" t="s">
        <v>36</v>
      </c>
      <c r="B38" t="str">
        <f>IF(K38&lt;K$134,B$1&amp;"_trescourt", IF(AND(K38&gt;K$134,K38&lt;K$135),B$1&amp;"_court", IF(AND(K38&gt;K$135, K38&lt;K$136),B$1&amp;"_moyen",B$1&amp;"_long")))</f>
        <v>wingl_moyen</v>
      </c>
      <c r="C38" t="str">
        <f>IF(L38&lt;L$134,C$1&amp;"_trescourt", IF(AND(L38&gt;L$134,L38&lt;L$135),C$1&amp;"_court", IF(AND(L38&gt;L$135, L38&lt;L$136),C$1&amp;"_moyen",C$1&amp;"_long")))</f>
        <v>taill_moyen</v>
      </c>
      <c r="D38" t="str">
        <f>IF(M38&lt;M$134,D$1&amp;"_trescourt", IF(AND(M38&gt;M$134,M38&lt;M$135),D$1&amp;"_court", IF(AND(M38&gt;M$135, M38&lt;M$136),D$1&amp;"_moyen",D$1&amp;"_long")))</f>
        <v>culml_court</v>
      </c>
      <c r="E38" t="str">
        <f>IF(N38&lt;N$134,E$1&amp;"_trescourt", IF(AND(N38&gt;N$134,N38&lt;N$135),E$1&amp;"_court", IF(AND(N38&gt;N$135, N38&lt;N$136),E$1&amp;"_moyen",E$1&amp;"_long")))</f>
        <v>bilh_moyen</v>
      </c>
      <c r="F38" t="str">
        <f t="shared" si="0"/>
        <v>billw_moyen</v>
      </c>
      <c r="G38" t="str">
        <f>IF(P38&lt;P$134,G$1&amp;"_trescourt", IF(AND(P38&gt;P$134,P38&lt;P$135),G$1&amp;"_court", IF(AND(P38&gt;P$135, P38&lt;P$136),G$1&amp;"_moyen",G$1&amp;"_long")))</f>
        <v>tarsl_court</v>
      </c>
      <c r="H38" t="str">
        <f>IF(Q38&lt;Q$134,H$1&amp;"_trescourt", IF(AND(Q38&gt;Q$134,Q38&lt;Q$135),H$1&amp;"_court", IF(AND(Q38&gt;Q$135, Q38&lt;Q$136),H$1&amp;"_moyen",H$1&amp;"_long")))</f>
        <v>midtl_long</v>
      </c>
      <c r="I38" t="str">
        <f t="shared" si="1"/>
        <v>weig_moyen</v>
      </c>
      <c r="K38">
        <v>89.5</v>
      </c>
      <c r="L38">
        <v>77.7</v>
      </c>
      <c r="M38">
        <v>13.7</v>
      </c>
      <c r="N38">
        <v>5.9</v>
      </c>
      <c r="O38">
        <v>7.1</v>
      </c>
      <c r="P38">
        <v>19.8</v>
      </c>
      <c r="Q38">
        <v>19.3</v>
      </c>
      <c r="R38">
        <v>27.5</v>
      </c>
    </row>
    <row r="39" spans="1:18" x14ac:dyDescent="0.25">
      <c r="A39" t="s">
        <v>37</v>
      </c>
      <c r="B39" t="str">
        <f>IF(K39&lt;K$134,B$1&amp;"_trescourt", IF(AND(K39&gt;K$134,K39&lt;K$135),B$1&amp;"_court", IF(AND(K39&gt;K$135, K39&lt;K$136),B$1&amp;"_moyen",B$1&amp;"_long")))</f>
        <v>wingl_long</v>
      </c>
      <c r="C39" t="str">
        <f>IF(L39&lt;L$134,C$1&amp;"_trescourt", IF(AND(L39&gt;L$134,L39&lt;L$135),C$1&amp;"_court", IF(AND(L39&gt;L$135, L39&lt;L$136),C$1&amp;"_moyen",C$1&amp;"_long")))</f>
        <v>taill_moyen</v>
      </c>
      <c r="D39" t="str">
        <f>IF(M39&lt;M$134,D$1&amp;"_trescourt", IF(AND(M39&gt;M$134,M39&lt;M$135),D$1&amp;"_court", IF(AND(M39&gt;M$135, M39&lt;M$136),D$1&amp;"_moyen",D$1&amp;"_long")))</f>
        <v>culml_trescourt</v>
      </c>
      <c r="E39" t="str">
        <f>IF(N39&lt;N$134,E$1&amp;"_trescourt", IF(AND(N39&gt;N$134,N39&lt;N$135),E$1&amp;"_court", IF(AND(N39&gt;N$135, N39&lt;N$136),E$1&amp;"_moyen",E$1&amp;"_long")))</f>
        <v>bilh_long</v>
      </c>
      <c r="F39" t="str">
        <f t="shared" si="0"/>
        <v>billw_large</v>
      </c>
      <c r="G39" t="str">
        <f>IF(P39&lt;P$134,G$1&amp;"_trescourt", IF(AND(P39&gt;P$134,P39&lt;P$135),G$1&amp;"_court", IF(AND(P39&gt;P$135, P39&lt;P$136),G$1&amp;"_moyen",G$1&amp;"_long")))</f>
        <v>tarsl_court</v>
      </c>
      <c r="H39" t="str">
        <f>IF(Q39&lt;Q$134,H$1&amp;"_trescourt", IF(AND(Q39&gt;Q$134,Q39&lt;Q$135),H$1&amp;"_court", IF(AND(Q39&gt;Q$135, Q39&lt;Q$136),H$1&amp;"_moyen",H$1&amp;"_long")))</f>
        <v>midtl_moyen</v>
      </c>
      <c r="I39" t="str">
        <f t="shared" si="1"/>
        <v>weig_leger</v>
      </c>
      <c r="K39">
        <v>81</v>
      </c>
      <c r="L39">
        <v>69.5</v>
      </c>
      <c r="M39">
        <v>11.7</v>
      </c>
      <c r="N39">
        <v>5.6</v>
      </c>
      <c r="O39">
        <v>5.5</v>
      </c>
      <c r="P39">
        <v>20</v>
      </c>
      <c r="Q39">
        <v>19.7</v>
      </c>
      <c r="R39">
        <v>17.5</v>
      </c>
    </row>
    <row r="40" spans="1:18" x14ac:dyDescent="0.25">
      <c r="A40" t="s">
        <v>38</v>
      </c>
      <c r="B40" t="str">
        <f>IF(K40&lt;K$134,B$1&amp;"_trescourt", IF(AND(K40&gt;K$134,K40&lt;K$135),B$1&amp;"_court", IF(AND(K40&gt;K$135, K40&lt;K$136),B$1&amp;"_moyen",B$1&amp;"_long")))</f>
        <v>wingl_moyen</v>
      </c>
      <c r="C40" t="str">
        <f>IF(L40&lt;L$134,C$1&amp;"_trescourt", IF(AND(L40&gt;L$134,L40&lt;L$135),C$1&amp;"_court", IF(AND(L40&gt;L$135, L40&lt;L$136),C$1&amp;"_moyen",C$1&amp;"_long")))</f>
        <v>taill_moyen</v>
      </c>
      <c r="D40" t="str">
        <f>IF(M40&lt;M$134,D$1&amp;"_trescourt", IF(AND(M40&gt;M$134,M40&lt;M$135),D$1&amp;"_court", IF(AND(M40&gt;M$135, M40&lt;M$136),D$1&amp;"_moyen",D$1&amp;"_long")))</f>
        <v>culml_trescourt</v>
      </c>
      <c r="E40" t="str">
        <f>IF(N40&lt;N$134,E$1&amp;"_trescourt", IF(AND(N40&gt;N$134,N40&lt;N$135),E$1&amp;"_court", IF(AND(N40&gt;N$135, N40&lt;N$136),E$1&amp;"_moyen",E$1&amp;"_long")))</f>
        <v>bilh_long</v>
      </c>
      <c r="F40" t="str">
        <f t="shared" si="0"/>
        <v>billw_moyen</v>
      </c>
      <c r="G40" t="str">
        <f>IF(P40&lt;P$134,G$1&amp;"_trescourt", IF(AND(P40&gt;P$134,P40&lt;P$135),G$1&amp;"_court", IF(AND(P40&gt;P$135, P40&lt;P$136),G$1&amp;"_moyen",G$1&amp;"_long")))</f>
        <v>tarsl_court</v>
      </c>
      <c r="H40" t="str">
        <f>IF(Q40&lt;Q$134,H$1&amp;"_trescourt", IF(AND(Q40&gt;Q$134,Q40&lt;Q$135),H$1&amp;"_court", IF(AND(Q40&gt;Q$135, Q40&lt;Q$136),H$1&amp;"_moyen",H$1&amp;"_long")))</f>
        <v>midtl_moyen</v>
      </c>
      <c r="I40" t="str">
        <f t="shared" si="1"/>
        <v>weig_moyen</v>
      </c>
      <c r="K40">
        <v>87</v>
      </c>
      <c r="L40">
        <v>70</v>
      </c>
      <c r="M40">
        <v>13</v>
      </c>
      <c r="N40">
        <v>5.6</v>
      </c>
      <c r="O40">
        <v>7.3</v>
      </c>
      <c r="P40">
        <v>19.8</v>
      </c>
      <c r="Q40">
        <v>19.899999999999999</v>
      </c>
      <c r="R40">
        <v>23.6</v>
      </c>
    </row>
    <row r="41" spans="1:18" x14ac:dyDescent="0.25">
      <c r="A41" t="s">
        <v>39</v>
      </c>
      <c r="B41" t="str">
        <f>IF(K41&lt;K$134,B$1&amp;"_trescourt", IF(AND(K41&gt;K$134,K41&lt;K$135),B$1&amp;"_court", IF(AND(K41&gt;K$135, K41&lt;K$136),B$1&amp;"_moyen",B$1&amp;"_long")))</f>
        <v>wingl_court</v>
      </c>
      <c r="C41" t="str">
        <f>IF(L41&lt;L$134,C$1&amp;"_trescourt", IF(AND(L41&gt;L$134,L41&lt;L$135),C$1&amp;"_court", IF(AND(L41&gt;L$135, L41&lt;L$136),C$1&amp;"_moyen",C$1&amp;"_long")))</f>
        <v>taill_court</v>
      </c>
      <c r="D41" t="str">
        <f>IF(M41&lt;M$134,D$1&amp;"_trescourt", IF(AND(M41&gt;M$134,M41&lt;M$135),D$1&amp;"_court", IF(AND(M41&gt;M$135, M41&lt;M$136),D$1&amp;"_moyen",D$1&amp;"_long")))</f>
        <v>culml_court</v>
      </c>
      <c r="E41" t="str">
        <f>IF(N41&lt;N$134,E$1&amp;"_trescourt", IF(AND(N41&gt;N$134,N41&lt;N$135),E$1&amp;"_court", IF(AND(N41&gt;N$135, N41&lt;N$136),E$1&amp;"_moyen",E$1&amp;"_long")))</f>
        <v>bilh_moyen</v>
      </c>
      <c r="F41" t="str">
        <f t="shared" si="0"/>
        <v>billw_large</v>
      </c>
      <c r="G41" t="str">
        <f>IF(P41&lt;P$134,G$1&amp;"_trescourt", IF(AND(P41&gt;P$134,P41&lt;P$135),G$1&amp;"_court", IF(AND(P41&gt;P$135, P41&lt;P$136),G$1&amp;"_moyen",G$1&amp;"_long")))</f>
        <v>tarsl_moyen</v>
      </c>
      <c r="H41" t="str">
        <f>IF(Q41&lt;Q$134,H$1&amp;"_trescourt", IF(AND(Q41&gt;Q$134,Q41&lt;Q$135),H$1&amp;"_court", IF(AND(Q41&gt;Q$135, Q41&lt;Q$136),H$1&amp;"_moyen",H$1&amp;"_long")))</f>
        <v>midtl_moyen</v>
      </c>
      <c r="I41" t="str">
        <f t="shared" si="1"/>
        <v>weig_leger</v>
      </c>
      <c r="K41">
        <v>77.8</v>
      </c>
      <c r="L41">
        <v>60.1</v>
      </c>
      <c r="M41">
        <v>13.7</v>
      </c>
      <c r="N41">
        <v>6.8</v>
      </c>
      <c r="O41">
        <v>6.9</v>
      </c>
      <c r="P41">
        <v>20.3</v>
      </c>
      <c r="Q41">
        <v>19.899999999999999</v>
      </c>
      <c r="R41">
        <v>20</v>
      </c>
    </row>
    <row r="42" spans="1:18" x14ac:dyDescent="0.25">
      <c r="A42" t="s">
        <v>40</v>
      </c>
      <c r="B42" t="str">
        <f>IF(K42&lt;K$134,B$1&amp;"_trescourt", IF(AND(K42&gt;K$134,K42&lt;K$135),B$1&amp;"_court", IF(AND(K42&gt;K$135, K42&lt;K$136),B$1&amp;"_moyen",B$1&amp;"_long")))</f>
        <v>wingl_moyen</v>
      </c>
      <c r="C42" t="str">
        <f>IF(L42&lt;L$134,C$1&amp;"_trescourt", IF(AND(L42&gt;L$134,L42&lt;L$135),C$1&amp;"_court", IF(AND(L42&gt;L$135, L42&lt;L$136),C$1&amp;"_moyen",C$1&amp;"_long")))</f>
        <v>taill_long</v>
      </c>
      <c r="D42" t="str">
        <f>IF(M42&lt;M$134,D$1&amp;"_trescourt", IF(AND(M42&gt;M$134,M42&lt;M$135),D$1&amp;"_court", IF(AND(M42&gt;M$135, M42&lt;M$136),D$1&amp;"_moyen",D$1&amp;"_long")))</f>
        <v>culml_moyen</v>
      </c>
      <c r="E42" t="str">
        <f>IF(N42&lt;N$134,E$1&amp;"_trescourt", IF(AND(N42&gt;N$134,N42&lt;N$135),E$1&amp;"_court", IF(AND(N42&gt;N$135, N42&lt;N$136),E$1&amp;"_moyen",E$1&amp;"_long")))</f>
        <v>bilh_long</v>
      </c>
      <c r="F42" t="str">
        <f t="shared" si="0"/>
        <v>billw_moyen</v>
      </c>
      <c r="G42" t="str">
        <f>IF(P42&lt;P$134,G$1&amp;"_trescourt", IF(AND(P42&gt;P$134,P42&lt;P$135),G$1&amp;"_court", IF(AND(P42&gt;P$135, P42&lt;P$136),G$1&amp;"_moyen",G$1&amp;"_long")))</f>
        <v>tarsl_long</v>
      </c>
      <c r="H42" t="str">
        <f>IF(Q42&lt;Q$134,H$1&amp;"_trescourt", IF(AND(Q42&gt;Q$134,Q42&lt;Q$135),H$1&amp;"_court", IF(AND(Q42&gt;Q$135, Q42&lt;Q$136),H$1&amp;"_moyen",H$1&amp;"_long")))</f>
        <v>midtl_long</v>
      </c>
      <c r="I42" t="str">
        <f t="shared" si="1"/>
        <v>weig_moyen</v>
      </c>
      <c r="K42">
        <v>87.4</v>
      </c>
      <c r="L42">
        <v>99.2</v>
      </c>
      <c r="M42">
        <v>16.8</v>
      </c>
      <c r="N42">
        <v>9.6</v>
      </c>
      <c r="O42">
        <v>9.3000000000000007</v>
      </c>
      <c r="P42">
        <v>28.1</v>
      </c>
      <c r="Q42">
        <v>27.3</v>
      </c>
      <c r="R42">
        <v>42.4</v>
      </c>
    </row>
    <row r="43" spans="1:18" x14ac:dyDescent="0.25">
      <c r="A43" t="s">
        <v>41</v>
      </c>
      <c r="B43" t="str">
        <f>IF(K43&lt;K$134,B$1&amp;"_trescourt", IF(AND(K43&gt;K$134,K43&lt;K$135),B$1&amp;"_court", IF(AND(K43&gt;K$135, K43&lt;K$136),B$1&amp;"_moyen",B$1&amp;"_long")))</f>
        <v>wingl_moyen</v>
      </c>
      <c r="C43" t="str">
        <f>IF(L43&lt;L$134,C$1&amp;"_trescourt", IF(AND(L43&gt;L$134,L43&lt;L$135),C$1&amp;"_court", IF(AND(L43&gt;L$135, L43&lt;L$136),C$1&amp;"_moyen",C$1&amp;"_long")))</f>
        <v>taill_long</v>
      </c>
      <c r="D43" t="str">
        <f>IF(M43&lt;M$134,D$1&amp;"_trescourt", IF(AND(M43&gt;M$134,M43&lt;M$135),D$1&amp;"_court", IF(AND(M43&gt;M$135, M43&lt;M$136),D$1&amp;"_moyen",D$1&amp;"_long")))</f>
        <v>culml_court</v>
      </c>
      <c r="E43" t="str">
        <f>IF(N43&lt;N$134,E$1&amp;"_trescourt", IF(AND(N43&gt;N$134,N43&lt;N$135),E$1&amp;"_court", IF(AND(N43&gt;N$135, N43&lt;N$136),E$1&amp;"_moyen",E$1&amp;"_long")))</f>
        <v>bilh_long</v>
      </c>
      <c r="F43" t="str">
        <f t="shared" si="0"/>
        <v>billw_moyen</v>
      </c>
      <c r="G43" t="str">
        <f>IF(P43&lt;P$134,G$1&amp;"_trescourt", IF(AND(P43&gt;P$134,P43&lt;P$135),G$1&amp;"_court", IF(AND(P43&gt;P$135, P43&lt;P$136),G$1&amp;"_moyen",G$1&amp;"_long")))</f>
        <v>tarsl_long</v>
      </c>
      <c r="H43" t="str">
        <f>IF(Q43&lt;Q$134,H$1&amp;"_trescourt", IF(AND(Q43&gt;Q$134,Q43&lt;Q$135),H$1&amp;"_court", IF(AND(Q43&gt;Q$135, Q43&lt;Q$136),H$1&amp;"_moyen",H$1&amp;"_long")))</f>
        <v>midtl_moyen</v>
      </c>
      <c r="I43" t="str">
        <f t="shared" si="1"/>
        <v>weig_moyen</v>
      </c>
      <c r="K43">
        <v>91.4</v>
      </c>
      <c r="L43">
        <v>105</v>
      </c>
      <c r="M43">
        <v>16.399999999999999</v>
      </c>
      <c r="N43">
        <v>9</v>
      </c>
      <c r="O43">
        <v>8.4</v>
      </c>
      <c r="P43">
        <v>26.4</v>
      </c>
      <c r="Q43">
        <v>24.6</v>
      </c>
      <c r="R43">
        <v>55.8</v>
      </c>
    </row>
    <row r="44" spans="1:18" x14ac:dyDescent="0.25">
      <c r="A44" t="s">
        <v>42</v>
      </c>
      <c r="B44" t="str">
        <f>IF(K44&lt;K$134,B$1&amp;"_trescourt", IF(AND(K44&gt;K$134,K44&lt;K$135),B$1&amp;"_court", IF(AND(K44&gt;K$135, K44&lt;K$136),B$1&amp;"_moyen",B$1&amp;"_long")))</f>
        <v>wingl_court</v>
      </c>
      <c r="C44" t="str">
        <f>IF(L44&lt;L$134,C$1&amp;"_trescourt", IF(AND(L44&gt;L$134,L44&lt;L$135),C$1&amp;"_court", IF(AND(L44&gt;L$135, L44&lt;L$136),C$1&amp;"_moyen",C$1&amp;"_long")))</f>
        <v>taill_court</v>
      </c>
      <c r="D44" t="str">
        <f>IF(M44&lt;M$134,D$1&amp;"_trescourt", IF(AND(M44&gt;M$134,M44&lt;M$135),D$1&amp;"_court", IF(AND(M44&gt;M$135, M44&lt;M$136),D$1&amp;"_moyen",D$1&amp;"_long")))</f>
        <v>culml_trescourt</v>
      </c>
      <c r="E44" t="str">
        <f>IF(N44&lt;N$134,E$1&amp;"_trescourt", IF(AND(N44&gt;N$134,N44&lt;N$135),E$1&amp;"_court", IF(AND(N44&gt;N$135, N44&lt;N$136),E$1&amp;"_moyen",E$1&amp;"_long")))</f>
        <v>bilh_moyen</v>
      </c>
      <c r="F44" t="str">
        <f t="shared" si="0"/>
        <v>billw_large</v>
      </c>
      <c r="G44" t="str">
        <f>IF(P44&lt;P$134,G$1&amp;"_trescourt", IF(AND(P44&gt;P$134,P44&lt;P$135),G$1&amp;"_court", IF(AND(P44&gt;P$135, P44&lt;P$136),G$1&amp;"_moyen",G$1&amp;"_long")))</f>
        <v>tarsl_trescourt</v>
      </c>
      <c r="H44" t="str">
        <f>IF(Q44&lt;Q$134,H$1&amp;"_trescourt", IF(AND(Q44&gt;Q$134,Q44&lt;Q$135),H$1&amp;"_court", IF(AND(Q44&gt;Q$135, Q44&lt;Q$136),H$1&amp;"_moyen",H$1&amp;"_long")))</f>
        <v>midtl_court</v>
      </c>
      <c r="I44" t="str">
        <f t="shared" si="1"/>
        <v>weig_leger</v>
      </c>
      <c r="K44">
        <v>76.2</v>
      </c>
      <c r="L44">
        <v>55.2</v>
      </c>
      <c r="M44">
        <v>10.6</v>
      </c>
      <c r="N44">
        <v>7.1</v>
      </c>
      <c r="O44">
        <v>6.9</v>
      </c>
      <c r="P44">
        <v>15.8</v>
      </c>
      <c r="Q44">
        <v>19.100000000000001</v>
      </c>
      <c r="R44">
        <v>16</v>
      </c>
    </row>
    <row r="45" spans="1:18" x14ac:dyDescent="0.25">
      <c r="A45" t="s">
        <v>43</v>
      </c>
      <c r="B45" t="str">
        <f>IF(K45&lt;K$134,B$1&amp;"_trescourt", IF(AND(K45&gt;K$134,K45&lt;K$135),B$1&amp;"_court", IF(AND(K45&gt;K$135, K45&lt;K$136),B$1&amp;"_moyen",B$1&amp;"_long")))</f>
        <v>wingl_long</v>
      </c>
      <c r="C45" t="str">
        <f>IF(L45&lt;L$134,C$1&amp;"_trescourt", IF(AND(L45&gt;L$134,L45&lt;L$135),C$1&amp;"_court", IF(AND(L45&gt;L$135, L45&lt;L$136),C$1&amp;"_moyen",C$1&amp;"_long")))</f>
        <v>taill_court</v>
      </c>
      <c r="D45" t="str">
        <f>IF(M45&lt;M$134,D$1&amp;"_trescourt", IF(AND(M45&gt;M$134,M45&lt;M$135),D$1&amp;"_court", IF(AND(M45&gt;M$135, M45&lt;M$136),D$1&amp;"_moyen",D$1&amp;"_long")))</f>
        <v>culml_court</v>
      </c>
      <c r="E45" t="str">
        <f>IF(N45&lt;N$134,E$1&amp;"_trescourt", IF(AND(N45&gt;N$134,N45&lt;N$135),E$1&amp;"_court", IF(AND(N45&gt;N$135, N45&lt;N$136),E$1&amp;"_moyen",E$1&amp;"_long")))</f>
        <v>bilh_moyen</v>
      </c>
      <c r="F45" t="str">
        <f t="shared" si="0"/>
        <v>billw_moyen</v>
      </c>
      <c r="G45" t="str">
        <f>IF(P45&lt;P$134,G$1&amp;"_trescourt", IF(AND(P45&gt;P$134,P45&lt;P$135),G$1&amp;"_court", IF(AND(P45&gt;P$135, P45&lt;P$136),G$1&amp;"_moyen",G$1&amp;"_long")))</f>
        <v>tarsl_moyen</v>
      </c>
      <c r="H45" t="str">
        <f>IF(Q45&lt;Q$134,H$1&amp;"_trescourt", IF(AND(Q45&gt;Q$134,Q45&lt;Q$135),H$1&amp;"_court", IF(AND(Q45&gt;Q$135, Q45&lt;Q$136),H$1&amp;"_moyen",H$1&amp;"_long")))</f>
        <v>midtl_moyen</v>
      </c>
      <c r="I45" t="str">
        <f t="shared" si="1"/>
        <v>weig_leger</v>
      </c>
      <c r="K45">
        <v>64.400000000000006</v>
      </c>
      <c r="L45">
        <v>66</v>
      </c>
      <c r="M45">
        <v>13.9</v>
      </c>
      <c r="N45">
        <v>7</v>
      </c>
      <c r="O45">
        <v>7.2</v>
      </c>
      <c r="P45">
        <v>21.7</v>
      </c>
      <c r="Q45">
        <v>20.5</v>
      </c>
      <c r="R45">
        <v>18.8</v>
      </c>
    </row>
    <row r="46" spans="1:18" x14ac:dyDescent="0.25">
      <c r="A46" t="s">
        <v>44</v>
      </c>
      <c r="B46" t="str">
        <f>IF(K46&lt;K$134,B$1&amp;"_trescourt", IF(AND(K46&gt;K$134,K46&lt;K$135),B$1&amp;"_court", IF(AND(K46&gt;K$135, K46&lt;K$136),B$1&amp;"_moyen",B$1&amp;"_long")))</f>
        <v>wingl_court</v>
      </c>
      <c r="C46" t="str">
        <f>IF(L46&lt;L$134,C$1&amp;"_trescourt", IF(AND(L46&gt;L$134,L46&lt;L$135),C$1&amp;"_court", IF(AND(L46&gt;L$135, L46&lt;L$136),C$1&amp;"_moyen",C$1&amp;"_long")))</f>
        <v>taill_court</v>
      </c>
      <c r="D46" t="str">
        <f>IF(M46&lt;M$134,D$1&amp;"_trescourt", IF(AND(M46&gt;M$134,M46&lt;M$135),D$1&amp;"_court", IF(AND(M46&gt;M$135, M46&lt;M$136),D$1&amp;"_moyen",D$1&amp;"_long")))</f>
        <v>culml_court</v>
      </c>
      <c r="E46" t="str">
        <f>IF(N46&lt;N$134,E$1&amp;"_trescourt", IF(AND(N46&gt;N$134,N46&lt;N$135),E$1&amp;"_court", IF(AND(N46&gt;N$135, N46&lt;N$136),E$1&amp;"_moyen",E$1&amp;"_long")))</f>
        <v>bilh_moyen</v>
      </c>
      <c r="F46" t="str">
        <f t="shared" si="0"/>
        <v>billw_fin</v>
      </c>
      <c r="G46" t="str">
        <f>IF(P46&lt;P$134,G$1&amp;"_trescourt", IF(AND(P46&gt;P$134,P46&lt;P$135),G$1&amp;"_court", IF(AND(P46&gt;P$135, P46&lt;P$136),G$1&amp;"_moyen",G$1&amp;"_long")))</f>
        <v>tarsl_moyen</v>
      </c>
      <c r="H46" t="str">
        <f>IF(Q46&lt;Q$134,H$1&amp;"_trescourt", IF(AND(Q46&gt;Q$134,Q46&lt;Q$135),H$1&amp;"_court", IF(AND(Q46&gt;Q$135, Q46&lt;Q$136),H$1&amp;"_moyen",H$1&amp;"_long")))</f>
        <v>midtl_moyen</v>
      </c>
      <c r="I46" t="str">
        <f t="shared" si="1"/>
        <v>weig_moyen</v>
      </c>
      <c r="K46">
        <v>77.400000000000006</v>
      </c>
      <c r="L46">
        <v>66.400000000000006</v>
      </c>
      <c r="M46">
        <v>13.5</v>
      </c>
      <c r="N46">
        <v>6.5</v>
      </c>
      <c r="O46">
        <v>6.5</v>
      </c>
      <c r="P46">
        <v>20.6</v>
      </c>
      <c r="Q46">
        <v>21</v>
      </c>
      <c r="R46">
        <v>23</v>
      </c>
    </row>
    <row r="47" spans="1:18" x14ac:dyDescent="0.25">
      <c r="A47" t="s">
        <v>45</v>
      </c>
      <c r="B47" t="str">
        <f>IF(K47&lt;K$134,B$1&amp;"_trescourt", IF(AND(K47&gt;K$134,K47&lt;K$135),B$1&amp;"_court", IF(AND(K47&gt;K$135, K47&lt;K$136),B$1&amp;"_moyen",B$1&amp;"_long")))</f>
        <v>wingl_moyen</v>
      </c>
      <c r="C47" t="str">
        <f>IF(L47&lt;L$134,C$1&amp;"_trescourt", IF(AND(L47&gt;L$134,L47&lt;L$135),C$1&amp;"_court", IF(AND(L47&gt;L$135, L47&lt;L$136),C$1&amp;"_moyen",C$1&amp;"_long")))</f>
        <v>taill_moyen</v>
      </c>
      <c r="D47" t="str">
        <f>IF(M47&lt;M$134,D$1&amp;"_trescourt", IF(AND(M47&gt;M$134,M47&lt;M$135),D$1&amp;"_court", IF(AND(M47&gt;M$135, M47&lt;M$136),D$1&amp;"_moyen",D$1&amp;"_long")))</f>
        <v>culml_court</v>
      </c>
      <c r="E47" t="str">
        <f>IF(N47&lt;N$134,E$1&amp;"_trescourt", IF(AND(N47&gt;N$134,N47&lt;N$135),E$1&amp;"_court", IF(AND(N47&gt;N$135, N47&lt;N$136),E$1&amp;"_moyen",E$1&amp;"_long")))</f>
        <v>bilh_moyen</v>
      </c>
      <c r="F47" t="str">
        <f t="shared" si="0"/>
        <v>billw_moyen</v>
      </c>
      <c r="G47" t="str">
        <f>IF(P47&lt;P$134,G$1&amp;"_trescourt", IF(AND(P47&gt;P$134,P47&lt;P$135),G$1&amp;"_court", IF(AND(P47&gt;P$135, P47&lt;P$136),G$1&amp;"_moyen",G$1&amp;"_long")))</f>
        <v>tarsl_trescourt</v>
      </c>
      <c r="H47" t="str">
        <f>IF(Q47&lt;Q$134,H$1&amp;"_trescourt", IF(AND(Q47&gt;Q$134,Q47&lt;Q$135),H$1&amp;"_court", IF(AND(Q47&gt;Q$135, Q47&lt;Q$136),H$1&amp;"_moyen",H$1&amp;"_long")))</f>
        <v>midtl_court</v>
      </c>
      <c r="I47" t="str">
        <f t="shared" si="1"/>
        <v>weig_moyen</v>
      </c>
      <c r="K47">
        <v>90.5</v>
      </c>
      <c r="L47">
        <v>69.5</v>
      </c>
      <c r="M47">
        <v>14.9</v>
      </c>
      <c r="N47">
        <v>7.3</v>
      </c>
      <c r="O47">
        <v>7.1</v>
      </c>
      <c r="P47">
        <v>17.5</v>
      </c>
      <c r="Q47">
        <v>18</v>
      </c>
      <c r="R47">
        <v>21.9</v>
      </c>
    </row>
    <row r="48" spans="1:18" x14ac:dyDescent="0.25">
      <c r="A48" t="s">
        <v>46</v>
      </c>
      <c r="B48" t="str">
        <f>IF(K48&lt;K$134,B$1&amp;"_trescourt", IF(AND(K48&gt;K$134,K48&lt;K$135),B$1&amp;"_court", IF(AND(K48&gt;K$135, K48&lt;K$136),B$1&amp;"_moyen",B$1&amp;"_long")))</f>
        <v>wingl_trescourt</v>
      </c>
      <c r="C48" t="str">
        <f>IF(L48&lt;L$134,C$1&amp;"_trescourt", IF(AND(L48&gt;L$134,L48&lt;L$135),C$1&amp;"_court", IF(AND(L48&gt;L$135, L48&lt;L$136),C$1&amp;"_moyen",C$1&amp;"_long")))</f>
        <v>taill_moyen</v>
      </c>
      <c r="D48" t="str">
        <f>IF(M48&lt;M$134,D$1&amp;"_trescourt", IF(AND(M48&gt;M$134,M48&lt;M$135),D$1&amp;"_court", IF(AND(M48&gt;M$135, M48&lt;M$136),D$1&amp;"_moyen",D$1&amp;"_long")))</f>
        <v>culml_long</v>
      </c>
      <c r="E48" t="str">
        <f>IF(N48&lt;N$134,E$1&amp;"_trescourt", IF(AND(N48&gt;N$134,N48&lt;N$135),E$1&amp;"_court", IF(AND(N48&gt;N$135, N48&lt;N$136),E$1&amp;"_moyen",E$1&amp;"_long")))</f>
        <v>bilh_trescourt</v>
      </c>
      <c r="F48" t="str">
        <f t="shared" si="0"/>
        <v>billw_tresfin</v>
      </c>
      <c r="G48" t="str">
        <f>IF(P48&lt;P$134,G$1&amp;"_trescourt", IF(AND(P48&gt;P$134,P48&lt;P$135),G$1&amp;"_court", IF(AND(P48&gt;P$135, P48&lt;P$136),G$1&amp;"_moyen",G$1&amp;"_long")))</f>
        <v>tarsl_court</v>
      </c>
      <c r="H48" t="str">
        <f>IF(Q48&lt;Q$134,H$1&amp;"_trescourt", IF(AND(Q48&gt;Q$134,Q48&lt;Q$135),H$1&amp;"_court", IF(AND(Q48&gt;Q$135, Q48&lt;Q$136),H$1&amp;"_moyen",H$1&amp;"_long")))</f>
        <v>midtl_court</v>
      </c>
      <c r="I48" t="str">
        <f t="shared" si="1"/>
        <v>weig_leger</v>
      </c>
      <c r="K48">
        <v>62.6</v>
      </c>
      <c r="L48">
        <v>76</v>
      </c>
      <c r="M48">
        <v>13.2</v>
      </c>
      <c r="N48">
        <v>3.4</v>
      </c>
      <c r="O48">
        <v>3.9</v>
      </c>
      <c r="P48">
        <v>19.899999999999999</v>
      </c>
      <c r="Q48">
        <v>17.5</v>
      </c>
      <c r="R48">
        <v>12.2</v>
      </c>
    </row>
    <row r="49" spans="1:18" x14ac:dyDescent="0.25">
      <c r="A49" t="s">
        <v>47</v>
      </c>
      <c r="B49" t="str">
        <f>IF(K49&lt;K$134,B$1&amp;"_trescourt", IF(AND(K49&gt;K$134,K49&lt;K$135),B$1&amp;"_court", IF(AND(K49&gt;K$135, K49&lt;K$136),B$1&amp;"_moyen",B$1&amp;"_long")))</f>
        <v>wingl_trescourt</v>
      </c>
      <c r="C49" t="str">
        <f>IF(L49&lt;L$134,C$1&amp;"_trescourt", IF(AND(L49&gt;L$134,L49&lt;L$135),C$1&amp;"_court", IF(AND(L49&gt;L$135, L49&lt;L$136),C$1&amp;"_moyen",C$1&amp;"_long")))</f>
        <v>taill_moyen</v>
      </c>
      <c r="D49" t="str">
        <f>IF(M49&lt;M$134,D$1&amp;"_trescourt", IF(AND(M49&gt;M$134,M49&lt;M$135),D$1&amp;"_court", IF(AND(M49&gt;M$135, M49&lt;M$136),D$1&amp;"_moyen",D$1&amp;"_long")))</f>
        <v>culml_trescourt</v>
      </c>
      <c r="E49" t="str">
        <f>IF(N49&lt;N$134,E$1&amp;"_trescourt", IF(AND(N49&gt;N$134,N49&lt;N$135),E$1&amp;"_court", IF(AND(N49&gt;N$135, N49&lt;N$136),E$1&amp;"_moyen",E$1&amp;"_long")))</f>
        <v>bilh_court</v>
      </c>
      <c r="F49" t="str">
        <f t="shared" si="0"/>
        <v>billw_tresfin</v>
      </c>
      <c r="G49" t="str">
        <f>IF(P49&lt;P$134,G$1&amp;"_trescourt", IF(AND(P49&gt;P$134,P49&lt;P$135),G$1&amp;"_court", IF(AND(P49&gt;P$135, P49&lt;P$136),G$1&amp;"_moyen",G$1&amp;"_long")))</f>
        <v>tarsl_trescourt</v>
      </c>
      <c r="H49" t="str">
        <f>IF(Q49&lt;Q$134,H$1&amp;"_trescourt", IF(AND(Q49&gt;Q$134,Q49&lt;Q$135),H$1&amp;"_court", IF(AND(Q49&gt;Q$135, Q49&lt;Q$136),H$1&amp;"_moyen",H$1&amp;"_long")))</f>
        <v>midtl_trescourt</v>
      </c>
      <c r="I49" t="str">
        <f t="shared" si="1"/>
        <v>weig_tresleger</v>
      </c>
      <c r="K49">
        <v>63.7</v>
      </c>
      <c r="L49">
        <v>92.5</v>
      </c>
      <c r="M49">
        <v>10.7</v>
      </c>
      <c r="N49">
        <v>4</v>
      </c>
      <c r="O49">
        <v>4</v>
      </c>
      <c r="P49">
        <v>17.7</v>
      </c>
      <c r="Q49">
        <v>14</v>
      </c>
      <c r="R49">
        <v>11.5</v>
      </c>
    </row>
    <row r="50" spans="1:18" x14ac:dyDescent="0.25">
      <c r="A50" t="s">
        <v>48</v>
      </c>
      <c r="B50" t="str">
        <f>IF(K50&lt;K$134,B$1&amp;"_trescourt", IF(AND(K50&gt;K$134,K50&lt;K$135),B$1&amp;"_court", IF(AND(K50&gt;K$135, K50&lt;K$136),B$1&amp;"_moyen",B$1&amp;"_long")))</f>
        <v>wingl_trescourt</v>
      </c>
      <c r="C50" t="str">
        <f>IF(L50&lt;L$134,C$1&amp;"_trescourt", IF(AND(L50&gt;L$134,L50&lt;L$135),C$1&amp;"_court", IF(AND(L50&gt;L$135, L50&lt;L$136),C$1&amp;"_moyen",C$1&amp;"_long")))</f>
        <v>taill_long</v>
      </c>
      <c r="D50" t="str">
        <f>IF(M50&lt;M$134,D$1&amp;"_trescourt", IF(AND(M50&gt;M$134,M50&lt;M$135),D$1&amp;"_court", IF(AND(M50&gt;M$135, M50&lt;M$136),D$1&amp;"_moyen",D$1&amp;"_long")))</f>
        <v>culml_moyen</v>
      </c>
      <c r="E50" t="str">
        <f>IF(N50&lt;N$134,E$1&amp;"_trescourt", IF(AND(N50&gt;N$134,N50&lt;N$135),E$1&amp;"_court", IF(AND(N50&gt;N$135, N50&lt;N$136),E$1&amp;"_moyen",E$1&amp;"_long")))</f>
        <v>bilh_trescourt</v>
      </c>
      <c r="F50" t="str">
        <f t="shared" si="0"/>
        <v>billw_tresfin</v>
      </c>
      <c r="G50" t="str">
        <f>IF(P50&lt;P$134,G$1&amp;"_trescourt", IF(AND(P50&gt;P$134,P50&lt;P$135),G$1&amp;"_court", IF(AND(P50&gt;P$135, P50&lt;P$136),G$1&amp;"_moyen",G$1&amp;"_long")))</f>
        <v>tarsl_moyen</v>
      </c>
      <c r="H50" t="str">
        <f>IF(Q50&lt;Q$134,H$1&amp;"_trescourt", IF(AND(Q50&gt;Q$134,Q50&lt;Q$135),H$1&amp;"_court", IF(AND(Q50&gt;Q$135, Q50&lt;Q$136),H$1&amp;"_moyen",H$1&amp;"_long")))</f>
        <v>midtl_court</v>
      </c>
      <c r="I50" t="str">
        <f t="shared" si="1"/>
        <v>weig_tresleger</v>
      </c>
      <c r="K50">
        <v>52.8</v>
      </c>
      <c r="L50">
        <v>142</v>
      </c>
      <c r="M50">
        <v>17.3</v>
      </c>
      <c r="N50">
        <v>2.9</v>
      </c>
      <c r="O50">
        <v>4.2</v>
      </c>
      <c r="P50">
        <v>22.6</v>
      </c>
      <c r="Q50">
        <v>18.3</v>
      </c>
      <c r="R50">
        <v>10.9</v>
      </c>
    </row>
    <row r="51" spans="1:18" x14ac:dyDescent="0.25">
      <c r="A51" t="s">
        <v>49</v>
      </c>
      <c r="B51" t="str">
        <f>IF(K51&lt;K$134,B$1&amp;"_trescourt", IF(AND(K51&gt;K$134,K51&lt;K$135),B$1&amp;"_court", IF(AND(K51&gt;K$135, K51&lt;K$136),B$1&amp;"_moyen",B$1&amp;"_long")))</f>
        <v>wingl_trescourt</v>
      </c>
      <c r="C51" t="str">
        <f>IF(L51&lt;L$134,C$1&amp;"_trescourt", IF(AND(L51&gt;L$134,L51&lt;L$135),C$1&amp;"_court", IF(AND(L51&gt;L$135, L51&lt;L$136),C$1&amp;"_moyen",C$1&amp;"_long")))</f>
        <v>taill_moyen</v>
      </c>
      <c r="D51" t="str">
        <f>IF(M51&lt;M$134,D$1&amp;"_trescourt", IF(AND(M51&gt;M$134,M51&lt;M$135),D$1&amp;"_court", IF(AND(M51&gt;M$135, M51&lt;M$136),D$1&amp;"_moyen",D$1&amp;"_long")))</f>
        <v>culml_moyen</v>
      </c>
      <c r="E51" t="str">
        <f>IF(N51&lt;N$134,E$1&amp;"_trescourt", IF(AND(N51&gt;N$134,N51&lt;N$135),E$1&amp;"_court", IF(AND(N51&gt;N$135, N51&lt;N$136),E$1&amp;"_moyen",E$1&amp;"_long")))</f>
        <v>bilh_court</v>
      </c>
      <c r="F51" t="str">
        <f t="shared" si="0"/>
        <v>billw_fin</v>
      </c>
      <c r="G51" t="str">
        <f>IF(P51&lt;P$134,G$1&amp;"_trescourt", IF(AND(P51&gt;P$134,P51&lt;P$135),G$1&amp;"_court", IF(AND(P51&gt;P$135, P51&lt;P$136),G$1&amp;"_moyen",G$1&amp;"_long")))</f>
        <v>tarsl_moyen</v>
      </c>
      <c r="H51" t="str">
        <f>IF(Q51&lt;Q$134,H$1&amp;"_trescourt", IF(AND(Q51&gt;Q$134,Q51&lt;Q$135),H$1&amp;"_court", IF(AND(Q51&gt;Q$135, Q51&lt;Q$136),H$1&amp;"_moyen",H$1&amp;"_long")))</f>
        <v>midtl_moyen</v>
      </c>
      <c r="I51" t="str">
        <f t="shared" si="1"/>
        <v>weig_leger</v>
      </c>
      <c r="K51">
        <v>64.3</v>
      </c>
      <c r="L51">
        <v>75</v>
      </c>
      <c r="M51">
        <v>16.600000000000001</v>
      </c>
      <c r="N51">
        <v>4.0999999999999996</v>
      </c>
      <c r="O51">
        <v>6</v>
      </c>
      <c r="P51">
        <v>22.5</v>
      </c>
      <c r="Q51">
        <v>20.9</v>
      </c>
      <c r="R51">
        <v>17.399999999999999</v>
      </c>
    </row>
    <row r="52" spans="1:18" x14ac:dyDescent="0.25">
      <c r="A52" t="s">
        <v>50</v>
      </c>
      <c r="B52" t="str">
        <f>IF(K52&lt;K$134,B$1&amp;"_trescourt", IF(AND(K52&gt;K$134,K52&lt;K$135),B$1&amp;"_court", IF(AND(K52&gt;K$135, K52&lt;K$136),B$1&amp;"_moyen",B$1&amp;"_long")))</f>
        <v>wingl_long</v>
      </c>
      <c r="C52" t="str">
        <f>IF(L52&lt;L$134,C$1&amp;"_trescourt", IF(AND(L52&gt;L$134,L52&lt;L$135),C$1&amp;"_court", IF(AND(L52&gt;L$135, L52&lt;L$136),C$1&amp;"_moyen",C$1&amp;"_long")))</f>
        <v>taill_long</v>
      </c>
      <c r="D52" t="str">
        <f>IF(M52&lt;M$134,D$1&amp;"_trescourt", IF(AND(M52&gt;M$134,M52&lt;M$135),D$1&amp;"_court", IF(AND(M52&gt;M$135, M52&lt;M$136),D$1&amp;"_moyen",D$1&amp;"_long")))</f>
        <v>culml_long</v>
      </c>
      <c r="E52" t="str">
        <f>IF(N52&lt;N$134,E$1&amp;"_trescourt", IF(AND(N52&gt;N$134,N52&lt;N$135),E$1&amp;"_court", IF(AND(N52&gt;N$135, N52&lt;N$136),E$1&amp;"_moyen",E$1&amp;"_long")))</f>
        <v>bilh_long</v>
      </c>
      <c r="F52" t="str">
        <f t="shared" si="0"/>
        <v>billw_large</v>
      </c>
      <c r="G52" t="str">
        <f>IF(P52&lt;P$134,G$1&amp;"_trescourt", IF(AND(P52&gt;P$134,P52&lt;P$135),G$1&amp;"_court", IF(AND(P52&gt;P$135, P52&lt;P$136),G$1&amp;"_moyen",G$1&amp;"_long")))</f>
        <v>tarsl_long</v>
      </c>
      <c r="H52" t="str">
        <f>IF(Q52&lt;Q$134,H$1&amp;"_trescourt", IF(AND(Q52&gt;Q$134,Q52&lt;Q$135),H$1&amp;"_court", IF(AND(Q52&gt;Q$135, Q52&lt;Q$136),H$1&amp;"_moyen",H$1&amp;"_long")))</f>
        <v>midtl_long</v>
      </c>
      <c r="I52" t="str">
        <f t="shared" si="1"/>
        <v>weig_lourd</v>
      </c>
      <c r="K52">
        <v>129.6</v>
      </c>
      <c r="L52">
        <v>109.6</v>
      </c>
      <c r="M52">
        <v>33.4</v>
      </c>
      <c r="N52">
        <v>10.5</v>
      </c>
      <c r="O52">
        <v>10</v>
      </c>
      <c r="P52">
        <v>31.7</v>
      </c>
      <c r="Q52">
        <v>32.299999999999997</v>
      </c>
      <c r="R52">
        <v>106</v>
      </c>
    </row>
    <row r="53" spans="1:18" x14ac:dyDescent="0.25">
      <c r="A53" t="s">
        <v>51</v>
      </c>
      <c r="B53" t="str">
        <f>IF(K53&lt;K$134,B$1&amp;"_trescourt", IF(AND(K53&gt;K$134,K53&lt;K$135),B$1&amp;"_court", IF(AND(K53&gt;K$135, K53&lt;K$136),B$1&amp;"_moyen",B$1&amp;"_long")))</f>
        <v>wingl_moyen</v>
      </c>
      <c r="C53" t="str">
        <f>IF(L53&lt;L$134,C$1&amp;"_trescourt", IF(AND(L53&gt;L$134,L53&lt;L$135),C$1&amp;"_court", IF(AND(L53&gt;L$135, L53&lt;L$136),C$1&amp;"_moyen",C$1&amp;"_long")))</f>
        <v>taill_moyen</v>
      </c>
      <c r="D53" t="str">
        <f>IF(M53&lt;M$134,D$1&amp;"_trescourt", IF(AND(M53&gt;M$134,M53&lt;M$135),D$1&amp;"_court", IF(AND(M53&gt;M$135, M53&lt;M$136),D$1&amp;"_moyen",D$1&amp;"_long")))</f>
        <v>culml_moyen</v>
      </c>
      <c r="E53" t="str">
        <f>IF(N53&lt;N$134,E$1&amp;"_trescourt", IF(AND(N53&gt;N$134,N53&lt;N$135),E$1&amp;"_court", IF(AND(N53&gt;N$135, N53&lt;N$136),E$1&amp;"_moyen",E$1&amp;"_long")))</f>
        <v>bilh_moyen</v>
      </c>
      <c r="F53" t="str">
        <f t="shared" si="0"/>
        <v>billw_moyen</v>
      </c>
      <c r="G53" t="str">
        <f>IF(P53&lt;P$134,G$1&amp;"_trescourt", IF(AND(P53&gt;P$134,P53&lt;P$135),G$1&amp;"_court", IF(AND(P53&gt;P$135, P53&lt;P$136),G$1&amp;"_moyen",G$1&amp;"_long")))</f>
        <v>tarsl_moyen</v>
      </c>
      <c r="H53" t="str">
        <f>IF(Q53&lt;Q$134,H$1&amp;"_trescourt", IF(AND(Q53&gt;Q$134,Q53&lt;Q$135),H$1&amp;"_court", IF(AND(Q53&gt;Q$135, Q53&lt;Q$136),H$1&amp;"_moyen",H$1&amp;"_long")))</f>
        <v>midtl_moyen</v>
      </c>
      <c r="I53" t="str">
        <f t="shared" si="1"/>
        <v>weig_moyen</v>
      </c>
      <c r="K53">
        <v>97.1</v>
      </c>
      <c r="L53">
        <v>78.5</v>
      </c>
      <c r="M53">
        <v>20</v>
      </c>
      <c r="N53">
        <v>6.9</v>
      </c>
      <c r="O53">
        <v>8.4</v>
      </c>
      <c r="P53">
        <v>23.7</v>
      </c>
      <c r="Q53">
        <v>20.9</v>
      </c>
      <c r="R53">
        <v>36.200000000000003</v>
      </c>
    </row>
    <row r="54" spans="1:18" x14ac:dyDescent="0.25">
      <c r="A54" t="s">
        <v>52</v>
      </c>
      <c r="B54" t="str">
        <f>IF(K54&lt;K$134,B$1&amp;"_trescourt", IF(AND(K54&gt;K$134,K54&lt;K$135),B$1&amp;"_court", IF(AND(K54&gt;K$135, K54&lt;K$136),B$1&amp;"_moyen",B$1&amp;"_long")))</f>
        <v>wingl_long</v>
      </c>
      <c r="C54" t="str">
        <f>IF(L54&lt;L$134,C$1&amp;"_trescourt", IF(AND(L54&gt;L$134,L54&lt;L$135),C$1&amp;"_court", IF(AND(L54&gt;L$135, L54&lt;L$136),C$1&amp;"_moyen",C$1&amp;"_long")))</f>
        <v>taill_moyen</v>
      </c>
      <c r="D54" t="str">
        <f>IF(M54&lt;M$134,D$1&amp;"_trescourt", IF(AND(M54&gt;M$134,M54&lt;M$135),D$1&amp;"_court", IF(AND(M54&gt;M$135, M54&lt;M$136),D$1&amp;"_moyen",D$1&amp;"_long")))</f>
        <v>culml_long</v>
      </c>
      <c r="E54" t="str">
        <f>IF(N54&lt;N$134,E$1&amp;"_trescourt", IF(AND(N54&gt;N$134,N54&lt;N$135),E$1&amp;"_court", IF(AND(N54&gt;N$135, N54&lt;N$136),E$1&amp;"_moyen",E$1&amp;"_long")))</f>
        <v>bilh_long</v>
      </c>
      <c r="F54" t="str">
        <f t="shared" si="0"/>
        <v>billw_moyen</v>
      </c>
      <c r="G54" t="str">
        <f>IF(P54&lt;P$134,G$1&amp;"_trescourt", IF(AND(P54&gt;P$134,P54&lt;P$135),G$1&amp;"_court", IF(AND(P54&gt;P$135, P54&lt;P$136),G$1&amp;"_moyen",G$1&amp;"_long")))</f>
        <v>tarsl_long</v>
      </c>
      <c r="H54" t="str">
        <f>IF(Q54&lt;Q$134,H$1&amp;"_trescourt", IF(AND(Q54&gt;Q$134,Q54&lt;Q$135),H$1&amp;"_court", IF(AND(Q54&gt;Q$135, Q54&lt;Q$136),H$1&amp;"_moyen",H$1&amp;"_long")))</f>
        <v>midtl_long</v>
      </c>
      <c r="I54" t="str">
        <f t="shared" si="1"/>
        <v>weig_lourd</v>
      </c>
      <c r="K54">
        <v>129.1</v>
      </c>
      <c r="L54">
        <v>83.5</v>
      </c>
      <c r="M54">
        <v>34.299999999999997</v>
      </c>
      <c r="N54">
        <v>8.6999999999999993</v>
      </c>
      <c r="O54">
        <v>9.1</v>
      </c>
      <c r="P54">
        <v>39.5</v>
      </c>
      <c r="Q54">
        <v>32.200000000000003</v>
      </c>
      <c r="R54">
        <v>89.6</v>
      </c>
    </row>
    <row r="55" spans="1:18" x14ac:dyDescent="0.25">
      <c r="A55" t="s">
        <v>53</v>
      </c>
      <c r="B55" t="str">
        <f>IF(K55&lt;K$134,B$1&amp;"_trescourt", IF(AND(K55&gt;K$134,K55&lt;K$135),B$1&amp;"_court", IF(AND(K55&gt;K$135, K55&lt;K$136),B$1&amp;"_moyen",B$1&amp;"_long")))</f>
        <v>wingl_long</v>
      </c>
      <c r="C55" t="str">
        <f>IF(L55&lt;L$134,C$1&amp;"_trescourt", IF(AND(L55&gt;L$134,L55&lt;L$135),C$1&amp;"_court", IF(AND(L55&gt;L$135, L55&lt;L$136),C$1&amp;"_moyen",C$1&amp;"_long")))</f>
        <v>taill_long</v>
      </c>
      <c r="D55" t="str">
        <f>IF(M55&lt;M$134,D$1&amp;"_trescourt", IF(AND(M55&gt;M$134,M55&lt;M$135),D$1&amp;"_court", IF(AND(M55&gt;M$135, M55&lt;M$136),D$1&amp;"_moyen",D$1&amp;"_long")))</f>
        <v>culml_long</v>
      </c>
      <c r="E55" t="str">
        <f>IF(N55&lt;N$134,E$1&amp;"_trescourt", IF(AND(N55&gt;N$134,N55&lt;N$135),E$1&amp;"_court", IF(AND(N55&gt;N$135, N55&lt;N$136),E$1&amp;"_moyen",E$1&amp;"_long")))</f>
        <v>bilh_long</v>
      </c>
      <c r="F55" t="str">
        <f t="shared" si="0"/>
        <v>billw_large</v>
      </c>
      <c r="G55" t="str">
        <f>IF(P55&lt;P$134,G$1&amp;"_trescourt", IF(AND(P55&gt;P$134,P55&lt;P$135),G$1&amp;"_court", IF(AND(P55&gt;P$135, P55&lt;P$136),G$1&amp;"_moyen",G$1&amp;"_long")))</f>
        <v>tarsl_long</v>
      </c>
      <c r="H55" t="str">
        <f>IF(Q55&lt;Q$134,H$1&amp;"_trescourt", IF(AND(Q55&gt;Q$134,Q55&lt;Q$135),H$1&amp;"_court", IF(AND(Q55&gt;Q$135, Q55&lt;Q$136),H$1&amp;"_moyen",H$1&amp;"_long")))</f>
        <v>midtl_long</v>
      </c>
      <c r="I55" t="str">
        <f t="shared" si="1"/>
        <v>weig_lourd</v>
      </c>
      <c r="K55">
        <v>121.6</v>
      </c>
      <c r="L55">
        <v>96.1</v>
      </c>
      <c r="M55">
        <v>32.6</v>
      </c>
      <c r="N55">
        <v>12.5</v>
      </c>
      <c r="O55">
        <v>10.199999999999999</v>
      </c>
      <c r="P55">
        <v>33</v>
      </c>
      <c r="Q55">
        <v>32.700000000000003</v>
      </c>
      <c r="R55">
        <v>104</v>
      </c>
    </row>
    <row r="56" spans="1:18" x14ac:dyDescent="0.25">
      <c r="A56" t="s">
        <v>54</v>
      </c>
      <c r="B56" t="str">
        <f>IF(K56&lt;K$134,B$1&amp;"_trescourt", IF(AND(K56&gt;K$134,K56&lt;K$135),B$1&amp;"_court", IF(AND(K56&gt;K$135, K56&lt;K$136),B$1&amp;"_moyen",B$1&amp;"_long")))</f>
        <v>wingl_moyen</v>
      </c>
      <c r="C56" t="str">
        <f>IF(L56&lt;L$134,C$1&amp;"_trescourt", IF(AND(L56&gt;L$134,L56&lt;L$135),C$1&amp;"_court", IF(AND(L56&gt;L$135, L56&lt;L$136),C$1&amp;"_moyen",C$1&amp;"_long")))</f>
        <v>taill_moyen</v>
      </c>
      <c r="D56" t="str">
        <f>IF(M56&lt;M$134,D$1&amp;"_trescourt", IF(AND(M56&gt;M$134,M56&lt;M$135),D$1&amp;"_court", IF(AND(M56&gt;M$135, M56&lt;M$136),D$1&amp;"_moyen",D$1&amp;"_long")))</f>
        <v>culml_moyen</v>
      </c>
      <c r="E56" t="str">
        <f>IF(N56&lt;N$134,E$1&amp;"_trescourt", IF(AND(N56&gt;N$134,N56&lt;N$135),E$1&amp;"_court", IF(AND(N56&gt;N$135, N56&lt;N$136),E$1&amp;"_moyen",E$1&amp;"_long")))</f>
        <v>bilh_moyen</v>
      </c>
      <c r="F56" t="str">
        <f t="shared" si="0"/>
        <v>billw_moyen</v>
      </c>
      <c r="G56" t="str">
        <f>IF(P56&lt;P$134,G$1&amp;"_trescourt", IF(AND(P56&gt;P$134,P56&lt;P$135),G$1&amp;"_court", IF(AND(P56&gt;P$135, P56&lt;P$136),G$1&amp;"_moyen",G$1&amp;"_long")))</f>
        <v>tarsl_moyen</v>
      </c>
      <c r="H56" t="str">
        <f>IF(Q56&lt;Q$134,H$1&amp;"_trescourt", IF(AND(Q56&gt;Q$134,Q56&lt;Q$135),H$1&amp;"_court", IF(AND(Q56&gt;Q$135, Q56&lt;Q$136),H$1&amp;"_moyen",H$1&amp;"_long")))</f>
        <v>midtl_moyen</v>
      </c>
      <c r="I56" t="str">
        <f t="shared" si="1"/>
        <v>weig_moyen</v>
      </c>
      <c r="K56">
        <v>93.5</v>
      </c>
      <c r="L56">
        <v>77.3</v>
      </c>
      <c r="M56">
        <v>17.3</v>
      </c>
      <c r="N56">
        <v>7.2</v>
      </c>
      <c r="O56">
        <v>9.1999999999999993</v>
      </c>
      <c r="P56">
        <v>23.7</v>
      </c>
      <c r="Q56">
        <v>20.399999999999999</v>
      </c>
      <c r="R56">
        <v>30</v>
      </c>
    </row>
    <row r="57" spans="1:18" x14ac:dyDescent="0.25">
      <c r="A57" t="s">
        <v>55</v>
      </c>
      <c r="B57" t="str">
        <f>IF(K57&lt;K$134,B$1&amp;"_trescourt", IF(AND(K57&gt;K$134,K57&lt;K$135),B$1&amp;"_court", IF(AND(K57&gt;K$135, K57&lt;K$136),B$1&amp;"_moyen",B$1&amp;"_long")))</f>
        <v>wingl_moyen</v>
      </c>
      <c r="C57" t="str">
        <f>IF(L57&lt;L$134,C$1&amp;"_trescourt", IF(AND(L57&gt;L$134,L57&lt;L$135),C$1&amp;"_court", IF(AND(L57&gt;L$135, L57&lt;L$136),C$1&amp;"_moyen",C$1&amp;"_long")))</f>
        <v>taill_long</v>
      </c>
      <c r="D57" t="str">
        <f>IF(M57&lt;M$134,D$1&amp;"_trescourt", IF(AND(M57&gt;M$134,M57&lt;M$135),D$1&amp;"_court", IF(AND(M57&gt;M$135, M57&lt;M$136),D$1&amp;"_moyen",D$1&amp;"_long")))</f>
        <v>culml_moyen</v>
      </c>
      <c r="E57" t="str">
        <f>IF(N57&lt;N$134,E$1&amp;"_trescourt", IF(AND(N57&gt;N$134,N57&lt;N$135),E$1&amp;"_court", IF(AND(N57&gt;N$135, N57&lt;N$136),E$1&amp;"_moyen",E$1&amp;"_long")))</f>
        <v>bilh_long</v>
      </c>
      <c r="F57" t="str">
        <f t="shared" si="0"/>
        <v>billw_large</v>
      </c>
      <c r="G57" t="str">
        <f>IF(P57&lt;P$134,G$1&amp;"_trescourt", IF(AND(P57&gt;P$134,P57&lt;P$135),G$1&amp;"_court", IF(AND(P57&gt;P$135, P57&lt;P$136),G$1&amp;"_moyen",G$1&amp;"_long")))</f>
        <v>tarsl_long</v>
      </c>
      <c r="H57" t="str">
        <f>IF(Q57&lt;Q$134,H$1&amp;"_trescourt", IF(AND(Q57&gt;Q$134,Q57&lt;Q$135),H$1&amp;"_court", IF(AND(Q57&gt;Q$135, Q57&lt;Q$136),H$1&amp;"_moyen",H$1&amp;"_long")))</f>
        <v>midtl_moyen</v>
      </c>
      <c r="I57" t="str">
        <f t="shared" si="1"/>
        <v>weig_moyen</v>
      </c>
      <c r="K57">
        <v>101</v>
      </c>
      <c r="L57">
        <v>110</v>
      </c>
      <c r="M57">
        <v>20.9</v>
      </c>
      <c r="N57">
        <v>8.8000000000000007</v>
      </c>
      <c r="O57">
        <v>11.4</v>
      </c>
      <c r="P57">
        <v>27</v>
      </c>
      <c r="Q57">
        <v>24.2</v>
      </c>
      <c r="R57">
        <v>63.2</v>
      </c>
    </row>
    <row r="58" spans="1:18" x14ac:dyDescent="0.25">
      <c r="A58" t="s">
        <v>56</v>
      </c>
      <c r="B58" t="str">
        <f>IF(K58&lt;K$134,B$1&amp;"_trescourt", IF(AND(K58&gt;K$134,K58&lt;K$135),B$1&amp;"_court", IF(AND(K58&gt;K$135, K58&lt;K$136),B$1&amp;"_moyen",B$1&amp;"_long")))</f>
        <v>wingl_long</v>
      </c>
      <c r="C58" t="str">
        <f>IF(L58&lt;L$134,C$1&amp;"_trescourt", IF(AND(L58&gt;L$134,L58&lt;L$135),C$1&amp;"_court", IF(AND(L58&gt;L$135, L58&lt;L$136),C$1&amp;"_moyen",C$1&amp;"_long")))</f>
        <v>taill_long</v>
      </c>
      <c r="D58" t="str">
        <f>IF(M58&lt;M$134,D$1&amp;"_trescourt", IF(AND(M58&gt;M$134,M58&lt;M$135),D$1&amp;"_court", IF(AND(M58&gt;M$135, M58&lt;M$136),D$1&amp;"_moyen",D$1&amp;"_long")))</f>
        <v>culml_long</v>
      </c>
      <c r="E58" t="str">
        <f>IF(N58&lt;N$134,E$1&amp;"_trescourt", IF(AND(N58&gt;N$134,N58&lt;N$135),E$1&amp;"_court", IF(AND(N58&gt;N$135, N58&lt;N$136),E$1&amp;"_moyen",E$1&amp;"_long")))</f>
        <v>bilh_moyen</v>
      </c>
      <c r="F58" t="str">
        <f t="shared" si="0"/>
        <v>billw_large</v>
      </c>
      <c r="G58" t="str">
        <f>IF(P58&lt;P$134,G$1&amp;"_trescourt", IF(AND(P58&gt;P$134,P58&lt;P$135),G$1&amp;"_court", IF(AND(P58&gt;P$135, P58&lt;P$136),G$1&amp;"_moyen",G$1&amp;"_long")))</f>
        <v>tarsl_long</v>
      </c>
      <c r="H58" t="str">
        <f>IF(Q58&lt;Q$134,H$1&amp;"_trescourt", IF(AND(Q58&gt;Q$134,Q58&lt;Q$135),H$1&amp;"_court", IF(AND(Q58&gt;Q$135, Q58&lt;Q$136),H$1&amp;"_moyen",H$1&amp;"_long")))</f>
        <v>midtl_long</v>
      </c>
      <c r="I58" t="str">
        <f t="shared" si="1"/>
        <v>weig_lourd</v>
      </c>
      <c r="K58">
        <v>122.5</v>
      </c>
      <c r="L58">
        <v>126.8</v>
      </c>
      <c r="M58">
        <v>24.8</v>
      </c>
      <c r="N58">
        <v>6.1</v>
      </c>
      <c r="O58">
        <v>9.8000000000000007</v>
      </c>
      <c r="P58">
        <v>38</v>
      </c>
      <c r="Q58">
        <v>32.200000000000003</v>
      </c>
      <c r="R58">
        <v>77</v>
      </c>
    </row>
    <row r="59" spans="1:18" x14ac:dyDescent="0.25">
      <c r="A59" t="s">
        <v>57</v>
      </c>
      <c r="B59" t="str">
        <f>IF(K59&lt;K$134,B$1&amp;"_trescourt", IF(AND(K59&gt;K$134,K59&lt;K$135),B$1&amp;"_court", IF(AND(K59&gt;K$135, K59&lt;K$136),B$1&amp;"_moyen",B$1&amp;"_long")))</f>
        <v>wingl_moyen</v>
      </c>
      <c r="C59" t="str">
        <f>IF(L59&lt;L$134,C$1&amp;"_trescourt", IF(AND(L59&gt;L$134,L59&lt;L$135),C$1&amp;"_court", IF(AND(L59&gt;L$135, L59&lt;L$136),C$1&amp;"_moyen",C$1&amp;"_long")))</f>
        <v>taill_long</v>
      </c>
      <c r="D59" t="str">
        <f>IF(M59&lt;M$134,D$1&amp;"_trescourt", IF(AND(M59&gt;M$134,M59&lt;M$135),D$1&amp;"_court", IF(AND(M59&gt;M$135, M59&lt;M$136),D$1&amp;"_moyen",D$1&amp;"_long")))</f>
        <v>culml_long</v>
      </c>
      <c r="E59" t="str">
        <f>IF(N59&lt;N$134,E$1&amp;"_trescourt", IF(AND(N59&gt;N$134,N59&lt;N$135),E$1&amp;"_court", IF(AND(N59&gt;N$135, N59&lt;N$136),E$1&amp;"_moyen",E$1&amp;"_long")))</f>
        <v>bilh_moyen</v>
      </c>
      <c r="F59" t="str">
        <f t="shared" si="0"/>
        <v>billw_large</v>
      </c>
      <c r="G59" t="str">
        <f>IF(P59&lt;P$134,G$1&amp;"_trescourt", IF(AND(P59&gt;P$134,P59&lt;P$135),G$1&amp;"_court", IF(AND(P59&gt;P$135, P59&lt;P$136),G$1&amp;"_moyen",G$1&amp;"_long")))</f>
        <v>tarsl_long</v>
      </c>
      <c r="H59" t="str">
        <f>IF(Q59&lt;Q$134,H$1&amp;"_trescourt", IF(AND(Q59&gt;Q$134,Q59&lt;Q$135),H$1&amp;"_court", IF(AND(Q59&gt;Q$135, Q59&lt;Q$136),H$1&amp;"_moyen",H$1&amp;"_long")))</f>
        <v>midtl_long</v>
      </c>
      <c r="I59" t="str">
        <f t="shared" si="1"/>
        <v>weig_lourd</v>
      </c>
      <c r="K59">
        <v>103.5</v>
      </c>
      <c r="L59">
        <v>134.5</v>
      </c>
      <c r="M59">
        <v>39.700000000000003</v>
      </c>
      <c r="N59">
        <v>6.9</v>
      </c>
      <c r="O59">
        <v>9.4</v>
      </c>
      <c r="P59">
        <v>36.1</v>
      </c>
      <c r="Q59">
        <v>32.9</v>
      </c>
      <c r="R59">
        <v>101.1</v>
      </c>
    </row>
    <row r="60" spans="1:18" x14ac:dyDescent="0.25">
      <c r="A60" t="s">
        <v>58</v>
      </c>
      <c r="B60" t="str">
        <f>IF(K60&lt;K$134,B$1&amp;"_trescourt", IF(AND(K60&gt;K$134,K60&lt;K$135),B$1&amp;"_court", IF(AND(K60&gt;K$135, K60&lt;K$136),B$1&amp;"_moyen",B$1&amp;"_long")))</f>
        <v>wingl_moyen</v>
      </c>
      <c r="C60" t="str">
        <f>IF(L60&lt;L$134,C$1&amp;"_trescourt", IF(AND(L60&gt;L$134,L60&lt;L$135),C$1&amp;"_court", IF(AND(L60&gt;L$135, L60&lt;L$136),C$1&amp;"_moyen",C$1&amp;"_long")))</f>
        <v>taill_court</v>
      </c>
      <c r="D60" t="str">
        <f>IF(M60&lt;M$134,D$1&amp;"_trescourt", IF(AND(M60&gt;M$134,M60&lt;M$135),D$1&amp;"_court", IF(AND(M60&gt;M$135, M60&lt;M$136),D$1&amp;"_moyen",D$1&amp;"_long")))</f>
        <v>culml_court</v>
      </c>
      <c r="E60" t="str">
        <f>IF(N60&lt;N$134,E$1&amp;"_trescourt", IF(AND(N60&gt;N$134,N60&lt;N$135),E$1&amp;"_court", IF(AND(N60&gt;N$135, N60&lt;N$136),E$1&amp;"_moyen",E$1&amp;"_long")))</f>
        <v>bilh_court</v>
      </c>
      <c r="F60" t="str">
        <f t="shared" si="0"/>
        <v>billw_fin</v>
      </c>
      <c r="G60" t="str">
        <f>IF(P60&lt;P$134,G$1&amp;"_trescourt", IF(AND(P60&gt;P$134,P60&lt;P$135),G$1&amp;"_court", IF(AND(P60&gt;P$135, P60&lt;P$136),G$1&amp;"_moyen",G$1&amp;"_long")))</f>
        <v>tarsl_moyen</v>
      </c>
      <c r="H60" t="str">
        <f>IF(Q60&lt;Q$134,H$1&amp;"_trescourt", IF(AND(Q60&gt;Q$134,Q60&lt;Q$135),H$1&amp;"_court", IF(AND(Q60&gt;Q$135, Q60&lt;Q$136),H$1&amp;"_moyen",H$1&amp;"_long")))</f>
        <v>midtl_moyen</v>
      </c>
      <c r="I60" t="str">
        <f t="shared" si="1"/>
        <v>weig_moyen</v>
      </c>
      <c r="K60">
        <v>85.5</v>
      </c>
      <c r="L60">
        <v>61.8</v>
      </c>
      <c r="M60">
        <v>15.5</v>
      </c>
      <c r="N60">
        <v>4.2</v>
      </c>
      <c r="O60">
        <v>6.8</v>
      </c>
      <c r="P60">
        <v>20.5</v>
      </c>
      <c r="Q60">
        <v>20.100000000000001</v>
      </c>
      <c r="R60">
        <v>22</v>
      </c>
    </row>
    <row r="61" spans="1:18" x14ac:dyDescent="0.25">
      <c r="A61" t="s">
        <v>59</v>
      </c>
      <c r="B61" t="str">
        <f>IF(K61&lt;K$134,B$1&amp;"_trescourt", IF(AND(K61&gt;K$134,K61&lt;K$135),B$1&amp;"_court", IF(AND(K61&gt;K$135, K61&lt;K$136),B$1&amp;"_moyen",B$1&amp;"_long")))</f>
        <v>wingl_moyen</v>
      </c>
      <c r="C61" t="str">
        <f>IF(L61&lt;L$134,C$1&amp;"_trescourt", IF(AND(L61&gt;L$134,L61&lt;L$135),C$1&amp;"_court", IF(AND(L61&gt;L$135, L61&lt;L$136),C$1&amp;"_moyen",C$1&amp;"_long")))</f>
        <v>taill_moyen</v>
      </c>
      <c r="D61" t="str">
        <f>IF(M61&lt;M$134,D$1&amp;"_trescourt", IF(AND(M61&gt;M$134,M61&lt;M$135),D$1&amp;"_court", IF(AND(M61&gt;M$135, M61&lt;M$136),D$1&amp;"_moyen",D$1&amp;"_long")))</f>
        <v>culml_moyen</v>
      </c>
      <c r="E61" t="str">
        <f>IF(N61&lt;N$134,E$1&amp;"_trescourt", IF(AND(N61&gt;N$134,N61&lt;N$135),E$1&amp;"_court", IF(AND(N61&gt;N$135, N61&lt;N$136),E$1&amp;"_moyen",E$1&amp;"_long")))</f>
        <v>bilh_court</v>
      </c>
      <c r="F61" t="str">
        <f t="shared" si="0"/>
        <v>billw_moyen</v>
      </c>
      <c r="G61" t="str">
        <f>IF(P61&lt;P$134,G$1&amp;"_trescourt", IF(AND(P61&gt;P$134,P61&lt;P$135),G$1&amp;"_court", IF(AND(P61&gt;P$135, P61&lt;P$136),G$1&amp;"_moyen",G$1&amp;"_long")))</f>
        <v>tarsl_moyen</v>
      </c>
      <c r="H61" t="str">
        <f>IF(Q61&lt;Q$134,H$1&amp;"_trescourt", IF(AND(Q61&gt;Q$134,Q61&lt;Q$135),H$1&amp;"_court", IF(AND(Q61&gt;Q$135, Q61&lt;Q$136),H$1&amp;"_moyen",H$1&amp;"_long")))</f>
        <v>midtl_moyen</v>
      </c>
      <c r="I61" t="str">
        <f t="shared" si="1"/>
        <v>weig_moyen</v>
      </c>
      <c r="K61">
        <v>93.5</v>
      </c>
      <c r="L61">
        <v>72.5</v>
      </c>
      <c r="M61">
        <v>19</v>
      </c>
      <c r="N61">
        <v>4.4000000000000004</v>
      </c>
      <c r="O61">
        <v>7.5</v>
      </c>
      <c r="P61">
        <v>25.2</v>
      </c>
      <c r="Q61">
        <v>20.399999999999999</v>
      </c>
      <c r="R61">
        <v>25.5</v>
      </c>
    </row>
    <row r="62" spans="1:18" x14ac:dyDescent="0.25">
      <c r="A62" t="s">
        <v>60</v>
      </c>
      <c r="B62" t="str">
        <f>IF(K62&lt;K$134,B$1&amp;"_trescourt", IF(AND(K62&gt;K$134,K62&lt;K$135),B$1&amp;"_court", IF(AND(K62&gt;K$135, K62&lt;K$136),B$1&amp;"_moyen",B$1&amp;"_long")))</f>
        <v>wingl_moyen</v>
      </c>
      <c r="C62" t="str">
        <f>IF(L62&lt;L$134,C$1&amp;"_trescourt", IF(AND(L62&gt;L$134,L62&lt;L$135),C$1&amp;"_court", IF(AND(L62&gt;L$135, L62&lt;L$136),C$1&amp;"_moyen",C$1&amp;"_long")))</f>
        <v>taill_moyen</v>
      </c>
      <c r="D62" t="str">
        <f>IF(M62&lt;M$134,D$1&amp;"_trescourt", IF(AND(M62&gt;M$134,M62&lt;M$135),D$1&amp;"_court", IF(AND(M62&gt;M$135, M62&lt;M$136),D$1&amp;"_moyen",D$1&amp;"_long")))</f>
        <v>culml_long</v>
      </c>
      <c r="E62" t="str">
        <f>IF(N62&lt;N$134,E$1&amp;"_trescourt", IF(AND(N62&gt;N$134,N62&lt;N$135),E$1&amp;"_court", IF(AND(N62&gt;N$135, N62&lt;N$136),E$1&amp;"_moyen",E$1&amp;"_long")))</f>
        <v>bilh_court</v>
      </c>
      <c r="F62" t="str">
        <f t="shared" si="0"/>
        <v>billw_fin</v>
      </c>
      <c r="G62" t="str">
        <f>IF(P62&lt;P$134,G$1&amp;"_trescourt", IF(AND(P62&gt;P$134,P62&lt;P$135),G$1&amp;"_court", IF(AND(P62&gt;P$135, P62&lt;P$136),G$1&amp;"_moyen",G$1&amp;"_long")))</f>
        <v>tarsl_moyen</v>
      </c>
      <c r="H62" t="str">
        <f>IF(Q62&lt;Q$134,H$1&amp;"_trescourt", IF(AND(Q62&gt;Q$134,Q62&lt;Q$135),H$1&amp;"_court", IF(AND(Q62&gt;Q$135, Q62&lt;Q$136),H$1&amp;"_moyen",H$1&amp;"_long")))</f>
        <v>midtl_court</v>
      </c>
      <c r="I62" t="str">
        <f t="shared" si="1"/>
        <v>weig_moyen</v>
      </c>
      <c r="K62">
        <v>88.2</v>
      </c>
      <c r="L62">
        <v>88.5</v>
      </c>
      <c r="M62">
        <v>16.5</v>
      </c>
      <c r="N62">
        <v>4.3</v>
      </c>
      <c r="O62">
        <v>6.1</v>
      </c>
      <c r="P62">
        <v>23.5</v>
      </c>
      <c r="Q62">
        <v>19</v>
      </c>
      <c r="R62">
        <v>23</v>
      </c>
    </row>
    <row r="63" spans="1:18" x14ac:dyDescent="0.25">
      <c r="A63" t="s">
        <v>61</v>
      </c>
      <c r="B63" t="str">
        <f>IF(K63&lt;K$134,B$1&amp;"_trescourt", IF(AND(K63&gt;K$134,K63&lt;K$135),B$1&amp;"_court", IF(AND(K63&gt;K$135, K63&lt;K$136),B$1&amp;"_moyen",B$1&amp;"_long")))</f>
        <v>wingl_long</v>
      </c>
      <c r="C63" t="str">
        <f>IF(L63&lt;L$134,C$1&amp;"_trescourt", IF(AND(L63&gt;L$134,L63&lt;L$135),C$1&amp;"_court", IF(AND(L63&gt;L$135, L63&lt;L$136),C$1&amp;"_moyen",C$1&amp;"_long")))</f>
        <v>taill_moyen</v>
      </c>
      <c r="D63" t="str">
        <f>IF(M63&lt;M$134,D$1&amp;"_trescourt", IF(AND(M63&gt;M$134,M63&lt;M$135),D$1&amp;"_court", IF(AND(M63&gt;M$135, M63&lt;M$136),D$1&amp;"_moyen",D$1&amp;"_long")))</f>
        <v>culml_long</v>
      </c>
      <c r="E63" t="str">
        <f>IF(N63&lt;N$134,E$1&amp;"_trescourt", IF(AND(N63&gt;N$134,N63&lt;N$135),E$1&amp;"_court", IF(AND(N63&gt;N$135, N63&lt;N$136),E$1&amp;"_moyen",E$1&amp;"_long")))</f>
        <v>bilh_long</v>
      </c>
      <c r="F63" t="str">
        <f t="shared" si="0"/>
        <v>billw_large</v>
      </c>
      <c r="G63" t="str">
        <f>IF(P63&lt;P$134,G$1&amp;"_trescourt", IF(AND(P63&gt;P$134,P63&lt;P$135),G$1&amp;"_court", IF(AND(P63&gt;P$135, P63&lt;P$136),G$1&amp;"_moyen",G$1&amp;"_long")))</f>
        <v>tarsl_court</v>
      </c>
      <c r="H63" t="str">
        <f>IF(Q63&lt;Q$134,H$1&amp;"_trescourt", IF(AND(Q63&gt;Q$134,Q63&lt;Q$135),H$1&amp;"_court", IF(AND(Q63&gt;Q$135, Q63&lt;Q$136),H$1&amp;"_moyen",H$1&amp;"_long")))</f>
        <v>midtl_moyen</v>
      </c>
      <c r="I63" t="str">
        <f t="shared" si="1"/>
        <v>weig_moyen</v>
      </c>
      <c r="K63">
        <v>152.5</v>
      </c>
      <c r="L63">
        <v>90.5</v>
      </c>
      <c r="M63">
        <v>28.1</v>
      </c>
      <c r="N63">
        <v>9.1999999999999993</v>
      </c>
      <c r="O63">
        <v>11.9</v>
      </c>
      <c r="P63">
        <v>19.5</v>
      </c>
      <c r="Q63">
        <v>25.9</v>
      </c>
      <c r="R63">
        <v>72.400000000000006</v>
      </c>
    </row>
    <row r="64" spans="1:18" x14ac:dyDescent="0.25">
      <c r="A64" t="s">
        <v>62</v>
      </c>
      <c r="B64" t="str">
        <f>IF(K64&lt;K$134,B$1&amp;"_trescourt", IF(AND(K64&gt;K$134,K64&lt;K$135),B$1&amp;"_court", IF(AND(K64&gt;K$135, K64&lt;K$136),B$1&amp;"_moyen",B$1&amp;"_long")))</f>
        <v>wingl_trescourt</v>
      </c>
      <c r="C64" t="str">
        <f>IF(L64&lt;L$134,C$1&amp;"_trescourt", IF(AND(L64&gt;L$134,L64&lt;L$135),C$1&amp;"_court", IF(AND(L64&gt;L$135, L64&lt;L$136),C$1&amp;"_moyen",C$1&amp;"_long")))</f>
        <v>taill_court</v>
      </c>
      <c r="D64" t="str">
        <f>IF(M64&lt;M$134,D$1&amp;"_trescourt", IF(AND(M64&gt;M$134,M64&lt;M$135),D$1&amp;"_court", IF(AND(M64&gt;M$135, M64&lt;M$136),D$1&amp;"_moyen",D$1&amp;"_long")))</f>
        <v>culml_trescourt</v>
      </c>
      <c r="E64" t="str">
        <f>IF(N64&lt;N$134,E$1&amp;"_trescourt", IF(AND(N64&gt;N$134,N64&lt;N$135),E$1&amp;"_court", IF(AND(N64&gt;N$135, N64&lt;N$136),E$1&amp;"_moyen",E$1&amp;"_long")))</f>
        <v>bilh_court</v>
      </c>
      <c r="F64" t="str">
        <f t="shared" si="0"/>
        <v>billw_tresfin</v>
      </c>
      <c r="G64" t="str">
        <f>IF(P64&lt;P$134,G$1&amp;"_trescourt", IF(AND(P64&gt;P$134,P64&lt;P$135),G$1&amp;"_court", IF(AND(P64&gt;P$135, P64&lt;P$136),G$1&amp;"_moyen",G$1&amp;"_long")))</f>
        <v>tarsl_trescourt</v>
      </c>
      <c r="H64" t="str">
        <f>IF(Q64&lt;Q$134,H$1&amp;"_trescourt", IF(AND(Q64&gt;Q$134,Q64&lt;Q$135),H$1&amp;"_court", IF(AND(Q64&gt;Q$135, Q64&lt;Q$136),H$1&amp;"_moyen",H$1&amp;"_long")))</f>
        <v>midtl_trescourt</v>
      </c>
      <c r="I64" t="str">
        <f t="shared" si="1"/>
        <v>weig_tresleger</v>
      </c>
      <c r="K64">
        <v>62.7</v>
      </c>
      <c r="L64">
        <v>54.3</v>
      </c>
      <c r="M64">
        <v>10</v>
      </c>
      <c r="N64">
        <v>4.7</v>
      </c>
      <c r="O64">
        <v>5</v>
      </c>
      <c r="P64">
        <v>15.3</v>
      </c>
      <c r="Q64">
        <v>14.8</v>
      </c>
      <c r="R64">
        <v>11</v>
      </c>
    </row>
    <row r="65" spans="1:18" x14ac:dyDescent="0.25">
      <c r="A65" t="s">
        <v>63</v>
      </c>
      <c r="B65" t="str">
        <f>IF(K65&lt;K$134,B$1&amp;"_trescourt", IF(AND(K65&gt;K$134,K65&lt;K$135),B$1&amp;"_court", IF(AND(K65&gt;K$135, K65&lt;K$136),B$1&amp;"_moyen",B$1&amp;"_long")))</f>
        <v>wingl_court</v>
      </c>
      <c r="C65" t="str">
        <f>IF(L65&lt;L$134,C$1&amp;"_trescourt", IF(AND(L65&gt;L$134,L65&lt;L$135),C$1&amp;"_court", IF(AND(L65&gt;L$135, L65&lt;L$136),C$1&amp;"_moyen",C$1&amp;"_long")))</f>
        <v>taill_court</v>
      </c>
      <c r="D65" t="str">
        <f>IF(M65&lt;M$134,D$1&amp;"_trescourt", IF(AND(M65&gt;M$134,M65&lt;M$135),D$1&amp;"_court", IF(AND(M65&gt;M$135, M65&lt;M$136),D$1&amp;"_moyen",D$1&amp;"_long")))</f>
        <v>culml_trescourt</v>
      </c>
      <c r="E65" t="str">
        <f>IF(N65&lt;N$134,E$1&amp;"_trescourt", IF(AND(N65&gt;N$134,N65&lt;N$135),E$1&amp;"_court", IF(AND(N65&gt;N$135, N65&lt;N$136),E$1&amp;"_moyen",E$1&amp;"_long")))</f>
        <v>bilh_court</v>
      </c>
      <c r="F65" t="str">
        <f t="shared" si="0"/>
        <v>billw_tresfin</v>
      </c>
      <c r="G65" t="str">
        <f>IF(P65&lt;P$134,G$1&amp;"_trescourt", IF(AND(P65&gt;P$134,P65&lt;P$135),G$1&amp;"_court", IF(AND(P65&gt;P$135, P65&lt;P$136),G$1&amp;"_moyen",G$1&amp;"_long")))</f>
        <v>tarsl_trescourt</v>
      </c>
      <c r="H65" t="str">
        <f>IF(Q65&lt;Q$134,H$1&amp;"_trescourt", IF(AND(Q65&gt;Q$134,Q65&lt;Q$135),H$1&amp;"_court", IF(AND(Q65&gt;Q$135, Q65&lt;Q$136),H$1&amp;"_moyen",H$1&amp;"_long")))</f>
        <v>midtl_trescourt</v>
      </c>
      <c r="I65" t="str">
        <f t="shared" si="1"/>
        <v>weig_tresleger</v>
      </c>
      <c r="K65">
        <v>65</v>
      </c>
      <c r="L65">
        <v>58.7</v>
      </c>
      <c r="M65">
        <v>11.4</v>
      </c>
      <c r="N65">
        <v>4.2</v>
      </c>
      <c r="O65">
        <v>5</v>
      </c>
      <c r="P65">
        <v>16.399999999999999</v>
      </c>
      <c r="Q65">
        <v>15</v>
      </c>
      <c r="R65">
        <v>11.5</v>
      </c>
    </row>
    <row r="66" spans="1:18" x14ac:dyDescent="0.25">
      <c r="A66" t="s">
        <v>64</v>
      </c>
      <c r="B66" t="str">
        <f>IF(K66&lt;K$134,B$1&amp;"_trescourt", IF(AND(K66&gt;K$134,K66&lt;K$135),B$1&amp;"_court", IF(AND(K66&gt;K$135, K66&lt;K$136),B$1&amp;"_moyen",B$1&amp;"_long")))</f>
        <v>wingl_court</v>
      </c>
      <c r="C66" t="str">
        <f>IF(L66&lt;L$134,C$1&amp;"_trescourt", IF(AND(L66&gt;L$134,L66&lt;L$135),C$1&amp;"_court", IF(AND(L66&gt;L$135, L66&lt;L$136),C$1&amp;"_moyen",C$1&amp;"_long")))</f>
        <v>taill_court</v>
      </c>
      <c r="D66" t="str">
        <f>IF(M66&lt;M$134,D$1&amp;"_trescourt", IF(AND(M66&gt;M$134,M66&lt;M$135),D$1&amp;"_court", IF(AND(M66&gt;M$135, M66&lt;M$136),D$1&amp;"_moyen",D$1&amp;"_long")))</f>
        <v>culml_trescourt</v>
      </c>
      <c r="E66" t="str">
        <f>IF(N66&lt;N$134,E$1&amp;"_trescourt", IF(AND(N66&gt;N$134,N66&lt;N$135),E$1&amp;"_court", IF(AND(N66&gt;N$135, N66&lt;N$136),E$1&amp;"_moyen",E$1&amp;"_long")))</f>
        <v>bilh_court</v>
      </c>
      <c r="F66" t="str">
        <f t="shared" si="0"/>
        <v>billw_tresfin</v>
      </c>
      <c r="G66" t="str">
        <f>IF(P66&lt;P$134,G$1&amp;"_trescourt", IF(AND(P66&gt;P$134,P66&lt;P$135),G$1&amp;"_court", IF(AND(P66&gt;P$135, P66&lt;P$136),G$1&amp;"_moyen",G$1&amp;"_long")))</f>
        <v>tarsl_trescourt</v>
      </c>
      <c r="H66" t="str">
        <f>IF(Q66&lt;Q$134,H$1&amp;"_trescourt", IF(AND(Q66&gt;Q$134,Q66&lt;Q$135),H$1&amp;"_court", IF(AND(Q66&gt;Q$135, Q66&lt;Q$136),H$1&amp;"_moyen",H$1&amp;"_long")))</f>
        <v>midtl_trescourt</v>
      </c>
      <c r="I66" t="str">
        <f t="shared" si="1"/>
        <v>weig_tresleger</v>
      </c>
      <c r="K66">
        <v>66.5</v>
      </c>
      <c r="L66">
        <v>54</v>
      </c>
      <c r="M66">
        <v>9.1</v>
      </c>
      <c r="N66">
        <v>4.8</v>
      </c>
      <c r="O66">
        <v>4.5</v>
      </c>
      <c r="P66">
        <v>15.7</v>
      </c>
      <c r="Q66">
        <v>13.5</v>
      </c>
      <c r="R66">
        <v>11</v>
      </c>
    </row>
    <row r="67" spans="1:18" x14ac:dyDescent="0.25">
      <c r="A67" t="s">
        <v>65</v>
      </c>
      <c r="B67" t="str">
        <f>IF(K67&lt;K$134,B$1&amp;"_trescourt", IF(AND(K67&gt;K$134,K67&lt;K$135),B$1&amp;"_court", IF(AND(K67&gt;K$135, K67&lt;K$136),B$1&amp;"_moyen",B$1&amp;"_long")))</f>
        <v>wingl_court</v>
      </c>
      <c r="C67" t="str">
        <f>IF(L67&lt;L$134,C$1&amp;"_trescourt", IF(AND(L67&gt;L$134,L67&lt;L$135),C$1&amp;"_court", IF(AND(L67&gt;L$135, L67&lt;L$136),C$1&amp;"_moyen",C$1&amp;"_long")))</f>
        <v>taill_court</v>
      </c>
      <c r="D67" t="str">
        <f>IF(M67&lt;M$134,D$1&amp;"_trescourt", IF(AND(M67&gt;M$134,M67&lt;M$135),D$1&amp;"_court", IF(AND(M67&gt;M$135, M67&lt;M$136),D$1&amp;"_moyen",D$1&amp;"_long")))</f>
        <v>culml_trescourt</v>
      </c>
      <c r="E67" t="str">
        <f>IF(N67&lt;N$134,E$1&amp;"_trescourt", IF(AND(N67&gt;N$134,N67&lt;N$135),E$1&amp;"_court", IF(AND(N67&gt;N$135, N67&lt;N$136),E$1&amp;"_moyen",E$1&amp;"_long")))</f>
        <v>bilh_moyen</v>
      </c>
      <c r="F67" t="str">
        <f t="shared" ref="F67:F130" si="2">IF(O67&lt;O$134,F$1&amp;"_tresfin", IF(AND(O67&gt;O$134,O67&lt;O$135),F$1&amp;"_fin", IF(AND(O67&gt;O$135, O67&lt;O$136),F$1&amp;"_moyen",F$1&amp;"_large")))</f>
        <v>billw_fin</v>
      </c>
      <c r="G67" t="str">
        <f>IF(P67&lt;P$134,G$1&amp;"_trescourt", IF(AND(P67&gt;P$134,P67&lt;P$135),G$1&amp;"_court", IF(AND(P67&gt;P$135, P67&lt;P$136),G$1&amp;"_moyen",G$1&amp;"_long")))</f>
        <v>tarsl_moyen</v>
      </c>
      <c r="H67" t="str">
        <f>IF(Q67&lt;Q$134,H$1&amp;"_trescourt", IF(AND(Q67&gt;Q$134,Q67&lt;Q$135),H$1&amp;"_court", IF(AND(Q67&gt;Q$135, Q67&lt;Q$136),H$1&amp;"_moyen",H$1&amp;"_long")))</f>
        <v>midtl_court</v>
      </c>
      <c r="I67" t="str">
        <f t="shared" ref="I67:I130" si="3">IF(R67&lt;R$134,I$1&amp;"_tresleger", IF(AND(R67&gt;R$134,R67&lt;R$135),I$1&amp;"_leger", IF(AND(R67&gt;R$135, R67&lt;R$136),I$1&amp;"_moyen",I$1&amp;"_lourd")))</f>
        <v>weig_leger</v>
      </c>
      <c r="K67">
        <v>71.7</v>
      </c>
      <c r="L67">
        <v>61.4</v>
      </c>
      <c r="M67">
        <v>12.9</v>
      </c>
      <c r="N67">
        <v>5.9</v>
      </c>
      <c r="O67">
        <v>6.1</v>
      </c>
      <c r="P67">
        <v>21.5</v>
      </c>
      <c r="Q67">
        <v>18</v>
      </c>
      <c r="R67">
        <v>16.2</v>
      </c>
    </row>
    <row r="68" spans="1:18" x14ac:dyDescent="0.25">
      <c r="A68" t="s">
        <v>66</v>
      </c>
      <c r="B68" t="str">
        <f>IF(K68&lt;K$134,B$1&amp;"_trescourt", IF(AND(K68&gt;K$134,K68&lt;K$135),B$1&amp;"_court", IF(AND(K68&gt;K$135, K68&lt;K$136),B$1&amp;"_moyen",B$1&amp;"_long")))</f>
        <v>wingl_court</v>
      </c>
      <c r="C68" t="str">
        <f>IF(L68&lt;L$134,C$1&amp;"_trescourt", IF(AND(L68&gt;L$134,L68&lt;L$135),C$1&amp;"_court", IF(AND(L68&gt;L$135, L68&lt;L$136),C$1&amp;"_moyen",C$1&amp;"_long")))</f>
        <v>taill_court</v>
      </c>
      <c r="D68" t="str">
        <f>IF(M68&lt;M$134,D$1&amp;"_trescourt", IF(AND(M68&gt;M$134,M68&lt;M$135),D$1&amp;"_court", IF(AND(M68&gt;M$135, M68&lt;M$136),D$1&amp;"_moyen",D$1&amp;"_long")))</f>
        <v>culml_trescourt</v>
      </c>
      <c r="E68" t="str">
        <f>IF(N68&lt;N$134,E$1&amp;"_trescourt", IF(AND(N68&gt;N$134,N68&lt;N$135),E$1&amp;"_court", IF(AND(N68&gt;N$135, N68&lt;N$136),E$1&amp;"_moyen",E$1&amp;"_long")))</f>
        <v>bilh_court</v>
      </c>
      <c r="F68" t="str">
        <f t="shared" si="2"/>
        <v>billw_fin</v>
      </c>
      <c r="G68" t="str">
        <f>IF(P68&lt;P$134,G$1&amp;"_trescourt", IF(AND(P68&gt;P$134,P68&lt;P$135),G$1&amp;"_court", IF(AND(P68&gt;P$135, P68&lt;P$136),G$1&amp;"_moyen",G$1&amp;"_long")))</f>
        <v>tarsl_court</v>
      </c>
      <c r="H68" t="str">
        <f>IF(Q68&lt;Q$134,H$1&amp;"_trescourt", IF(AND(Q68&gt;Q$134,Q68&lt;Q$135),H$1&amp;"_court", IF(AND(Q68&gt;Q$135, Q68&lt;Q$136),H$1&amp;"_moyen",H$1&amp;"_long")))</f>
        <v>midtl_trescourt</v>
      </c>
      <c r="I68" t="str">
        <f t="shared" si="3"/>
        <v>weig_leger</v>
      </c>
      <c r="K68">
        <v>74.5</v>
      </c>
      <c r="L68">
        <v>64</v>
      </c>
      <c r="M68">
        <v>13</v>
      </c>
      <c r="N68">
        <v>4.5999999999999996</v>
      </c>
      <c r="O68">
        <v>6</v>
      </c>
      <c r="P68">
        <v>19</v>
      </c>
      <c r="Q68">
        <v>15</v>
      </c>
      <c r="R68">
        <v>17</v>
      </c>
    </row>
    <row r="69" spans="1:18" x14ac:dyDescent="0.25">
      <c r="A69" t="s">
        <v>67</v>
      </c>
      <c r="B69" t="str">
        <f>IF(K69&lt;K$134,B$1&amp;"_trescourt", IF(AND(K69&gt;K$134,K69&lt;K$135),B$1&amp;"_court", IF(AND(K69&gt;K$135, K69&lt;K$136),B$1&amp;"_moyen",B$1&amp;"_long")))</f>
        <v>wingl_trescourt</v>
      </c>
      <c r="C69" t="str">
        <f>IF(L69&lt;L$134,C$1&amp;"_trescourt", IF(AND(L69&gt;L$134,L69&lt;L$135),C$1&amp;"_court", IF(AND(L69&gt;L$135, L69&lt;L$136),C$1&amp;"_moyen",C$1&amp;"_long")))</f>
        <v>taill_trescourt</v>
      </c>
      <c r="D69" t="str">
        <f>IF(M69&lt;M$134,D$1&amp;"_trescourt", IF(AND(M69&gt;M$134,M69&lt;M$135),D$1&amp;"_court", IF(AND(M69&gt;M$135, M69&lt;M$136),D$1&amp;"_moyen",D$1&amp;"_long")))</f>
        <v>culml_trescourt</v>
      </c>
      <c r="E69" t="str">
        <f>IF(N69&lt;N$134,E$1&amp;"_trescourt", IF(AND(N69&gt;N$134,N69&lt;N$135),E$1&amp;"_court", IF(AND(N69&gt;N$135, N69&lt;N$136),E$1&amp;"_moyen",E$1&amp;"_long")))</f>
        <v>bilh_court</v>
      </c>
      <c r="F69" t="str">
        <f t="shared" si="2"/>
        <v>billw_tresfin</v>
      </c>
      <c r="G69" t="str">
        <f>IF(P69&lt;P$134,G$1&amp;"_trescourt", IF(AND(P69&gt;P$134,P69&lt;P$135),G$1&amp;"_court", IF(AND(P69&gt;P$135, P69&lt;P$136),G$1&amp;"_moyen",G$1&amp;"_long")))</f>
        <v>tarsl_trescourt</v>
      </c>
      <c r="H69" t="str">
        <f>IF(Q69&lt;Q$134,H$1&amp;"_trescourt", IF(AND(Q69&gt;Q$134,Q69&lt;Q$135),H$1&amp;"_court", IF(AND(Q69&gt;Q$135, Q69&lt;Q$136),H$1&amp;"_moyen",H$1&amp;"_long")))</f>
        <v>midtl_trescourt</v>
      </c>
      <c r="I69" t="str">
        <f t="shared" si="3"/>
        <v>weig_tresleger</v>
      </c>
      <c r="K69">
        <v>59</v>
      </c>
      <c r="L69">
        <v>47.5</v>
      </c>
      <c r="M69">
        <v>12.2</v>
      </c>
      <c r="N69">
        <v>3.7</v>
      </c>
      <c r="O69">
        <v>5.0999999999999996</v>
      </c>
      <c r="P69">
        <v>17.5</v>
      </c>
      <c r="Q69">
        <v>14.1</v>
      </c>
      <c r="R69">
        <v>9</v>
      </c>
    </row>
    <row r="70" spans="1:18" x14ac:dyDescent="0.25">
      <c r="A70" t="s">
        <v>68</v>
      </c>
      <c r="B70" t="str">
        <f>IF(K70&lt;K$134,B$1&amp;"_trescourt", IF(AND(K70&gt;K$134,K70&lt;K$135),B$1&amp;"_court", IF(AND(K70&gt;K$135, K70&lt;K$136),B$1&amp;"_moyen",B$1&amp;"_long")))</f>
        <v>wingl_moyen</v>
      </c>
      <c r="C70" t="str">
        <f>IF(L70&lt;L$134,C$1&amp;"_trescourt", IF(AND(L70&gt;L$134,L70&lt;L$135),C$1&amp;"_court", IF(AND(L70&gt;L$135, L70&lt;L$136),C$1&amp;"_moyen",C$1&amp;"_long")))</f>
        <v>taill_moyen</v>
      </c>
      <c r="D70" t="str">
        <f>IF(M70&lt;M$134,D$1&amp;"_trescourt", IF(AND(M70&gt;M$134,M70&lt;M$135),D$1&amp;"_court", IF(AND(M70&gt;M$135, M70&lt;M$136),D$1&amp;"_moyen",D$1&amp;"_long")))</f>
        <v>culml_moyen</v>
      </c>
      <c r="E70" t="str">
        <f>IF(N70&lt;N$134,E$1&amp;"_trescourt", IF(AND(N70&gt;N$134,N70&lt;N$135),E$1&amp;"_court", IF(AND(N70&gt;N$135, N70&lt;N$136),E$1&amp;"_moyen",E$1&amp;"_long")))</f>
        <v>bilh_long</v>
      </c>
      <c r="F70" t="str">
        <f t="shared" si="2"/>
        <v>billw_large</v>
      </c>
      <c r="G70" t="str">
        <f>IF(P70&lt;P$134,G$1&amp;"_trescourt", IF(AND(P70&gt;P$134,P70&lt;P$135),G$1&amp;"_court", IF(AND(P70&gt;P$135, P70&lt;P$136),G$1&amp;"_moyen",G$1&amp;"_long")))</f>
        <v>tarsl_moyen</v>
      </c>
      <c r="H70" t="str">
        <f>IF(Q70&lt;Q$134,H$1&amp;"_trescourt", IF(AND(Q70&gt;Q$134,Q70&lt;Q$135),H$1&amp;"_court", IF(AND(Q70&gt;Q$135, Q70&lt;Q$136),H$1&amp;"_moyen",H$1&amp;"_long")))</f>
        <v>midtl_long</v>
      </c>
      <c r="I70" t="str">
        <f t="shared" si="3"/>
        <v>weig_moyen</v>
      </c>
      <c r="K70">
        <v>91.5</v>
      </c>
      <c r="L70">
        <v>79.5</v>
      </c>
      <c r="M70">
        <v>17.7</v>
      </c>
      <c r="N70">
        <v>9.6999999999999993</v>
      </c>
      <c r="O70">
        <v>11.3</v>
      </c>
      <c r="P70">
        <v>23.6</v>
      </c>
      <c r="Q70">
        <v>27.1</v>
      </c>
      <c r="R70">
        <v>40</v>
      </c>
    </row>
    <row r="71" spans="1:18" x14ac:dyDescent="0.25">
      <c r="A71" t="s">
        <v>69</v>
      </c>
      <c r="B71" t="str">
        <f>IF(K71&lt;K$134,B$1&amp;"_trescourt", IF(AND(K71&gt;K$134,K71&lt;K$135),B$1&amp;"_court", IF(AND(K71&gt;K$135, K71&lt;K$136),B$1&amp;"_moyen",B$1&amp;"_long")))</f>
        <v>wingl_trescourt</v>
      </c>
      <c r="C71" t="str">
        <f>IF(L71&lt;L$134,C$1&amp;"_trescourt", IF(AND(L71&gt;L$134,L71&lt;L$135),C$1&amp;"_court", IF(AND(L71&gt;L$135, L71&lt;L$136),C$1&amp;"_moyen",C$1&amp;"_long")))</f>
        <v>taill_trescourt</v>
      </c>
      <c r="D71" t="str">
        <f>IF(M71&lt;M$134,D$1&amp;"_trescourt", IF(AND(M71&gt;M$134,M71&lt;M$135),D$1&amp;"_court", IF(AND(M71&gt;M$135, M71&lt;M$136),D$1&amp;"_moyen",D$1&amp;"_long")))</f>
        <v>culml_trescourt</v>
      </c>
      <c r="E71" t="str">
        <f>IF(N71&lt;N$134,E$1&amp;"_trescourt", IF(AND(N71&gt;N$134,N71&lt;N$135),E$1&amp;"_court", IF(AND(N71&gt;N$135, N71&lt;N$136),E$1&amp;"_moyen",E$1&amp;"_long")))</f>
        <v>bilh_trescourt</v>
      </c>
      <c r="F71" t="str">
        <f t="shared" si="2"/>
        <v>billw_tresfin</v>
      </c>
      <c r="G71" t="str">
        <f>IF(P71&lt;P$134,G$1&amp;"_trescourt", IF(AND(P71&gt;P$134,P71&lt;P$135),G$1&amp;"_court", IF(AND(P71&gt;P$135, P71&lt;P$136),G$1&amp;"_moyen",G$1&amp;"_long")))</f>
        <v>tarsl_trescourt</v>
      </c>
      <c r="H71" t="str">
        <f>IF(Q71&lt;Q$134,H$1&amp;"_trescourt", IF(AND(Q71&gt;Q$134,Q71&lt;Q$135),H$1&amp;"_court", IF(AND(Q71&gt;Q$135, Q71&lt;Q$136),H$1&amp;"_moyen",H$1&amp;"_long")))</f>
        <v>midtl_trescourt</v>
      </c>
      <c r="I71" t="str">
        <f t="shared" si="3"/>
        <v>weig_tresleger</v>
      </c>
      <c r="K71">
        <v>50.2</v>
      </c>
      <c r="L71">
        <v>51.1</v>
      </c>
      <c r="M71">
        <v>12.6</v>
      </c>
      <c r="N71">
        <v>2.5</v>
      </c>
      <c r="O71">
        <v>4.8</v>
      </c>
      <c r="P71">
        <v>17.100000000000001</v>
      </c>
      <c r="Q71">
        <v>11.3</v>
      </c>
      <c r="R71">
        <v>5.4</v>
      </c>
    </row>
    <row r="72" spans="1:18" x14ac:dyDescent="0.25">
      <c r="A72" t="s">
        <v>70</v>
      </c>
      <c r="B72" t="str">
        <f>IF(K72&lt;K$134,B$1&amp;"_trescourt", IF(AND(K72&gt;K$134,K72&lt;K$135),B$1&amp;"_court", IF(AND(K72&gt;K$135, K72&lt;K$136),B$1&amp;"_moyen",B$1&amp;"_long")))</f>
        <v>wingl_court</v>
      </c>
      <c r="C72" t="str">
        <f>IF(L72&lt;L$134,C$1&amp;"_trescourt", IF(AND(L72&gt;L$134,L72&lt;L$135),C$1&amp;"_court", IF(AND(L72&gt;L$135, L72&lt;L$136),C$1&amp;"_moyen",C$1&amp;"_long")))</f>
        <v>taill_court</v>
      </c>
      <c r="D72" t="str">
        <f>IF(M72&lt;M$134,D$1&amp;"_trescourt", IF(AND(M72&gt;M$134,M72&lt;M$135),D$1&amp;"_court", IF(AND(M72&gt;M$135, M72&lt;M$136),D$1&amp;"_moyen",D$1&amp;"_long")))</f>
        <v>culml_court</v>
      </c>
      <c r="E72" t="str">
        <f>IF(N72&lt;N$134,E$1&amp;"_trescourt", IF(AND(N72&gt;N$134,N72&lt;N$135),E$1&amp;"_court", IF(AND(N72&gt;N$135, N72&lt;N$136),E$1&amp;"_moyen",E$1&amp;"_long")))</f>
        <v>bilh_court</v>
      </c>
      <c r="F72" t="str">
        <f t="shared" si="2"/>
        <v>billw_fin</v>
      </c>
      <c r="G72" t="str">
        <f>IF(P72&lt;P$134,G$1&amp;"_trescourt", IF(AND(P72&gt;P$134,P72&lt;P$135),G$1&amp;"_court", IF(AND(P72&gt;P$135, P72&lt;P$136),G$1&amp;"_moyen",G$1&amp;"_long")))</f>
        <v>tarsl_court</v>
      </c>
      <c r="H72" t="str">
        <f>IF(Q72&lt;Q$134,H$1&amp;"_trescourt", IF(AND(Q72&gt;Q$134,Q72&lt;Q$135),H$1&amp;"_court", IF(AND(Q72&gt;Q$135, Q72&lt;Q$136),H$1&amp;"_moyen",H$1&amp;"_long")))</f>
        <v>midtl_long</v>
      </c>
      <c r="I72" t="str">
        <f t="shared" si="3"/>
        <v>weig_leger</v>
      </c>
      <c r="K72">
        <v>68.8</v>
      </c>
      <c r="L72">
        <v>57.3</v>
      </c>
      <c r="M72">
        <v>13.8</v>
      </c>
      <c r="N72">
        <v>3.9</v>
      </c>
      <c r="O72">
        <v>6.1</v>
      </c>
      <c r="P72">
        <v>18.8</v>
      </c>
      <c r="Q72">
        <v>19.3</v>
      </c>
      <c r="R72">
        <v>19.5</v>
      </c>
    </row>
    <row r="73" spans="1:18" x14ac:dyDescent="0.25">
      <c r="A73" t="s">
        <v>71</v>
      </c>
      <c r="B73" t="str">
        <f>IF(K73&lt;K$134,B$1&amp;"_trescourt", IF(AND(K73&gt;K$134,K73&lt;K$135),B$1&amp;"_court", IF(AND(K73&gt;K$135, K73&lt;K$136),B$1&amp;"_moyen",B$1&amp;"_long")))</f>
        <v>wingl_moyen</v>
      </c>
      <c r="C73" t="str">
        <f>IF(L73&lt;L$134,C$1&amp;"_trescourt", IF(AND(L73&gt;L$134,L73&lt;L$135),C$1&amp;"_court", IF(AND(L73&gt;L$135, L73&lt;L$136),C$1&amp;"_moyen",C$1&amp;"_long")))</f>
        <v>taill_long</v>
      </c>
      <c r="D73" t="str">
        <f>IF(M73&lt;M$134,D$1&amp;"_trescourt", IF(AND(M73&gt;M$134,M73&lt;M$135),D$1&amp;"_court", IF(AND(M73&gt;M$135, M73&lt;M$136),D$1&amp;"_moyen",D$1&amp;"_long")))</f>
        <v>culml_court</v>
      </c>
      <c r="E73" t="str">
        <f>IF(N73&lt;N$134,E$1&amp;"_trescourt", IF(AND(N73&gt;N$134,N73&lt;N$135),E$1&amp;"_court", IF(AND(N73&gt;N$135, N73&lt;N$136),E$1&amp;"_moyen",E$1&amp;"_long")))</f>
        <v>bilh_court</v>
      </c>
      <c r="F73" t="str">
        <f t="shared" si="2"/>
        <v>billw_moyen</v>
      </c>
      <c r="G73" t="str">
        <f>IF(P73&lt;P$134,G$1&amp;"_trescourt", IF(AND(P73&gt;P$134,P73&lt;P$135),G$1&amp;"_court", IF(AND(P73&gt;P$135, P73&lt;P$136),G$1&amp;"_moyen",G$1&amp;"_long")))</f>
        <v>tarsl_court</v>
      </c>
      <c r="H73" t="str">
        <f>IF(Q73&lt;Q$134,H$1&amp;"_trescourt", IF(AND(Q73&gt;Q$134,Q73&lt;Q$135),H$1&amp;"_court", IF(AND(Q73&gt;Q$135, Q73&lt;Q$136),H$1&amp;"_moyen",H$1&amp;"_long")))</f>
        <v>midtl_court</v>
      </c>
      <c r="I73" t="str">
        <f t="shared" si="3"/>
        <v>weig_moyen</v>
      </c>
      <c r="K73">
        <v>96.4</v>
      </c>
      <c r="L73">
        <v>101</v>
      </c>
      <c r="M73">
        <v>13.6</v>
      </c>
      <c r="N73">
        <v>4.4000000000000004</v>
      </c>
      <c r="O73">
        <v>9.1</v>
      </c>
      <c r="P73">
        <v>18</v>
      </c>
      <c r="Q73">
        <v>18.2</v>
      </c>
      <c r="R73">
        <v>23.5</v>
      </c>
    </row>
    <row r="74" spans="1:18" x14ac:dyDescent="0.25">
      <c r="A74" t="s">
        <v>72</v>
      </c>
      <c r="B74" t="str">
        <f>IF(K74&lt;K$134,B$1&amp;"_trescourt", IF(AND(K74&gt;K$134,K74&lt;K$135),B$1&amp;"_court", IF(AND(K74&gt;K$135, K74&lt;K$136),B$1&amp;"_moyen",B$1&amp;"_long")))</f>
        <v>wingl_trescourt</v>
      </c>
      <c r="C74" t="str">
        <f>IF(L74&lt;L$134,C$1&amp;"_trescourt", IF(AND(L74&gt;L$134,L74&lt;L$135),C$1&amp;"_court", IF(AND(L74&gt;L$135, L74&lt;L$136),C$1&amp;"_moyen",C$1&amp;"_long")))</f>
        <v>taill_long</v>
      </c>
      <c r="D74" t="str">
        <f>IF(M74&lt;M$134,D$1&amp;"_trescourt", IF(AND(M74&gt;M$134,M74&lt;M$135),D$1&amp;"_court", IF(AND(M74&gt;M$135, M74&lt;M$136),D$1&amp;"_moyen",D$1&amp;"_long")))</f>
        <v>culml_moyen</v>
      </c>
      <c r="E74" t="str">
        <f>IF(N74&lt;N$134,E$1&amp;"_trescourt", IF(AND(N74&gt;N$134,N74&lt;N$135),E$1&amp;"_court", IF(AND(N74&gt;N$135, N74&lt;N$136),E$1&amp;"_moyen",E$1&amp;"_long")))</f>
        <v>bilh_moyen</v>
      </c>
      <c r="F74" t="str">
        <f t="shared" si="2"/>
        <v>billw_fin</v>
      </c>
      <c r="G74" t="str">
        <f>IF(P74&lt;P$134,G$1&amp;"_trescourt", IF(AND(P74&gt;P$134,P74&lt;P$135),G$1&amp;"_court", IF(AND(P74&gt;P$135, P74&lt;P$136),G$1&amp;"_moyen",G$1&amp;"_long")))</f>
        <v>tarsl_moyen</v>
      </c>
      <c r="H74" t="str">
        <f>IF(Q74&lt;Q$134,H$1&amp;"_trescourt", IF(AND(Q74&gt;Q$134,Q74&lt;Q$135),H$1&amp;"_court", IF(AND(Q74&gt;Q$135, Q74&lt;Q$136),H$1&amp;"_moyen",H$1&amp;"_long")))</f>
        <v>midtl_moyen</v>
      </c>
      <c r="I74" t="str">
        <f t="shared" si="3"/>
        <v>weig_moyen</v>
      </c>
      <c r="K74">
        <v>63.9</v>
      </c>
      <c r="L74">
        <v>53.7</v>
      </c>
      <c r="M74">
        <v>16.8</v>
      </c>
      <c r="N74">
        <v>7.6</v>
      </c>
      <c r="O74">
        <v>6.7</v>
      </c>
      <c r="P74">
        <v>24.4</v>
      </c>
      <c r="Q74">
        <v>24.5</v>
      </c>
      <c r="R74">
        <v>44</v>
      </c>
    </row>
    <row r="75" spans="1:18" x14ac:dyDescent="0.25">
      <c r="A75" t="s">
        <v>73</v>
      </c>
      <c r="B75" t="str">
        <f>IF(K75&lt;K$134,B$1&amp;"_trescourt", IF(AND(K75&gt;K$134,K75&lt;K$135),B$1&amp;"_court", IF(AND(K75&gt;K$135, K75&lt;K$136),B$1&amp;"_moyen",B$1&amp;"_long")))</f>
        <v>wingl_long</v>
      </c>
      <c r="C75" t="str">
        <f>IF(L75&lt;L$134,C$1&amp;"_trescourt", IF(AND(L75&gt;L$134,L75&lt;L$135),C$1&amp;"_court", IF(AND(L75&gt;L$135, L75&lt;L$136),C$1&amp;"_moyen",C$1&amp;"_long")))</f>
        <v>taill_long</v>
      </c>
      <c r="D75" t="str">
        <f>IF(M75&lt;M$134,D$1&amp;"_trescourt", IF(AND(M75&gt;M$134,M75&lt;M$135),D$1&amp;"_court", IF(AND(M75&gt;M$135, M75&lt;M$136),D$1&amp;"_moyen",D$1&amp;"_long")))</f>
        <v>culml_long</v>
      </c>
      <c r="E75" t="str">
        <f>IF(N75&lt;N$134,E$1&amp;"_trescourt", IF(AND(N75&gt;N$134,N75&lt;N$135),E$1&amp;"_court", IF(AND(N75&gt;N$135, N75&lt;N$136),E$1&amp;"_moyen",E$1&amp;"_long")))</f>
        <v>bilh_long</v>
      </c>
      <c r="F75" t="str">
        <f t="shared" si="2"/>
        <v>billw_large</v>
      </c>
      <c r="G75" t="str">
        <f>IF(P75&lt;P$134,G$1&amp;"_trescourt", IF(AND(P75&gt;P$134,P75&lt;P$135),G$1&amp;"_court", IF(AND(P75&gt;P$135, P75&lt;P$136),G$1&amp;"_moyen",G$1&amp;"_long")))</f>
        <v>tarsl_long</v>
      </c>
      <c r="H75" t="str">
        <f>IF(Q75&lt;Q$134,H$1&amp;"_trescourt", IF(AND(Q75&gt;Q$134,Q75&lt;Q$135),H$1&amp;"_court", IF(AND(Q75&gt;Q$135, Q75&lt;Q$136),H$1&amp;"_moyen",H$1&amp;"_long")))</f>
        <v>midtl_long</v>
      </c>
      <c r="I75" t="str">
        <f t="shared" si="3"/>
        <v>weig_lourd</v>
      </c>
      <c r="K75">
        <v>113.6</v>
      </c>
      <c r="L75">
        <v>97.4</v>
      </c>
      <c r="M75">
        <v>23.5</v>
      </c>
      <c r="N75">
        <v>8.1</v>
      </c>
      <c r="O75">
        <v>9.4</v>
      </c>
      <c r="P75">
        <v>44.5</v>
      </c>
      <c r="Q75">
        <v>45.1</v>
      </c>
      <c r="R75">
        <v>163</v>
      </c>
    </row>
    <row r="76" spans="1:18" x14ac:dyDescent="0.25">
      <c r="A76" t="s">
        <v>74</v>
      </c>
      <c r="B76" t="str">
        <f>IF(K76&lt;K$134,B$1&amp;"_trescourt", IF(AND(K76&gt;K$134,K76&lt;K$135),B$1&amp;"_court", IF(AND(K76&gt;K$135, K76&lt;K$136),B$1&amp;"_moyen",B$1&amp;"_long")))</f>
        <v>wingl_moyen</v>
      </c>
      <c r="C76" t="str">
        <f>IF(L76&lt;L$134,C$1&amp;"_trescourt", IF(AND(L76&gt;L$134,L76&lt;L$135),C$1&amp;"_court", IF(AND(L76&gt;L$135, L76&lt;L$136),C$1&amp;"_moyen",C$1&amp;"_long")))</f>
        <v>taill_moyen</v>
      </c>
      <c r="D76" t="str">
        <f>IF(M76&lt;M$134,D$1&amp;"_trescourt", IF(AND(M76&gt;M$134,M76&lt;M$135),D$1&amp;"_court", IF(AND(M76&gt;M$135, M76&lt;M$136),D$1&amp;"_moyen",D$1&amp;"_long")))</f>
        <v>culml_moyen</v>
      </c>
      <c r="E76" t="str">
        <f>IF(N76&lt;N$134,E$1&amp;"_trescourt", IF(AND(N76&gt;N$134,N76&lt;N$135),E$1&amp;"_court", IF(AND(N76&gt;N$135, N76&lt;N$136),E$1&amp;"_moyen",E$1&amp;"_long")))</f>
        <v>bilh_moyen</v>
      </c>
      <c r="F76" t="str">
        <f t="shared" si="2"/>
        <v>billw_large</v>
      </c>
      <c r="G76" t="str">
        <f>IF(P76&lt;P$134,G$1&amp;"_trescourt", IF(AND(P76&gt;P$134,P76&lt;P$135),G$1&amp;"_court", IF(AND(P76&gt;P$135, P76&lt;P$136),G$1&amp;"_moyen",G$1&amp;"_long")))</f>
        <v>tarsl_long</v>
      </c>
      <c r="H76" t="str">
        <f>IF(Q76&lt;Q$134,H$1&amp;"_trescourt", IF(AND(Q76&gt;Q$134,Q76&lt;Q$135),H$1&amp;"_court", IF(AND(Q76&gt;Q$135, Q76&lt;Q$136),H$1&amp;"_moyen",H$1&amp;"_long")))</f>
        <v>midtl_long</v>
      </c>
      <c r="I76" t="str">
        <f t="shared" si="3"/>
        <v>weig_lourd</v>
      </c>
      <c r="K76">
        <v>104</v>
      </c>
      <c r="L76">
        <v>81</v>
      </c>
      <c r="M76">
        <v>22.9</v>
      </c>
      <c r="N76">
        <v>7.7</v>
      </c>
      <c r="O76">
        <v>9.6999999999999993</v>
      </c>
      <c r="P76">
        <v>42.4</v>
      </c>
      <c r="Q76">
        <v>44.3</v>
      </c>
      <c r="R76">
        <v>139</v>
      </c>
    </row>
    <row r="77" spans="1:18" x14ac:dyDescent="0.25">
      <c r="A77" t="s">
        <v>75</v>
      </c>
      <c r="B77" t="str">
        <f>IF(K77&lt;K$134,B$1&amp;"_trescourt", IF(AND(K77&gt;K$134,K77&lt;K$135),B$1&amp;"_court", IF(AND(K77&gt;K$135, K77&lt;K$136),B$1&amp;"_moyen",B$1&amp;"_long")))</f>
        <v>wingl_court</v>
      </c>
      <c r="C77" t="str">
        <f>IF(L77&lt;L$134,C$1&amp;"_trescourt", IF(AND(L77&gt;L$134,L77&lt;L$135),C$1&amp;"_court", IF(AND(L77&gt;L$135, L77&lt;L$136),C$1&amp;"_moyen",C$1&amp;"_long")))</f>
        <v>taill_moyen</v>
      </c>
      <c r="D77" t="str">
        <f>IF(M77&lt;M$134,D$1&amp;"_trescourt", IF(AND(M77&gt;M$134,M77&lt;M$135),D$1&amp;"_court", IF(AND(M77&gt;M$135, M77&lt;M$136),D$1&amp;"_moyen",D$1&amp;"_long")))</f>
        <v>culml_moyen</v>
      </c>
      <c r="E77" t="str">
        <f>IF(N77&lt;N$134,E$1&amp;"_trescourt", IF(AND(N77&gt;N$134,N77&lt;N$135),E$1&amp;"_court", IF(AND(N77&gt;N$135, N77&lt;N$136),E$1&amp;"_moyen",E$1&amp;"_long")))</f>
        <v>bilh_moyen</v>
      </c>
      <c r="F77" t="str">
        <f t="shared" si="2"/>
        <v>billw_moyen</v>
      </c>
      <c r="G77" t="str">
        <f>IF(P77&lt;P$134,G$1&amp;"_trescourt", IF(AND(P77&gt;P$134,P77&lt;P$135),G$1&amp;"_court", IF(AND(P77&gt;P$135, P77&lt;P$136),G$1&amp;"_moyen",G$1&amp;"_long")))</f>
        <v>tarsl_long</v>
      </c>
      <c r="H77" t="str">
        <f>IF(Q77&lt;Q$134,H$1&amp;"_trescourt", IF(AND(Q77&gt;Q$134,Q77&lt;Q$135),H$1&amp;"_court", IF(AND(Q77&gt;Q$135, Q77&lt;Q$136),H$1&amp;"_moyen",H$1&amp;"_long")))</f>
        <v>midtl_moyen</v>
      </c>
      <c r="I77" t="str">
        <f t="shared" si="3"/>
        <v>weig_lourd</v>
      </c>
      <c r="K77">
        <v>79.7</v>
      </c>
      <c r="L77">
        <v>78.5</v>
      </c>
      <c r="M77">
        <v>21.9</v>
      </c>
      <c r="N77">
        <v>6.1</v>
      </c>
      <c r="O77">
        <v>7.3</v>
      </c>
      <c r="P77">
        <v>34.200000000000003</v>
      </c>
      <c r="Q77">
        <v>26.6</v>
      </c>
      <c r="R77">
        <v>81</v>
      </c>
    </row>
    <row r="78" spans="1:18" x14ac:dyDescent="0.25">
      <c r="A78" t="s">
        <v>76</v>
      </c>
      <c r="B78" t="str">
        <f>IF(K78&lt;K$134,B$1&amp;"_trescourt", IF(AND(K78&gt;K$134,K78&lt;K$135),B$1&amp;"_court", IF(AND(K78&gt;K$135, K78&lt;K$136),B$1&amp;"_moyen",B$1&amp;"_long")))</f>
        <v>wingl_court</v>
      </c>
      <c r="C78" t="str">
        <f>IF(L78&lt;L$134,C$1&amp;"_trescourt", IF(AND(L78&gt;L$134,L78&lt;L$135),C$1&amp;"_court", IF(AND(L78&gt;L$135, L78&lt;L$136),C$1&amp;"_moyen",C$1&amp;"_long")))</f>
        <v>taill_court</v>
      </c>
      <c r="D78" t="str">
        <f>IF(M78&lt;M$134,D$1&amp;"_trescourt", IF(AND(M78&gt;M$134,M78&lt;M$135),D$1&amp;"_court", IF(AND(M78&gt;M$135, M78&lt;M$136),D$1&amp;"_moyen",D$1&amp;"_long")))</f>
        <v>culml_moyen</v>
      </c>
      <c r="E78" t="str">
        <f>IF(N78&lt;N$134,E$1&amp;"_trescourt", IF(AND(N78&gt;N$134,N78&lt;N$135),E$1&amp;"_court", IF(AND(N78&gt;N$135, N78&lt;N$136),E$1&amp;"_moyen",E$1&amp;"_long")))</f>
        <v>bilh_court</v>
      </c>
      <c r="F78" t="str">
        <f t="shared" si="2"/>
        <v>billw_moyen</v>
      </c>
      <c r="G78" t="str">
        <f>IF(P78&lt;P$134,G$1&amp;"_trescourt", IF(AND(P78&gt;P$134,P78&lt;P$135),G$1&amp;"_court", IF(AND(P78&gt;P$135, P78&lt;P$136),G$1&amp;"_moyen",G$1&amp;"_long")))</f>
        <v>tarsl_long</v>
      </c>
      <c r="H78" t="str">
        <f>IF(Q78&lt;Q$134,H$1&amp;"_trescourt", IF(AND(Q78&gt;Q$134,Q78&lt;Q$135),H$1&amp;"_court", IF(AND(Q78&gt;Q$135, Q78&lt;Q$136),H$1&amp;"_moyen",H$1&amp;"_long")))</f>
        <v>midtl_long</v>
      </c>
      <c r="I78" t="str">
        <f t="shared" si="3"/>
        <v>weig_lourd</v>
      </c>
      <c r="K78">
        <v>77.7</v>
      </c>
      <c r="L78">
        <v>65</v>
      </c>
      <c r="M78">
        <v>19.7</v>
      </c>
      <c r="N78">
        <v>5.3</v>
      </c>
      <c r="O78">
        <v>7.5</v>
      </c>
      <c r="P78">
        <v>35.9</v>
      </c>
      <c r="Q78">
        <v>28.8</v>
      </c>
      <c r="R78">
        <v>76</v>
      </c>
    </row>
    <row r="79" spans="1:18" x14ac:dyDescent="0.25">
      <c r="A79" t="s">
        <v>77</v>
      </c>
      <c r="B79" t="str">
        <f>IF(K79&lt;K$134,B$1&amp;"_trescourt", IF(AND(K79&gt;K$134,K79&lt;K$135),B$1&amp;"_court", IF(AND(K79&gt;K$135, K79&lt;K$136),B$1&amp;"_moyen",B$1&amp;"_long")))</f>
        <v>wingl_trescourt</v>
      </c>
      <c r="C79" t="str">
        <f>IF(L79&lt;L$134,C$1&amp;"_trescourt", IF(AND(L79&gt;L$134,L79&lt;L$135),C$1&amp;"_court", IF(AND(L79&gt;L$135, L79&lt;L$136),C$1&amp;"_moyen",C$1&amp;"_long")))</f>
        <v>taill_trescourt</v>
      </c>
      <c r="D79" t="str">
        <f>IF(M79&lt;M$134,D$1&amp;"_trescourt", IF(AND(M79&gt;M$134,M79&lt;M$135),D$1&amp;"_court", IF(AND(M79&gt;M$135, M79&lt;M$136),D$1&amp;"_moyen",D$1&amp;"_long")))</f>
        <v>culml_trescourt</v>
      </c>
      <c r="E79" t="str">
        <f>IF(N79&lt;N$134,E$1&amp;"_trescourt", IF(AND(N79&gt;N$134,N79&lt;N$135),E$1&amp;"_court", IF(AND(N79&gt;N$135, N79&lt;N$136),E$1&amp;"_moyen",E$1&amp;"_long")))</f>
        <v>bilh_trescourt</v>
      </c>
      <c r="F79" t="str">
        <f t="shared" si="2"/>
        <v>billw_tresfin</v>
      </c>
      <c r="G79" t="str">
        <f>IF(P79&lt;P$134,G$1&amp;"_trescourt", IF(AND(P79&gt;P$134,P79&lt;P$135),G$1&amp;"_court", IF(AND(P79&gt;P$135, P79&lt;P$136),G$1&amp;"_moyen",G$1&amp;"_long")))</f>
        <v>tarsl_trescourt</v>
      </c>
      <c r="H79" t="str">
        <f>IF(Q79&lt;Q$134,H$1&amp;"_trescourt", IF(AND(Q79&gt;Q$134,Q79&lt;Q$135),H$1&amp;"_court", IF(AND(Q79&gt;Q$135, Q79&lt;Q$136),H$1&amp;"_moyen",H$1&amp;"_long")))</f>
        <v>midtl_moyen</v>
      </c>
      <c r="I79" t="str">
        <f t="shared" si="3"/>
        <v>weig_leger</v>
      </c>
      <c r="K79">
        <v>52.4</v>
      </c>
      <c r="L79">
        <v>34.5</v>
      </c>
      <c r="M79">
        <v>12.4</v>
      </c>
      <c r="N79">
        <v>3.3</v>
      </c>
      <c r="O79">
        <v>4.5</v>
      </c>
      <c r="P79">
        <v>17.8</v>
      </c>
      <c r="Q79">
        <v>20.3</v>
      </c>
      <c r="R79">
        <v>15.6</v>
      </c>
    </row>
    <row r="80" spans="1:18" x14ac:dyDescent="0.25">
      <c r="A80" t="s">
        <v>78</v>
      </c>
      <c r="B80" t="str">
        <f>IF(K80&lt;K$134,B$1&amp;"_trescourt", IF(AND(K80&gt;K$134,K80&lt;K$135),B$1&amp;"_court", IF(AND(K80&gt;K$135, K80&lt;K$136),B$1&amp;"_moyen",B$1&amp;"_long")))</f>
        <v>wingl_moyen</v>
      </c>
      <c r="C80" t="str">
        <f>IF(L80&lt;L$134,C$1&amp;"_trescourt", IF(AND(L80&gt;L$134,L80&lt;L$135),C$1&amp;"_court", IF(AND(L80&gt;L$135, L80&lt;L$136),C$1&amp;"_moyen",C$1&amp;"_long")))</f>
        <v>taill_trescourt</v>
      </c>
      <c r="D80" t="str">
        <f>IF(M80&lt;M$134,D$1&amp;"_trescourt", IF(AND(M80&gt;M$134,M80&lt;M$135),D$1&amp;"_court", IF(AND(M80&gt;M$135, M80&lt;M$136),D$1&amp;"_moyen",D$1&amp;"_long")))</f>
        <v>culml_long</v>
      </c>
      <c r="E80" t="str">
        <f>IF(N80&lt;N$134,E$1&amp;"_trescourt", IF(AND(N80&gt;N$134,N80&lt;N$135),E$1&amp;"_court", IF(AND(N80&gt;N$135, N80&lt;N$136),E$1&amp;"_moyen",E$1&amp;"_long")))</f>
        <v>bilh_court</v>
      </c>
      <c r="F80" t="str">
        <f t="shared" si="2"/>
        <v>billw_fin</v>
      </c>
      <c r="G80" t="str">
        <f>IF(P80&lt;P$134,G$1&amp;"_trescourt", IF(AND(P80&gt;P$134,P80&lt;P$135),G$1&amp;"_court", IF(AND(P80&gt;P$135, P80&lt;P$136),G$1&amp;"_moyen",G$1&amp;"_long")))</f>
        <v>tarsl_court</v>
      </c>
      <c r="H80" t="str">
        <f>IF(Q80&lt;Q$134,H$1&amp;"_trescourt", IF(AND(Q80&gt;Q$134,Q80&lt;Q$135),H$1&amp;"_court", IF(AND(Q80&gt;Q$135, Q80&lt;Q$136),H$1&amp;"_moyen",H$1&amp;"_long")))</f>
        <v>midtl_moyen</v>
      </c>
      <c r="I80" t="str">
        <f t="shared" si="3"/>
        <v>weig_moyen</v>
      </c>
      <c r="K80">
        <v>85.5</v>
      </c>
      <c r="L80">
        <v>47</v>
      </c>
      <c r="M80">
        <v>30.7</v>
      </c>
      <c r="N80">
        <v>5.0999999999999996</v>
      </c>
      <c r="O80">
        <v>6.8</v>
      </c>
      <c r="P80">
        <v>18</v>
      </c>
      <c r="Q80">
        <v>22.6</v>
      </c>
      <c r="R80">
        <v>22.5</v>
      </c>
    </row>
    <row r="81" spans="1:18" x14ac:dyDescent="0.25">
      <c r="A81" t="s">
        <v>79</v>
      </c>
      <c r="B81" t="str">
        <f>IF(K81&lt;K$134,B$1&amp;"_trescourt", IF(AND(K81&gt;K$134,K81&lt;K$135),B$1&amp;"_court", IF(AND(K81&gt;K$135, K81&lt;K$136),B$1&amp;"_moyen",B$1&amp;"_long")))</f>
        <v>wingl_long</v>
      </c>
      <c r="C81" t="str">
        <f>IF(L81&lt;L$134,C$1&amp;"_trescourt", IF(AND(L81&gt;L$134,L81&lt;L$135),C$1&amp;"_court", IF(AND(L81&gt;L$135, L81&lt;L$136),C$1&amp;"_moyen",C$1&amp;"_long")))</f>
        <v>taill_long</v>
      </c>
      <c r="D81" t="str">
        <f>IF(M81&lt;M$134,D$1&amp;"_trescourt", IF(AND(M81&gt;M$134,M81&lt;M$135),D$1&amp;"_court", IF(AND(M81&gt;M$135, M81&lt;M$136),D$1&amp;"_moyen",D$1&amp;"_long")))</f>
        <v>culml_long</v>
      </c>
      <c r="E81" t="str">
        <f>IF(N81&lt;N$134,E$1&amp;"_trescourt", IF(AND(N81&gt;N$134,N81&lt;N$135),E$1&amp;"_court", IF(AND(N81&gt;N$135, N81&lt;N$136),E$1&amp;"_moyen",E$1&amp;"_long")))</f>
        <v>bilh_long</v>
      </c>
      <c r="F81" t="str">
        <f t="shared" si="2"/>
        <v>billw_moyen</v>
      </c>
      <c r="G81" t="str">
        <f>IF(P81&lt;P$134,G$1&amp;"_trescourt", IF(AND(P81&gt;P$134,P81&lt;P$135),G$1&amp;"_court", IF(AND(P81&gt;P$135, P81&lt;P$136),G$1&amp;"_moyen",G$1&amp;"_long")))</f>
        <v>tarsl_long</v>
      </c>
      <c r="H81" t="str">
        <f>IF(Q81&lt;Q$134,H$1&amp;"_trescourt", IF(AND(Q81&gt;Q$134,Q81&lt;Q$135),H$1&amp;"_court", IF(AND(Q81&gt;Q$135, Q81&lt;Q$136),H$1&amp;"_moyen",H$1&amp;"_long")))</f>
        <v>midtl_long</v>
      </c>
      <c r="I81" t="str">
        <f t="shared" si="3"/>
        <v>weig_lourd</v>
      </c>
      <c r="K81">
        <v>132</v>
      </c>
      <c r="L81">
        <v>69</v>
      </c>
      <c r="M81">
        <v>28.8</v>
      </c>
      <c r="N81">
        <v>8</v>
      </c>
      <c r="O81">
        <v>9.1</v>
      </c>
      <c r="P81">
        <v>28.6</v>
      </c>
      <c r="Q81">
        <v>28.9</v>
      </c>
      <c r="R81">
        <v>78</v>
      </c>
    </row>
    <row r="82" spans="1:18" x14ac:dyDescent="0.25">
      <c r="A82" t="s">
        <v>80</v>
      </c>
      <c r="B82" t="str">
        <f>IF(K82&lt;K$134,B$1&amp;"_trescourt", IF(AND(K82&gt;K$134,K82&lt;K$135),B$1&amp;"_court", IF(AND(K82&gt;K$135, K82&lt;K$136),B$1&amp;"_moyen",B$1&amp;"_long")))</f>
        <v>wingl_court</v>
      </c>
      <c r="C82" t="str">
        <f>IF(L82&lt;L$134,C$1&amp;"_trescourt", IF(AND(L82&gt;L$134,L82&lt;L$135),C$1&amp;"_court", IF(AND(L82&gt;L$135, L82&lt;L$136),C$1&amp;"_moyen",C$1&amp;"_long")))</f>
        <v>taill_trescourt</v>
      </c>
      <c r="D82" t="str">
        <f>IF(M82&lt;M$134,D$1&amp;"_trescourt", IF(AND(M82&gt;M$134,M82&lt;M$135),D$1&amp;"_court", IF(AND(M82&gt;M$135, M82&lt;M$136),D$1&amp;"_moyen",D$1&amp;"_long")))</f>
        <v>culml_moyen</v>
      </c>
      <c r="E82" t="str">
        <f>IF(N82&lt;N$134,E$1&amp;"_trescourt", IF(AND(N82&gt;N$134,N82&lt;N$135),E$1&amp;"_court", IF(AND(N82&gt;N$135, N82&lt;N$136),E$1&amp;"_moyen",E$1&amp;"_long")))</f>
        <v>bilh_trescourt</v>
      </c>
      <c r="F82" t="str">
        <f t="shared" si="2"/>
        <v>billw_fin</v>
      </c>
      <c r="G82" t="str">
        <f>IF(P82&lt;P$134,G$1&amp;"_trescourt", IF(AND(P82&gt;P$134,P82&lt;P$135),G$1&amp;"_court", IF(AND(P82&gt;P$135, P82&lt;P$136),G$1&amp;"_moyen",G$1&amp;"_long")))</f>
        <v>tarsl_moyen</v>
      </c>
      <c r="H82" t="str">
        <f>IF(Q82&lt;Q$134,H$1&amp;"_trescourt", IF(AND(Q82&gt;Q$134,Q82&lt;Q$135),H$1&amp;"_court", IF(AND(Q82&gt;Q$135, Q82&lt;Q$136),H$1&amp;"_moyen",H$1&amp;"_long")))</f>
        <v>midtl_trescourt</v>
      </c>
      <c r="I82" t="str">
        <f t="shared" si="3"/>
        <v>weig_tresleger</v>
      </c>
      <c r="K82">
        <v>67.5</v>
      </c>
      <c r="L82">
        <v>52</v>
      </c>
      <c r="M82">
        <v>17.5</v>
      </c>
      <c r="N82">
        <v>3.4</v>
      </c>
      <c r="O82">
        <v>6.6</v>
      </c>
      <c r="P82">
        <v>21.5</v>
      </c>
      <c r="Q82">
        <v>14.9</v>
      </c>
      <c r="R82">
        <v>11.3</v>
      </c>
    </row>
    <row r="83" spans="1:18" x14ac:dyDescent="0.25">
      <c r="A83" t="s">
        <v>81</v>
      </c>
      <c r="B83" t="str">
        <f>IF(K83&lt;K$134,B$1&amp;"_trescourt", IF(AND(K83&gt;K$134,K83&lt;K$135),B$1&amp;"_court", IF(AND(K83&gt;K$135, K83&lt;K$136),B$1&amp;"_moyen",B$1&amp;"_long")))</f>
        <v>wingl_trescourt</v>
      </c>
      <c r="C83" t="str">
        <f>IF(L83&lt;L$134,C$1&amp;"_trescourt", IF(AND(L83&gt;L$134,L83&lt;L$135),C$1&amp;"_court", IF(AND(L83&gt;L$135, L83&lt;L$136),C$1&amp;"_moyen",C$1&amp;"_long")))</f>
        <v>taill_court</v>
      </c>
      <c r="D83" t="str">
        <f>IF(M83&lt;M$134,D$1&amp;"_trescourt", IF(AND(M83&gt;M$134,M83&lt;M$135),D$1&amp;"_court", IF(AND(M83&gt;M$135, M83&lt;M$136),D$1&amp;"_moyen",D$1&amp;"_long")))</f>
        <v>culml_court</v>
      </c>
      <c r="E83" t="str">
        <f>IF(N83&lt;N$134,E$1&amp;"_trescourt", IF(AND(N83&gt;N$134,N83&lt;N$135),E$1&amp;"_court", IF(AND(N83&gt;N$135, N83&lt;N$136),E$1&amp;"_moyen",E$1&amp;"_long")))</f>
        <v>bilh_trescourt</v>
      </c>
      <c r="F83" t="str">
        <f t="shared" si="2"/>
        <v>billw_fin</v>
      </c>
      <c r="G83" t="str">
        <f>IF(P83&lt;P$134,G$1&amp;"_trescourt", IF(AND(P83&gt;P$134,P83&lt;P$135),G$1&amp;"_court", IF(AND(P83&gt;P$135, P83&lt;P$136),G$1&amp;"_moyen",G$1&amp;"_long")))</f>
        <v>tarsl_court</v>
      </c>
      <c r="H83" t="str">
        <f>IF(Q83&lt;Q$134,H$1&amp;"_trescourt", IF(AND(Q83&gt;Q$134,Q83&lt;Q$135),H$1&amp;"_court", IF(AND(Q83&gt;Q$135, Q83&lt;Q$136),H$1&amp;"_moyen",H$1&amp;"_long")))</f>
        <v>midtl_court</v>
      </c>
      <c r="I83" t="str">
        <f t="shared" si="3"/>
        <v>weig_leger</v>
      </c>
      <c r="K83">
        <v>63.5</v>
      </c>
      <c r="L83">
        <v>59.5</v>
      </c>
      <c r="M83">
        <v>14.4</v>
      </c>
      <c r="N83">
        <v>3.2</v>
      </c>
      <c r="O83">
        <v>6.2</v>
      </c>
      <c r="P83">
        <v>19.5</v>
      </c>
      <c r="Q83">
        <v>19.100000000000001</v>
      </c>
      <c r="R83">
        <v>16.5</v>
      </c>
    </row>
    <row r="84" spans="1:18" x14ac:dyDescent="0.25">
      <c r="A84" t="s">
        <v>82</v>
      </c>
      <c r="B84" t="str">
        <f>IF(K84&lt;K$134,B$1&amp;"_trescourt", IF(AND(K84&gt;K$134,K84&lt;K$135),B$1&amp;"_court", IF(AND(K84&gt;K$135, K84&lt;K$136),B$1&amp;"_moyen",B$1&amp;"_long")))</f>
        <v>wingl_court</v>
      </c>
      <c r="C84" t="str">
        <f>IF(L84&lt;L$134,C$1&amp;"_trescourt", IF(AND(L84&gt;L$134,L84&lt;L$135),C$1&amp;"_court", IF(AND(L84&gt;L$135, L84&lt;L$136),C$1&amp;"_moyen",C$1&amp;"_long")))</f>
        <v>taill_trescourt</v>
      </c>
      <c r="D84" t="str">
        <f>IF(M84&lt;M$134,D$1&amp;"_trescourt", IF(AND(M84&gt;M$134,M84&lt;M$135),D$1&amp;"_court", IF(AND(M84&gt;M$135, M84&lt;M$136),D$1&amp;"_moyen",D$1&amp;"_long")))</f>
        <v>culml_trescourt</v>
      </c>
      <c r="E84" t="str">
        <f>IF(N84&lt;N$134,E$1&amp;"_trescourt", IF(AND(N84&gt;N$134,N84&lt;N$135),E$1&amp;"_court", IF(AND(N84&gt;N$135, N84&lt;N$136),E$1&amp;"_moyen",E$1&amp;"_long")))</f>
        <v>bilh_trescourt</v>
      </c>
      <c r="F84" t="str">
        <f t="shared" si="2"/>
        <v>billw_tresfin</v>
      </c>
      <c r="G84" t="str">
        <f>IF(P84&lt;P$134,G$1&amp;"_trescourt", IF(AND(P84&gt;P$134,P84&lt;P$135),G$1&amp;"_court", IF(AND(P84&gt;P$135, P84&lt;P$136),G$1&amp;"_moyen",G$1&amp;"_long")))</f>
        <v>tarsl_court</v>
      </c>
      <c r="H84" t="str">
        <f>IF(Q84&lt;Q$134,H$1&amp;"_trescourt", IF(AND(Q84&gt;Q$134,Q84&lt;Q$135),H$1&amp;"_court", IF(AND(Q84&gt;Q$135, Q84&lt;Q$136),H$1&amp;"_moyen",H$1&amp;"_long")))</f>
        <v>midtl_trescourt</v>
      </c>
      <c r="I84" t="str">
        <f t="shared" si="3"/>
        <v>weig_tresleger</v>
      </c>
      <c r="K84">
        <v>68.5</v>
      </c>
      <c r="L84">
        <v>52.7</v>
      </c>
      <c r="M84">
        <v>12.4</v>
      </c>
      <c r="N84">
        <v>2.8</v>
      </c>
      <c r="O84">
        <v>4.5</v>
      </c>
      <c r="P84">
        <v>19.100000000000001</v>
      </c>
      <c r="Q84">
        <v>15</v>
      </c>
      <c r="R84">
        <v>8</v>
      </c>
    </row>
    <row r="85" spans="1:18" x14ac:dyDescent="0.25">
      <c r="A85" t="s">
        <v>83</v>
      </c>
      <c r="B85" t="str">
        <f>IF(K85&lt;K$134,B$1&amp;"_trescourt", IF(AND(K85&gt;K$134,K85&lt;K$135),B$1&amp;"_court", IF(AND(K85&gt;K$135, K85&lt;K$136),B$1&amp;"_moyen",B$1&amp;"_long")))</f>
        <v>wingl_court</v>
      </c>
      <c r="C85" t="str">
        <f>IF(L85&lt;L$134,C$1&amp;"_trescourt", IF(AND(L85&gt;L$134,L85&lt;L$135),C$1&amp;"_court", IF(AND(L85&gt;L$135, L85&lt;L$136),C$1&amp;"_moyen",C$1&amp;"_long")))</f>
        <v>taill_trescourt</v>
      </c>
      <c r="D85" t="str">
        <f>IF(M85&lt;M$134,D$1&amp;"_trescourt", IF(AND(M85&gt;M$134,M85&lt;M$135),D$1&amp;"_court", IF(AND(M85&gt;M$135, M85&lt;M$136),D$1&amp;"_moyen",D$1&amp;"_long")))</f>
        <v>culml_court</v>
      </c>
      <c r="E85" t="str">
        <f>IF(N85&lt;N$134,E$1&amp;"_trescourt", IF(AND(N85&gt;N$134,N85&lt;N$135),E$1&amp;"_court", IF(AND(N85&gt;N$135, N85&lt;N$136),E$1&amp;"_moyen",E$1&amp;"_long")))</f>
        <v>bilh_trescourt</v>
      </c>
      <c r="F85" t="str">
        <f t="shared" si="2"/>
        <v>billw_tresfin</v>
      </c>
      <c r="G85" t="str">
        <f>IF(P85&lt;P$134,G$1&amp;"_trescourt", IF(AND(P85&gt;P$134,P85&lt;P$135),G$1&amp;"_court", IF(AND(P85&gt;P$135, P85&lt;P$136),G$1&amp;"_moyen",G$1&amp;"_long")))</f>
        <v>tarsl_court</v>
      </c>
      <c r="H85" t="str">
        <f>IF(Q85&lt;Q$134,H$1&amp;"_trescourt", IF(AND(Q85&gt;Q$134,Q85&lt;Q$135),H$1&amp;"_court", IF(AND(Q85&gt;Q$135, Q85&lt;Q$136),H$1&amp;"_moyen",H$1&amp;"_long")))</f>
        <v>midtl_trescourt</v>
      </c>
      <c r="I85" t="str">
        <f t="shared" si="3"/>
        <v>weig_tresleger</v>
      </c>
      <c r="K85">
        <v>76.7</v>
      </c>
      <c r="L85">
        <v>53.2</v>
      </c>
      <c r="M85">
        <v>13.3</v>
      </c>
      <c r="N85">
        <v>2.9</v>
      </c>
      <c r="O85">
        <v>5</v>
      </c>
      <c r="P85">
        <v>18.399999999999999</v>
      </c>
      <c r="Q85">
        <v>14.5</v>
      </c>
      <c r="R85">
        <v>10</v>
      </c>
    </row>
    <row r="86" spans="1:18" x14ac:dyDescent="0.25">
      <c r="A86" t="s">
        <v>84</v>
      </c>
      <c r="B86" t="str">
        <f>IF(K86&lt;K$134,B$1&amp;"_trescourt", IF(AND(K86&gt;K$134,K86&lt;K$135),B$1&amp;"_court", IF(AND(K86&gt;K$135, K86&lt;K$136),B$1&amp;"_moyen",B$1&amp;"_long")))</f>
        <v>wingl_trescourt</v>
      </c>
      <c r="C86" t="str">
        <f>IF(L86&lt;L$134,C$1&amp;"_trescourt", IF(AND(L86&gt;L$134,L86&lt;L$135),C$1&amp;"_court", IF(AND(L86&gt;L$135, L86&lt;L$136),C$1&amp;"_moyen",C$1&amp;"_long")))</f>
        <v>taill_trescourt</v>
      </c>
      <c r="D86" t="str">
        <f>IF(M86&lt;M$134,D$1&amp;"_trescourt", IF(AND(M86&gt;M$134,M86&lt;M$135),D$1&amp;"_court", IF(AND(M86&gt;M$135, M86&lt;M$136),D$1&amp;"_moyen",D$1&amp;"_long")))</f>
        <v>culml_trescourt</v>
      </c>
      <c r="E86" t="str">
        <f>IF(N86&lt;N$134,E$1&amp;"_trescourt", IF(AND(N86&gt;N$134,N86&lt;N$135),E$1&amp;"_court", IF(AND(N86&gt;N$135, N86&lt;N$136),E$1&amp;"_moyen",E$1&amp;"_long")))</f>
        <v>bilh_trescourt</v>
      </c>
      <c r="F86" t="str">
        <f t="shared" si="2"/>
        <v>billw_tresfin</v>
      </c>
      <c r="G86" t="str">
        <f>IF(P86&lt;P$134,G$1&amp;"_trescourt", IF(AND(P86&gt;P$134,P86&lt;P$135),G$1&amp;"_court", IF(AND(P86&gt;P$135, P86&lt;P$136),G$1&amp;"_moyen",G$1&amp;"_long")))</f>
        <v>tarsl_court</v>
      </c>
      <c r="H86" t="str">
        <f>IF(Q86&lt;Q$134,H$1&amp;"_trescourt", IF(AND(Q86&gt;Q$134,Q86&lt;Q$135),H$1&amp;"_court", IF(AND(Q86&gt;Q$135, Q86&lt;Q$136),H$1&amp;"_moyen",H$1&amp;"_long")))</f>
        <v>midtl_trescourt</v>
      </c>
      <c r="I86" t="str">
        <f t="shared" si="3"/>
        <v>weig_tresleger</v>
      </c>
      <c r="K86">
        <v>56.5</v>
      </c>
      <c r="L86">
        <v>47.5</v>
      </c>
      <c r="M86">
        <v>12.1</v>
      </c>
      <c r="N86">
        <v>2.7</v>
      </c>
      <c r="O86">
        <v>3.9</v>
      </c>
      <c r="P86">
        <v>19.899999999999999</v>
      </c>
      <c r="Q86">
        <v>12</v>
      </c>
      <c r="R86">
        <v>7.8</v>
      </c>
    </row>
    <row r="87" spans="1:18" x14ac:dyDescent="0.25">
      <c r="A87" t="s">
        <v>85</v>
      </c>
      <c r="B87" t="str">
        <f>IF(K87&lt;K$134,B$1&amp;"_trescourt", IF(AND(K87&gt;K$134,K87&lt;K$135),B$1&amp;"_court", IF(AND(K87&gt;K$135, K87&lt;K$136),B$1&amp;"_moyen",B$1&amp;"_long")))</f>
        <v>wingl_trescourt</v>
      </c>
      <c r="C87" t="str">
        <f>IF(L87&lt;L$134,C$1&amp;"_trescourt", IF(AND(L87&gt;L$134,L87&lt;L$135),C$1&amp;"_court", IF(AND(L87&gt;L$135, L87&lt;L$136),C$1&amp;"_moyen",C$1&amp;"_long")))</f>
        <v>taill_trescourt</v>
      </c>
      <c r="D87" t="str">
        <f>IF(M87&lt;M$134,D$1&amp;"_trescourt", IF(AND(M87&gt;M$134,M87&lt;M$135),D$1&amp;"_court", IF(AND(M87&gt;M$135, M87&lt;M$136),D$1&amp;"_moyen",D$1&amp;"_long")))</f>
        <v>culml_long</v>
      </c>
      <c r="E87" t="str">
        <f>IF(N87&lt;N$134,E$1&amp;"_trescourt", IF(AND(N87&gt;N$134,N87&lt;N$135),E$1&amp;"_court", IF(AND(N87&gt;N$135, N87&lt;N$136),E$1&amp;"_moyen",E$1&amp;"_long")))</f>
        <v>bilh_trescourt</v>
      </c>
      <c r="F87" t="str">
        <f t="shared" si="2"/>
        <v>billw_tresfin</v>
      </c>
      <c r="G87" t="str">
        <f>IF(P87&lt;P$134,G$1&amp;"_trescourt", IF(AND(P87&gt;P$134,P87&lt;P$135),G$1&amp;"_court", IF(AND(P87&gt;P$135, P87&lt;P$136),G$1&amp;"_moyen",G$1&amp;"_long")))</f>
        <v>tarsl_court</v>
      </c>
      <c r="H87" t="str">
        <f>IF(Q87&lt;Q$134,H$1&amp;"_trescourt", IF(AND(Q87&gt;Q$134,Q87&lt;Q$135),H$1&amp;"_court", IF(AND(Q87&gt;Q$135, Q87&lt;Q$136),H$1&amp;"_moyen",H$1&amp;"_long")))</f>
        <v>midtl_trescourt</v>
      </c>
      <c r="I87" t="str">
        <f t="shared" si="3"/>
        <v>weig_tresleger</v>
      </c>
      <c r="K87">
        <v>63.5</v>
      </c>
      <c r="L87">
        <v>51</v>
      </c>
      <c r="M87">
        <v>13.2</v>
      </c>
      <c r="N87">
        <v>2.9</v>
      </c>
      <c r="O87">
        <v>4.5999999999999996</v>
      </c>
      <c r="P87">
        <v>18.8</v>
      </c>
      <c r="Q87">
        <v>12.8</v>
      </c>
      <c r="R87">
        <v>8.1999999999999993</v>
      </c>
    </row>
    <row r="88" spans="1:18" x14ac:dyDescent="0.25">
      <c r="A88" t="s">
        <v>86</v>
      </c>
      <c r="B88" t="str">
        <f>IF(K88&lt;K$134,B$1&amp;"_trescourt", IF(AND(K88&gt;K$134,K88&lt;K$135),B$1&amp;"_court", IF(AND(K88&gt;K$135, K88&lt;K$136),B$1&amp;"_moyen",B$1&amp;"_long")))</f>
        <v>wingl_trescourt</v>
      </c>
      <c r="C88" t="str">
        <f>IF(L88&lt;L$134,C$1&amp;"_trescourt", IF(AND(L88&gt;L$134,L88&lt;L$135),C$1&amp;"_court", IF(AND(L88&gt;L$135, L88&lt;L$136),C$1&amp;"_moyen",C$1&amp;"_long")))</f>
        <v>taill_trescourt</v>
      </c>
      <c r="D88" t="str">
        <f>IF(M88&lt;M$134,D$1&amp;"_trescourt", IF(AND(M88&gt;M$134,M88&lt;M$135),D$1&amp;"_court", IF(AND(M88&gt;M$135, M88&lt;M$136),D$1&amp;"_moyen",D$1&amp;"_long")))</f>
        <v>culml_trescourt</v>
      </c>
      <c r="E88" t="str">
        <f>IF(N88&lt;N$134,E$1&amp;"_trescourt", IF(AND(N88&gt;N$134,N88&lt;N$135),E$1&amp;"_court", IF(AND(N88&gt;N$135, N88&lt;N$136),E$1&amp;"_moyen",E$1&amp;"_long")))</f>
        <v>bilh_trescourt</v>
      </c>
      <c r="F88" t="str">
        <f t="shared" si="2"/>
        <v>billw_tresfin</v>
      </c>
      <c r="G88" t="str">
        <f>IF(P88&lt;P$134,G$1&amp;"_trescourt", IF(AND(P88&gt;P$134,P88&lt;P$135),G$1&amp;"_court", IF(AND(P88&gt;P$135, P88&lt;P$136),G$1&amp;"_moyen",G$1&amp;"_long")))</f>
        <v>tarsl_trescourt</v>
      </c>
      <c r="H88" t="str">
        <f>IF(Q88&lt;Q$134,H$1&amp;"_trescourt", IF(AND(Q88&gt;Q$134,Q88&lt;Q$135),H$1&amp;"_court", IF(AND(Q88&gt;Q$135, Q88&lt;Q$136),H$1&amp;"_moyen",H$1&amp;"_long")))</f>
        <v>midtl_trescourt</v>
      </c>
      <c r="I88" t="str">
        <f t="shared" si="3"/>
        <v>weig_tresleger</v>
      </c>
      <c r="K88">
        <v>52</v>
      </c>
      <c r="L88">
        <v>40.5</v>
      </c>
      <c r="M88">
        <v>11</v>
      </c>
      <c r="N88">
        <v>2.8</v>
      </c>
      <c r="O88">
        <v>3.2</v>
      </c>
      <c r="P88">
        <v>17.5</v>
      </c>
      <c r="Q88">
        <v>12</v>
      </c>
      <c r="R88">
        <v>5.3</v>
      </c>
    </row>
    <row r="89" spans="1:18" x14ac:dyDescent="0.25">
      <c r="A89" t="s">
        <v>87</v>
      </c>
      <c r="B89" t="str">
        <f>IF(K89&lt;K$134,B$1&amp;"_trescourt", IF(AND(K89&gt;K$134,K89&lt;K$135),B$1&amp;"_court", IF(AND(K89&gt;K$135, K89&lt;K$136),B$1&amp;"_moyen",B$1&amp;"_long")))</f>
        <v>wingl_court</v>
      </c>
      <c r="C89" t="str">
        <f>IF(L89&lt;L$134,C$1&amp;"_trescourt", IF(AND(L89&gt;L$134,L89&lt;L$135),C$1&amp;"_court", IF(AND(L89&gt;L$135, L89&lt;L$136),C$1&amp;"_moyen",C$1&amp;"_long")))</f>
        <v>taill_court</v>
      </c>
      <c r="D89" t="str">
        <f>IF(M89&lt;M$134,D$1&amp;"_trescourt", IF(AND(M89&gt;M$134,M89&lt;M$135),D$1&amp;"_court", IF(AND(M89&gt;M$135, M89&lt;M$136),D$1&amp;"_moyen",D$1&amp;"_long")))</f>
        <v>culml_court</v>
      </c>
      <c r="E89" t="str">
        <f>IF(N89&lt;N$134,E$1&amp;"_trescourt", IF(AND(N89&gt;N$134,N89&lt;N$135),E$1&amp;"_court", IF(AND(N89&gt;N$135, N89&lt;N$136),E$1&amp;"_moyen",E$1&amp;"_long")))</f>
        <v>bilh_court</v>
      </c>
      <c r="F89" t="str">
        <f t="shared" si="2"/>
        <v>billw_moyen</v>
      </c>
      <c r="G89" t="str">
        <f>IF(P89&lt;P$134,G$1&amp;"_trescourt", IF(AND(P89&gt;P$134,P89&lt;P$135),G$1&amp;"_court", IF(AND(P89&gt;P$135, P89&lt;P$136),G$1&amp;"_moyen",G$1&amp;"_long")))</f>
        <v>tarsl_court</v>
      </c>
      <c r="H89" t="str">
        <f>IF(Q89&lt;Q$134,H$1&amp;"_trescourt", IF(AND(Q89&gt;Q$134,Q89&lt;Q$135),H$1&amp;"_court", IF(AND(Q89&gt;Q$135, Q89&lt;Q$136),H$1&amp;"_moyen",H$1&amp;"_long")))</f>
        <v>midtl_court</v>
      </c>
      <c r="I89" t="str">
        <f t="shared" si="3"/>
        <v>weig_leger</v>
      </c>
      <c r="K89">
        <v>78.2</v>
      </c>
      <c r="L89">
        <v>56.3</v>
      </c>
      <c r="M89">
        <v>14</v>
      </c>
      <c r="N89">
        <v>4.2</v>
      </c>
      <c r="O89">
        <v>7.1</v>
      </c>
      <c r="P89">
        <v>19.8</v>
      </c>
      <c r="Q89">
        <v>16.899999999999999</v>
      </c>
      <c r="R89">
        <v>19.5</v>
      </c>
    </row>
    <row r="90" spans="1:18" x14ac:dyDescent="0.25">
      <c r="A90" t="s">
        <v>88</v>
      </c>
      <c r="B90" t="str">
        <f>IF(K90&lt;K$134,B$1&amp;"_trescourt", IF(AND(K90&gt;K$134,K90&lt;K$135),B$1&amp;"_court", IF(AND(K90&gt;K$135, K90&lt;K$136),B$1&amp;"_moyen",B$1&amp;"_long")))</f>
        <v>wingl_court</v>
      </c>
      <c r="C90" t="str">
        <f>IF(L90&lt;L$134,C$1&amp;"_trescourt", IF(AND(L90&gt;L$134,L90&lt;L$135),C$1&amp;"_court", IF(AND(L90&gt;L$135, L90&lt;L$136),C$1&amp;"_moyen",C$1&amp;"_long")))</f>
        <v>taill_court</v>
      </c>
      <c r="D90" t="str">
        <f>IF(M90&lt;M$134,D$1&amp;"_trescourt", IF(AND(M90&gt;M$134,M90&lt;M$135),D$1&amp;"_court", IF(AND(M90&gt;M$135, M90&lt;M$136),D$1&amp;"_moyen",D$1&amp;"_long")))</f>
        <v>culml_court</v>
      </c>
      <c r="E90" t="str">
        <f>IF(N90&lt;N$134,E$1&amp;"_trescourt", IF(AND(N90&gt;N$134,N90&lt;N$135),E$1&amp;"_court", IF(AND(N90&gt;N$135, N90&lt;N$136),E$1&amp;"_moyen",E$1&amp;"_long")))</f>
        <v>bilh_long</v>
      </c>
      <c r="F90" t="str">
        <f t="shared" si="2"/>
        <v>billw_fin</v>
      </c>
      <c r="G90" t="str">
        <f>IF(P90&lt;P$134,G$1&amp;"_trescourt", IF(AND(P90&gt;P$134,P90&lt;P$135),G$1&amp;"_court", IF(AND(P90&gt;P$135, P90&lt;P$136),G$1&amp;"_moyen",G$1&amp;"_long")))</f>
        <v>tarsl_moyen</v>
      </c>
      <c r="H90" t="str">
        <f>IF(Q90&lt;Q$134,H$1&amp;"_trescourt", IF(AND(Q90&gt;Q$134,Q90&lt;Q$135),H$1&amp;"_court", IF(AND(Q90&gt;Q$135, Q90&lt;Q$136),H$1&amp;"_moyen",H$1&amp;"_long")))</f>
        <v>midtl_court</v>
      </c>
      <c r="I90" t="str">
        <f t="shared" si="3"/>
        <v>weig_leger</v>
      </c>
      <c r="K90">
        <v>72.3</v>
      </c>
      <c r="L90">
        <v>63.5</v>
      </c>
      <c r="M90">
        <v>13.6</v>
      </c>
      <c r="N90">
        <v>3.6</v>
      </c>
      <c r="O90">
        <v>5.7</v>
      </c>
      <c r="P90">
        <v>21</v>
      </c>
      <c r="Q90">
        <v>17.2</v>
      </c>
      <c r="R90">
        <v>15</v>
      </c>
    </row>
    <row r="91" spans="1:18" x14ac:dyDescent="0.25">
      <c r="A91" t="s">
        <v>89</v>
      </c>
      <c r="B91" t="str">
        <f>IF(K91&lt;K$134,B$1&amp;"_trescourt", IF(AND(K91&gt;K$134,K91&lt;K$135),B$1&amp;"_court", IF(AND(K91&gt;K$135, K91&lt;K$136),B$1&amp;"_moyen",B$1&amp;"_long")))</f>
        <v>wingl_long</v>
      </c>
      <c r="C91" t="str">
        <f>IF(L91&lt;L$134,C$1&amp;"_trescourt", IF(AND(L91&gt;L$134,L91&lt;L$135),C$1&amp;"_court", IF(AND(L91&gt;L$135, L91&lt;L$136),C$1&amp;"_moyen",C$1&amp;"_long")))</f>
        <v>taill_moyen</v>
      </c>
      <c r="D91" t="str">
        <f>IF(M91&lt;M$134,D$1&amp;"_trescourt", IF(AND(M91&gt;M$134,M91&lt;M$135),D$1&amp;"_court", IF(AND(M91&gt;M$135, M91&lt;M$136),D$1&amp;"_moyen",D$1&amp;"_long")))</f>
        <v>culml_moyen</v>
      </c>
      <c r="E91" t="str">
        <f>IF(N91&lt;N$134,E$1&amp;"_trescourt", IF(AND(N91&gt;N$134,N91&lt;N$135),E$1&amp;"_court", IF(AND(N91&gt;N$135, N91&lt;N$136),E$1&amp;"_moyen",E$1&amp;"_long")))</f>
        <v>bilh_court</v>
      </c>
      <c r="F91" t="str">
        <f t="shared" si="2"/>
        <v>billw_fin</v>
      </c>
      <c r="G91" t="str">
        <f>IF(P91&lt;P$134,G$1&amp;"_trescourt", IF(AND(P91&gt;P$134,P91&lt;P$135),G$1&amp;"_court", IF(AND(P91&gt;P$135, P91&lt;P$136),G$1&amp;"_moyen",G$1&amp;"_long")))</f>
        <v>tarsl_moyen</v>
      </c>
      <c r="H91" t="str">
        <f>IF(Q91&lt;Q$134,H$1&amp;"_trescourt", IF(AND(Q91&gt;Q$134,Q91&lt;Q$135),H$1&amp;"_court", IF(AND(Q91&gt;Q$135, Q91&lt;Q$136),H$1&amp;"_moyen",H$1&amp;"_long")))</f>
        <v>midtl_court</v>
      </c>
      <c r="I91" t="str">
        <f t="shared" si="3"/>
        <v>weig_moyen</v>
      </c>
      <c r="K91">
        <v>81</v>
      </c>
      <c r="L91">
        <v>72</v>
      </c>
      <c r="M91">
        <v>17</v>
      </c>
      <c r="N91">
        <v>4.2</v>
      </c>
      <c r="O91">
        <v>6.8</v>
      </c>
      <c r="P91">
        <v>23.6</v>
      </c>
      <c r="Q91">
        <v>19.2</v>
      </c>
      <c r="R91">
        <v>21.8</v>
      </c>
    </row>
    <row r="92" spans="1:18" x14ac:dyDescent="0.25">
      <c r="A92" t="s">
        <v>90</v>
      </c>
      <c r="B92" t="str">
        <f>IF(K92&lt;K$134,B$1&amp;"_trescourt", IF(AND(K92&gt;K$134,K92&lt;K$135),B$1&amp;"_court", IF(AND(K92&gt;K$135, K92&lt;K$136),B$1&amp;"_moyen",B$1&amp;"_long")))</f>
        <v>wingl_court</v>
      </c>
      <c r="C92" t="str">
        <f>IF(L92&lt;L$134,C$1&amp;"_trescourt", IF(AND(L92&gt;L$134,L92&lt;L$135),C$1&amp;"_court", IF(AND(L92&gt;L$135, L92&lt;L$136),C$1&amp;"_moyen",C$1&amp;"_long")))</f>
        <v>taill_court</v>
      </c>
      <c r="D92" t="str">
        <f>IF(M92&lt;M$134,D$1&amp;"_trescourt", IF(AND(M92&gt;M$134,M92&lt;M$135),D$1&amp;"_court", IF(AND(M92&gt;M$135, M92&lt;M$136),D$1&amp;"_moyen",D$1&amp;"_long")))</f>
        <v>culml_court</v>
      </c>
      <c r="E92" t="str">
        <f>IF(N92&lt;N$134,E$1&amp;"_trescourt", IF(AND(N92&gt;N$134,N92&lt;N$135),E$1&amp;"_court", IF(AND(N92&gt;N$135, N92&lt;N$136),E$1&amp;"_moyen",E$1&amp;"_long")))</f>
        <v>bilh_trescourt</v>
      </c>
      <c r="F92" t="str">
        <f t="shared" si="2"/>
        <v>billw_fin</v>
      </c>
      <c r="G92" t="str">
        <f>IF(P92&lt;P$134,G$1&amp;"_trescourt", IF(AND(P92&gt;P$134,P92&lt;P$135),G$1&amp;"_court", IF(AND(P92&gt;P$135, P92&lt;P$136),G$1&amp;"_moyen",G$1&amp;"_long")))</f>
        <v>tarsl_court</v>
      </c>
      <c r="H92" t="str">
        <f>IF(Q92&lt;Q$134,H$1&amp;"_trescourt", IF(AND(Q92&gt;Q$134,Q92&lt;Q$135),H$1&amp;"_court", IF(AND(Q92&gt;Q$135, Q92&lt;Q$136),H$1&amp;"_moyen",H$1&amp;"_long")))</f>
        <v>midtl_court</v>
      </c>
      <c r="I92" t="str">
        <f t="shared" si="3"/>
        <v>weig_leger</v>
      </c>
      <c r="K92">
        <v>72</v>
      </c>
      <c r="L92">
        <v>59.5</v>
      </c>
      <c r="M92">
        <v>14.2</v>
      </c>
      <c r="N92">
        <v>3.3</v>
      </c>
      <c r="O92">
        <v>5.9</v>
      </c>
      <c r="P92">
        <v>19.899999999999999</v>
      </c>
      <c r="Q92">
        <v>15.8</v>
      </c>
      <c r="R92">
        <v>18.7</v>
      </c>
    </row>
    <row r="93" spans="1:18" x14ac:dyDescent="0.25">
      <c r="A93" t="s">
        <v>91</v>
      </c>
      <c r="B93" t="str">
        <f>IF(K93&lt;K$134,B$1&amp;"_trescourt", IF(AND(K93&gt;K$134,K93&lt;K$135),B$1&amp;"_court", IF(AND(K93&gt;K$135, K93&lt;K$136),B$1&amp;"_moyen",B$1&amp;"_long")))</f>
        <v>wingl_trescourt</v>
      </c>
      <c r="C93" t="str">
        <f>IF(L93&lt;L$134,C$1&amp;"_trescourt", IF(AND(L93&gt;L$134,L93&lt;L$135),C$1&amp;"_court", IF(AND(L93&gt;L$135, L93&lt;L$136),C$1&amp;"_moyen",C$1&amp;"_long")))</f>
        <v>taill_court</v>
      </c>
      <c r="D93" t="str">
        <f>IF(M93&lt;M$134,D$1&amp;"_trescourt", IF(AND(M93&gt;M$134,M93&lt;M$135),D$1&amp;"_court", IF(AND(M93&gt;M$135, M93&lt;M$136),D$1&amp;"_moyen",D$1&amp;"_long")))</f>
        <v>culml_court</v>
      </c>
      <c r="E93" t="str">
        <f>IF(N93&lt;N$134,E$1&amp;"_trescourt", IF(AND(N93&gt;N$134,N93&lt;N$135),E$1&amp;"_court", IF(AND(N93&gt;N$135, N93&lt;N$136),E$1&amp;"_moyen",E$1&amp;"_long")))</f>
        <v>bilh_trescourt</v>
      </c>
      <c r="F93" t="str">
        <f t="shared" si="2"/>
        <v>billw_fin</v>
      </c>
      <c r="G93" t="str">
        <f>IF(P93&lt;P$134,G$1&amp;"_trescourt", IF(AND(P93&gt;P$134,P93&lt;P$135),G$1&amp;"_court", IF(AND(P93&gt;P$135, P93&lt;P$136),G$1&amp;"_moyen",G$1&amp;"_long")))</f>
        <v>tarsl_long</v>
      </c>
      <c r="H93" t="str">
        <f>IF(Q93&lt;Q$134,H$1&amp;"_trescourt", IF(AND(Q93&gt;Q$134,Q93&lt;Q$135),H$1&amp;"_court", IF(AND(Q93&gt;Q$135, Q93&lt;Q$136),H$1&amp;"_moyen",H$1&amp;"_long")))</f>
        <v>midtl_trescourt</v>
      </c>
      <c r="I93" t="str">
        <f t="shared" si="3"/>
        <v>weig_leger</v>
      </c>
      <c r="K93">
        <v>60</v>
      </c>
      <c r="L93">
        <v>65.5</v>
      </c>
      <c r="M93">
        <v>14.2</v>
      </c>
      <c r="N93">
        <v>3</v>
      </c>
      <c r="O93">
        <v>5.7</v>
      </c>
      <c r="P93">
        <v>20.2</v>
      </c>
      <c r="Q93">
        <v>15</v>
      </c>
      <c r="R93">
        <v>12.5</v>
      </c>
    </row>
    <row r="94" spans="1:18" x14ac:dyDescent="0.25">
      <c r="A94" t="s">
        <v>92</v>
      </c>
      <c r="B94" t="str">
        <f>IF(K94&lt;K$134,B$1&amp;"_trescourt", IF(AND(K94&gt;K$134,K94&lt;K$135),B$1&amp;"_court", IF(AND(K94&gt;K$135, K94&lt;K$136),B$1&amp;"_moyen",B$1&amp;"_long")))</f>
        <v>wingl_trescourt</v>
      </c>
      <c r="C94" t="str">
        <f>IF(L94&lt;L$134,C$1&amp;"_trescourt", IF(AND(L94&gt;L$134,L94&lt;L$135),C$1&amp;"_court", IF(AND(L94&gt;L$135, L94&lt;L$136),C$1&amp;"_moyen",C$1&amp;"_long")))</f>
        <v>taill_court</v>
      </c>
      <c r="D94" t="str">
        <f>IF(M94&lt;M$134,D$1&amp;"_trescourt", IF(AND(M94&gt;M$134,M94&lt;M$135),D$1&amp;"_court", IF(AND(M94&gt;M$135, M94&lt;M$136),D$1&amp;"_moyen",D$1&amp;"_long")))</f>
        <v>culml_trescourt</v>
      </c>
      <c r="E94" t="str">
        <f>IF(N94&lt;N$134,E$1&amp;"_trescourt", IF(AND(N94&gt;N$134,N94&lt;N$135),E$1&amp;"_court", IF(AND(N94&gt;N$135, N94&lt;N$136),E$1&amp;"_moyen",E$1&amp;"_long")))</f>
        <v>bilh_trescourt</v>
      </c>
      <c r="F94" t="str">
        <f t="shared" si="2"/>
        <v>billw_tresfin</v>
      </c>
      <c r="G94" t="str">
        <f>IF(P94&lt;P$134,G$1&amp;"_trescourt", IF(AND(P94&gt;P$134,P94&lt;P$135),G$1&amp;"_court", IF(AND(P94&gt;P$135, P94&lt;P$136),G$1&amp;"_moyen",G$1&amp;"_long")))</f>
        <v>tarsl_court</v>
      </c>
      <c r="H94" t="str">
        <f>IF(Q94&lt;Q$134,H$1&amp;"_trescourt", IF(AND(Q94&gt;Q$134,Q94&lt;Q$135),H$1&amp;"_court", IF(AND(Q94&gt;Q$135, Q94&lt;Q$136),H$1&amp;"_moyen",H$1&amp;"_long")))</f>
        <v>midtl_trescourt</v>
      </c>
      <c r="I94" t="str">
        <f t="shared" si="3"/>
        <v>weig_tresleger</v>
      </c>
      <c r="K94">
        <v>57.5</v>
      </c>
      <c r="L94">
        <v>55.5</v>
      </c>
      <c r="M94">
        <v>11.7</v>
      </c>
      <c r="N94">
        <v>2.8</v>
      </c>
      <c r="O94">
        <v>5.0999999999999996</v>
      </c>
      <c r="P94">
        <v>18.5</v>
      </c>
      <c r="Q94">
        <v>13.7</v>
      </c>
      <c r="R94">
        <v>10.3</v>
      </c>
    </row>
    <row r="95" spans="1:18" x14ac:dyDescent="0.25">
      <c r="A95" t="s">
        <v>93</v>
      </c>
      <c r="B95" t="str">
        <f>IF(K95&lt;K$134,B$1&amp;"_trescourt", IF(AND(K95&gt;K$134,K95&lt;K$135),B$1&amp;"_court", IF(AND(K95&gt;K$135, K95&lt;K$136),B$1&amp;"_moyen",B$1&amp;"_long")))</f>
        <v>wingl_trescourt</v>
      </c>
      <c r="C95" t="str">
        <f>IF(L95&lt;L$134,C$1&amp;"_trescourt", IF(AND(L95&gt;L$134,L95&lt;L$135),C$1&amp;"_court", IF(AND(L95&gt;L$135, L95&lt;L$136),C$1&amp;"_moyen",C$1&amp;"_long")))</f>
        <v>taill_trescourt</v>
      </c>
      <c r="D95" t="str">
        <f>IF(M95&lt;M$134,D$1&amp;"_trescourt", IF(AND(M95&gt;M$134,M95&lt;M$135),D$1&amp;"_court", IF(AND(M95&gt;M$135, M95&lt;M$136),D$1&amp;"_moyen",D$1&amp;"_long")))</f>
        <v>culml_trescourt</v>
      </c>
      <c r="E95" t="str">
        <f>IF(N95&lt;N$134,E$1&amp;"_trescourt", IF(AND(N95&gt;N$134,N95&lt;N$135),E$1&amp;"_court", IF(AND(N95&gt;N$135, N95&lt;N$136),E$1&amp;"_moyen",E$1&amp;"_long")))</f>
        <v>bilh_trescourt</v>
      </c>
      <c r="F95" t="str">
        <f t="shared" si="2"/>
        <v>billw_tresfin</v>
      </c>
      <c r="G95" t="str">
        <f>IF(P95&lt;P$134,G$1&amp;"_trescourt", IF(AND(P95&gt;P$134,P95&lt;P$135),G$1&amp;"_court", IF(AND(P95&gt;P$135, P95&lt;P$136),G$1&amp;"_moyen",G$1&amp;"_long")))</f>
        <v>tarsl_court</v>
      </c>
      <c r="H95" t="str">
        <f>IF(Q95&lt;Q$134,H$1&amp;"_trescourt", IF(AND(Q95&gt;Q$134,Q95&lt;Q$135),H$1&amp;"_court", IF(AND(Q95&gt;Q$135, Q95&lt;Q$136),H$1&amp;"_moyen",H$1&amp;"_long")))</f>
        <v>midtl_trescourt</v>
      </c>
      <c r="I95" t="str">
        <f t="shared" si="3"/>
        <v>weig_tresleger</v>
      </c>
      <c r="K95">
        <v>56</v>
      </c>
      <c r="L95">
        <v>52.5</v>
      </c>
      <c r="M95">
        <v>12.4</v>
      </c>
      <c r="N95">
        <v>2.9</v>
      </c>
      <c r="O95">
        <v>5</v>
      </c>
      <c r="P95">
        <v>18.5</v>
      </c>
      <c r="Q95">
        <v>14.8</v>
      </c>
      <c r="R95">
        <v>9.6</v>
      </c>
    </row>
    <row r="96" spans="1:18" x14ac:dyDescent="0.25">
      <c r="A96" t="s">
        <v>94</v>
      </c>
      <c r="B96" t="str">
        <f>IF(K96&lt;K$134,B$1&amp;"_trescourt", IF(AND(K96&gt;K$134,K96&lt;K$135),B$1&amp;"_court", IF(AND(K96&gt;K$135, K96&lt;K$136),B$1&amp;"_moyen",B$1&amp;"_long")))</f>
        <v>wingl_trescourt</v>
      </c>
      <c r="C96" t="str">
        <f>IF(L96&lt;L$134,C$1&amp;"_trescourt", IF(AND(L96&gt;L$134,L96&lt;L$135),C$1&amp;"_court", IF(AND(L96&gt;L$135, L96&lt;L$136),C$1&amp;"_moyen",C$1&amp;"_long")))</f>
        <v>taill_long</v>
      </c>
      <c r="D96" t="str">
        <f>IF(M96&lt;M$134,D$1&amp;"_trescourt", IF(AND(M96&gt;M$134,M96&lt;M$135),D$1&amp;"_court", IF(AND(M96&gt;M$135, M96&lt;M$136),D$1&amp;"_moyen",D$1&amp;"_long")))</f>
        <v>culml_trescourt</v>
      </c>
      <c r="E96" t="str">
        <f>IF(N96&lt;N$134,E$1&amp;"_trescourt", IF(AND(N96&gt;N$134,N96&lt;N$135),E$1&amp;"_court", IF(AND(N96&gt;N$135, N96&lt;N$136),E$1&amp;"_moyen",E$1&amp;"_long")))</f>
        <v>bilh_trescourt</v>
      </c>
      <c r="F96" t="str">
        <f t="shared" si="2"/>
        <v>billw_tresfin</v>
      </c>
      <c r="G96" t="str">
        <f>IF(P96&lt;P$134,G$1&amp;"_trescourt", IF(AND(P96&gt;P$134,P96&lt;P$135),G$1&amp;"_court", IF(AND(P96&gt;P$135, P96&lt;P$136),G$1&amp;"_moyen",G$1&amp;"_long")))</f>
        <v>tarsl_court</v>
      </c>
      <c r="H96" t="str">
        <f>IF(Q96&lt;Q$134,H$1&amp;"_trescourt", IF(AND(Q96&gt;Q$134,Q96&lt;Q$135),H$1&amp;"_court", IF(AND(Q96&gt;Q$135, Q96&lt;Q$136),H$1&amp;"_moyen",H$1&amp;"_long")))</f>
        <v>midtl_trescourt</v>
      </c>
      <c r="I96" t="str">
        <f t="shared" si="3"/>
        <v>weig_tresleger</v>
      </c>
      <c r="K96">
        <v>53</v>
      </c>
      <c r="L96">
        <v>69</v>
      </c>
      <c r="M96">
        <v>11.2</v>
      </c>
      <c r="N96">
        <v>2.8</v>
      </c>
      <c r="O96">
        <v>4.9000000000000004</v>
      </c>
      <c r="P96">
        <v>18</v>
      </c>
      <c r="Q96">
        <v>14.6</v>
      </c>
      <c r="R96">
        <v>8.8000000000000007</v>
      </c>
    </row>
    <row r="97" spans="1:18" x14ac:dyDescent="0.25">
      <c r="A97" t="s">
        <v>95</v>
      </c>
      <c r="B97" t="str">
        <f>IF(K97&lt;K$134,B$1&amp;"_trescourt", IF(AND(K97&gt;K$134,K97&lt;K$135),B$1&amp;"_court", IF(AND(K97&gt;K$135, K97&lt;K$136),B$1&amp;"_moyen",B$1&amp;"_long")))</f>
        <v>wingl_trescourt</v>
      </c>
      <c r="C97" t="str">
        <f>IF(L97&lt;L$134,C$1&amp;"_trescourt", IF(AND(L97&gt;L$134,L97&lt;L$135),C$1&amp;"_court", IF(AND(L97&gt;L$135, L97&lt;L$136),C$1&amp;"_moyen",C$1&amp;"_long")))</f>
        <v>taill_moyen</v>
      </c>
      <c r="D97" t="str">
        <f>IF(M97&lt;M$134,D$1&amp;"_trescourt", IF(AND(M97&gt;M$134,M97&lt;M$135),D$1&amp;"_court", IF(AND(M97&gt;M$135, M97&lt;M$136),D$1&amp;"_moyen",D$1&amp;"_long")))</f>
        <v>culml_long</v>
      </c>
      <c r="E97" t="str">
        <f>IF(N97&lt;N$134,E$1&amp;"_trescourt", IF(AND(N97&gt;N$134,N97&lt;N$135),E$1&amp;"_court", IF(AND(N97&gt;N$135, N97&lt;N$136),E$1&amp;"_moyen",E$1&amp;"_long")))</f>
        <v>bilh_court</v>
      </c>
      <c r="F97" t="str">
        <f t="shared" si="2"/>
        <v>billw_fin</v>
      </c>
      <c r="G97" t="str">
        <f>IF(P97&lt;P$134,G$1&amp;"_trescourt", IF(AND(P97&gt;P$134,P97&lt;P$135),G$1&amp;"_court", IF(AND(P97&gt;P$135, P97&lt;P$136),G$1&amp;"_moyen",G$1&amp;"_long")))</f>
        <v>tarsl_moyen</v>
      </c>
      <c r="H97" t="str">
        <f>IF(Q97&lt;Q$134,H$1&amp;"_trescourt", IF(AND(Q97&gt;Q$134,Q97&lt;Q$135),H$1&amp;"_court", IF(AND(Q97&gt;Q$135, Q97&lt;Q$136),H$1&amp;"_moyen",H$1&amp;"_long")))</f>
        <v>midtl_court</v>
      </c>
      <c r="I97" t="str">
        <f t="shared" si="3"/>
        <v>weig_leger</v>
      </c>
      <c r="K97">
        <v>60.7</v>
      </c>
      <c r="L97">
        <v>86.7</v>
      </c>
      <c r="M97">
        <v>13.2</v>
      </c>
      <c r="N97">
        <v>3.9</v>
      </c>
      <c r="O97">
        <v>5.9</v>
      </c>
      <c r="P97">
        <v>25.5</v>
      </c>
      <c r="Q97">
        <v>17.5</v>
      </c>
      <c r="R97">
        <v>13.7</v>
      </c>
    </row>
    <row r="98" spans="1:18" x14ac:dyDescent="0.25">
      <c r="A98" t="s">
        <v>96</v>
      </c>
      <c r="B98" t="str">
        <f>IF(K98&lt;K$134,B$1&amp;"_trescourt", IF(AND(K98&gt;K$134,K98&lt;K$135),B$1&amp;"_court", IF(AND(K98&gt;K$135, K98&lt;K$136),B$1&amp;"_moyen",B$1&amp;"_long")))</f>
        <v>wingl_trescourt</v>
      </c>
      <c r="C98" t="str">
        <f>IF(L98&lt;L$134,C$1&amp;"_trescourt", IF(AND(L98&gt;L$134,L98&lt;L$135),C$1&amp;"_court", IF(AND(L98&gt;L$135, L98&lt;L$136),C$1&amp;"_moyen",C$1&amp;"_long")))</f>
        <v>taill_trescourt</v>
      </c>
      <c r="D98" t="str">
        <f>IF(M98&lt;M$134,D$1&amp;"_trescourt", IF(AND(M98&gt;M$134,M98&lt;M$135),D$1&amp;"_court", IF(AND(M98&gt;M$135, M98&lt;M$136),D$1&amp;"_moyen",D$1&amp;"_long")))</f>
        <v>culml_court</v>
      </c>
      <c r="E98" t="str">
        <f>IF(N98&lt;N$134,E$1&amp;"_trescourt", IF(AND(N98&gt;N$134,N98&lt;N$135),E$1&amp;"_court", IF(AND(N98&gt;N$135, N98&lt;N$136),E$1&amp;"_moyen",E$1&amp;"_long")))</f>
        <v>bilh_trescourt</v>
      </c>
      <c r="F98" t="str">
        <f t="shared" si="2"/>
        <v>billw_tresfin</v>
      </c>
      <c r="G98" t="str">
        <f>IF(P98&lt;P$134,G$1&amp;"_trescourt", IF(AND(P98&gt;P$134,P98&lt;P$135),G$1&amp;"_court", IF(AND(P98&gt;P$135, P98&lt;P$136),G$1&amp;"_moyen",G$1&amp;"_long")))</f>
        <v>tarsl_long</v>
      </c>
      <c r="H98" t="str">
        <f>IF(Q98&lt;Q$134,H$1&amp;"_trescourt", IF(AND(Q98&gt;Q$134,Q98&lt;Q$135),H$1&amp;"_court", IF(AND(Q98&gt;Q$135, Q98&lt;Q$136),H$1&amp;"_moyen",H$1&amp;"_long")))</f>
        <v>midtl_court</v>
      </c>
      <c r="I98" t="str">
        <f t="shared" si="3"/>
        <v>weig_tresleger</v>
      </c>
      <c r="K98">
        <v>52</v>
      </c>
      <c r="L98">
        <v>53.4</v>
      </c>
      <c r="M98">
        <v>16.3</v>
      </c>
      <c r="N98">
        <v>2.9</v>
      </c>
      <c r="O98">
        <v>5.2</v>
      </c>
      <c r="P98">
        <v>17.899999999999999</v>
      </c>
      <c r="Q98">
        <v>15.6</v>
      </c>
      <c r="R98">
        <v>9.6999999999999993</v>
      </c>
    </row>
    <row r="99" spans="1:18" x14ac:dyDescent="0.25">
      <c r="A99" t="s">
        <v>97</v>
      </c>
      <c r="B99" t="str">
        <f>IF(K99&lt;K$134,B$1&amp;"_trescourt", IF(AND(K99&gt;K$134,K99&lt;K$135),B$1&amp;"_court", IF(AND(K99&gt;K$135, K99&lt;K$136),B$1&amp;"_moyen",B$1&amp;"_long")))</f>
        <v>wingl_trescourt</v>
      </c>
      <c r="C99" t="str">
        <f>IF(L99&lt;L$134,C$1&amp;"_trescourt", IF(AND(L99&gt;L$134,L99&lt;L$135),C$1&amp;"_court", IF(AND(L99&gt;L$135, L99&lt;L$136),C$1&amp;"_moyen",C$1&amp;"_long")))</f>
        <v>taill_trescourt</v>
      </c>
      <c r="D99" t="str">
        <f>IF(M99&lt;M$134,D$1&amp;"_trescourt", IF(AND(M99&gt;M$134,M99&lt;M$135),D$1&amp;"_court", IF(AND(M99&gt;M$135, M99&lt;M$136),D$1&amp;"_moyen",D$1&amp;"_long")))</f>
        <v>culml_court</v>
      </c>
      <c r="E99" t="str">
        <f>IF(N99&lt;N$134,E$1&amp;"_trescourt", IF(AND(N99&gt;N$134,N99&lt;N$135),E$1&amp;"_court", IF(AND(N99&gt;N$135, N99&lt;N$136),E$1&amp;"_moyen",E$1&amp;"_long")))</f>
        <v>bilh_trescourt</v>
      </c>
      <c r="F99" t="str">
        <f t="shared" si="2"/>
        <v>billw_tresfin</v>
      </c>
      <c r="G99" t="str">
        <f>IF(P99&lt;P$134,G$1&amp;"_trescourt", IF(AND(P99&gt;P$134,P99&lt;P$135),G$1&amp;"_court", IF(AND(P99&gt;P$135, P99&lt;P$136),G$1&amp;"_moyen",G$1&amp;"_long")))</f>
        <v>tarsl_trescourt</v>
      </c>
      <c r="H99" t="str">
        <f>IF(Q99&lt;Q$134,H$1&amp;"_trescourt", IF(AND(Q99&gt;Q$134,Q99&lt;Q$135),H$1&amp;"_court", IF(AND(Q99&gt;Q$135, Q99&lt;Q$136),H$1&amp;"_moyen",H$1&amp;"_long")))</f>
        <v>midtl_trescourt</v>
      </c>
      <c r="I99" t="str">
        <f t="shared" si="3"/>
        <v>weig_tresleger</v>
      </c>
      <c r="K99">
        <v>46.5</v>
      </c>
      <c r="L99">
        <v>33</v>
      </c>
      <c r="M99">
        <v>13.3</v>
      </c>
      <c r="N99">
        <v>2.2999999999999998</v>
      </c>
      <c r="O99">
        <v>4.3</v>
      </c>
      <c r="P99">
        <v>16.399999999999999</v>
      </c>
      <c r="Q99">
        <v>14</v>
      </c>
      <c r="R99">
        <v>8.5</v>
      </c>
    </row>
    <row r="100" spans="1:18" x14ac:dyDescent="0.25">
      <c r="A100" t="s">
        <v>98</v>
      </c>
      <c r="B100" t="str">
        <f>IF(K100&lt;K$134,B$1&amp;"_trescourt", IF(AND(K100&gt;K$134,K100&lt;K$135),B$1&amp;"_court", IF(AND(K100&gt;K$135, K100&lt;K$136),B$1&amp;"_moyen",B$1&amp;"_long")))</f>
        <v>wingl_trescourt</v>
      </c>
      <c r="C100" t="str">
        <f>IF(L100&lt;L$134,C$1&amp;"_trescourt", IF(AND(L100&gt;L$134,L100&lt;L$135),C$1&amp;"_court", IF(AND(L100&gt;L$135, L100&lt;L$136),C$1&amp;"_moyen",C$1&amp;"_long")))</f>
        <v>taill_trescourt</v>
      </c>
      <c r="D100" t="str">
        <f>IF(M100&lt;M$134,D$1&amp;"_trescourt", IF(AND(M100&gt;M$134,M100&lt;M$135),D$1&amp;"_court", IF(AND(M100&gt;M$135, M100&lt;M$136),D$1&amp;"_moyen",D$1&amp;"_long")))</f>
        <v>culml_court</v>
      </c>
      <c r="E100" t="str">
        <f>IF(N100&lt;N$134,E$1&amp;"_trescourt", IF(AND(N100&gt;N$134,N100&lt;N$135),E$1&amp;"_court", IF(AND(N100&gt;N$135, N100&lt;N$136),E$1&amp;"_moyen",E$1&amp;"_long")))</f>
        <v>bilh_trescourt</v>
      </c>
      <c r="F100" t="str">
        <f t="shared" si="2"/>
        <v>billw_tresfin</v>
      </c>
      <c r="G100" t="str">
        <f>IF(P100&lt;P$134,G$1&amp;"_trescourt", IF(AND(P100&gt;P$134,P100&lt;P$135),G$1&amp;"_court", IF(AND(P100&gt;P$135, P100&lt;P$136),G$1&amp;"_moyen",G$1&amp;"_long")))</f>
        <v>tarsl_trescourt</v>
      </c>
      <c r="H100" t="str">
        <f>IF(Q100&lt;Q$134,H$1&amp;"_trescourt", IF(AND(Q100&gt;Q$134,Q100&lt;Q$135),H$1&amp;"_court", IF(AND(Q100&gt;Q$135, Q100&lt;Q$136),H$1&amp;"_moyen",H$1&amp;"_long")))</f>
        <v>midtl_court</v>
      </c>
      <c r="I100" t="str">
        <f t="shared" si="3"/>
        <v>weig_tresleger</v>
      </c>
      <c r="K100">
        <v>53.1</v>
      </c>
      <c r="L100">
        <v>48.1</v>
      </c>
      <c r="M100">
        <v>15.4</v>
      </c>
      <c r="N100">
        <v>3.2</v>
      </c>
      <c r="O100">
        <v>5.4</v>
      </c>
      <c r="P100">
        <v>16.2</v>
      </c>
      <c r="Q100">
        <v>15.7</v>
      </c>
      <c r="R100">
        <v>10.4</v>
      </c>
    </row>
    <row r="101" spans="1:18" x14ac:dyDescent="0.25">
      <c r="A101" t="s">
        <v>99</v>
      </c>
      <c r="B101" t="str">
        <f>IF(K101&lt;K$134,B$1&amp;"_trescourt", IF(AND(K101&gt;K$134,K101&lt;K$135),B$1&amp;"_court", IF(AND(K101&gt;K$135, K101&lt;K$136),B$1&amp;"_moyen",B$1&amp;"_long")))</f>
        <v>wingl_trescourt</v>
      </c>
      <c r="C101" t="str">
        <f>IF(L101&lt;L$134,C$1&amp;"_trescourt", IF(AND(L101&gt;L$134,L101&lt;L$135),C$1&amp;"_court", IF(AND(L101&gt;L$135, L101&lt;L$136),C$1&amp;"_moyen",C$1&amp;"_long")))</f>
        <v>taill_trescourt</v>
      </c>
      <c r="D101" t="str">
        <f>IF(M101&lt;M$134,D$1&amp;"_trescourt", IF(AND(M101&gt;M$134,M101&lt;M$135),D$1&amp;"_court", IF(AND(M101&gt;M$135, M101&lt;M$136),D$1&amp;"_moyen",D$1&amp;"_long")))</f>
        <v>culml_court</v>
      </c>
      <c r="E101" t="str">
        <f>IF(N101&lt;N$134,E$1&amp;"_trescourt", IF(AND(N101&gt;N$134,N101&lt;N$135),E$1&amp;"_court", IF(AND(N101&gt;N$135, N101&lt;N$136),E$1&amp;"_moyen",E$1&amp;"_long")))</f>
        <v>bilh_trescourt</v>
      </c>
      <c r="F101" t="str">
        <f t="shared" si="2"/>
        <v>billw_tresfin</v>
      </c>
      <c r="G101" t="str">
        <f>IF(P101&lt;P$134,G$1&amp;"_trescourt", IF(AND(P101&gt;P$134,P101&lt;P$135),G$1&amp;"_court", IF(AND(P101&gt;P$135, P101&lt;P$136),G$1&amp;"_moyen",G$1&amp;"_long")))</f>
        <v>tarsl_trescourt</v>
      </c>
      <c r="H101" t="str">
        <f>IF(Q101&lt;Q$134,H$1&amp;"_trescourt", IF(AND(Q101&gt;Q$134,Q101&lt;Q$135),H$1&amp;"_court", IF(AND(Q101&gt;Q$135, Q101&lt;Q$136),H$1&amp;"_moyen",H$1&amp;"_long")))</f>
        <v>midtl_court</v>
      </c>
      <c r="I101" t="str">
        <f t="shared" si="3"/>
        <v>weig_tresleger</v>
      </c>
      <c r="K101">
        <v>52.3</v>
      </c>
      <c r="L101">
        <v>49.5</v>
      </c>
      <c r="M101">
        <v>15</v>
      </c>
      <c r="N101">
        <v>3.2</v>
      </c>
      <c r="O101">
        <v>4.5</v>
      </c>
      <c r="P101">
        <v>17.399999999999999</v>
      </c>
      <c r="Q101">
        <v>16.600000000000001</v>
      </c>
      <c r="R101">
        <v>10.9</v>
      </c>
    </row>
    <row r="102" spans="1:18" x14ac:dyDescent="0.25">
      <c r="A102" t="s">
        <v>100</v>
      </c>
      <c r="B102" t="str">
        <f>IF(K102&lt;K$134,B$1&amp;"_trescourt", IF(AND(K102&gt;K$134,K102&lt;K$135),B$1&amp;"_court", IF(AND(K102&gt;K$135, K102&lt;K$136),B$1&amp;"_moyen",B$1&amp;"_long")))</f>
        <v>wingl_court</v>
      </c>
      <c r="C102" t="str">
        <f>IF(L102&lt;L$134,C$1&amp;"_trescourt", IF(AND(L102&gt;L$134,L102&lt;L$135),C$1&amp;"_court", IF(AND(L102&gt;L$135, L102&lt;L$136),C$1&amp;"_moyen",C$1&amp;"_long")))</f>
        <v>taill_court</v>
      </c>
      <c r="D102" t="str">
        <f>IF(M102&lt;M$134,D$1&amp;"_trescourt", IF(AND(M102&gt;M$134,M102&lt;M$135),D$1&amp;"_court", IF(AND(M102&gt;M$135, M102&lt;M$136),D$1&amp;"_moyen",D$1&amp;"_long")))</f>
        <v>culml_court</v>
      </c>
      <c r="E102" t="str">
        <f>IF(N102&lt;N$134,E$1&amp;"_trescourt", IF(AND(N102&gt;N$134,N102&lt;N$135),E$1&amp;"_court", IF(AND(N102&gt;N$135, N102&lt;N$136),E$1&amp;"_moyen",E$1&amp;"_long")))</f>
        <v>bilh_trescourt</v>
      </c>
      <c r="F102" t="str">
        <f t="shared" si="2"/>
        <v>billw_fin</v>
      </c>
      <c r="G102" t="str">
        <f>IF(P102&lt;P$134,G$1&amp;"_trescourt", IF(AND(P102&gt;P$134,P102&lt;P$135),G$1&amp;"_court", IF(AND(P102&gt;P$135, P102&lt;P$136),G$1&amp;"_moyen",G$1&amp;"_long")))</f>
        <v>tarsl_moyen</v>
      </c>
      <c r="H102" t="str">
        <f>IF(Q102&lt;Q$134,H$1&amp;"_trescourt", IF(AND(Q102&gt;Q$134,Q102&lt;Q$135),H$1&amp;"_court", IF(AND(Q102&gt;Q$135, Q102&lt;Q$136),H$1&amp;"_moyen",H$1&amp;"_long")))</f>
        <v>midtl_court</v>
      </c>
      <c r="I102" t="str">
        <f t="shared" si="3"/>
        <v>weig_leger</v>
      </c>
      <c r="K102">
        <v>72.5</v>
      </c>
      <c r="L102">
        <v>61.5</v>
      </c>
      <c r="M102">
        <v>14.6</v>
      </c>
      <c r="N102">
        <v>3.5</v>
      </c>
      <c r="O102">
        <v>6.7</v>
      </c>
      <c r="P102">
        <v>23.9</v>
      </c>
      <c r="Q102">
        <v>17.100000000000001</v>
      </c>
      <c r="R102">
        <v>18</v>
      </c>
    </row>
    <row r="103" spans="1:18" x14ac:dyDescent="0.25">
      <c r="A103" t="s">
        <v>101</v>
      </c>
      <c r="B103" t="str">
        <f>IF(K103&lt;K$134,B$1&amp;"_trescourt", IF(AND(K103&gt;K$134,K103&lt;K$135),B$1&amp;"_court", IF(AND(K103&gt;K$135, K103&lt;K$136),B$1&amp;"_moyen",B$1&amp;"_long")))</f>
        <v>wingl_moyen</v>
      </c>
      <c r="C103" t="str">
        <f>IF(L103&lt;L$134,C$1&amp;"_trescourt", IF(AND(L103&gt;L$134,L103&lt;L$135),C$1&amp;"_court", IF(AND(L103&gt;L$135, L103&lt;L$136),C$1&amp;"_moyen",C$1&amp;"_long")))</f>
        <v>taill_long</v>
      </c>
      <c r="D103" t="str">
        <f>IF(M103&lt;M$134,D$1&amp;"_trescourt", IF(AND(M103&gt;M$134,M103&lt;M$135),D$1&amp;"_court", IF(AND(M103&gt;M$135, M103&lt;M$136),D$1&amp;"_moyen",D$1&amp;"_long")))</f>
        <v>culml_moyen</v>
      </c>
      <c r="E103" t="str">
        <f>IF(N103&lt;N$134,E$1&amp;"_trescourt", IF(AND(N103&gt;N$134,N103&lt;N$135),E$1&amp;"_court", IF(AND(N103&gt;N$135, N103&lt;N$136),E$1&amp;"_moyen",E$1&amp;"_long")))</f>
        <v>bilh_court</v>
      </c>
      <c r="F103" t="str">
        <f t="shared" si="2"/>
        <v>billw_moyen</v>
      </c>
      <c r="G103" t="str">
        <f>IF(P103&lt;P$134,G$1&amp;"_trescourt", IF(AND(P103&gt;P$134,P103&lt;P$135),G$1&amp;"_court", IF(AND(P103&gt;P$135, P103&lt;P$136),G$1&amp;"_moyen",G$1&amp;"_long")))</f>
        <v>tarsl_long</v>
      </c>
      <c r="H103" t="str">
        <f>IF(Q103&lt;Q$134,H$1&amp;"_trescourt", IF(AND(Q103&gt;Q$134,Q103&lt;Q$135),H$1&amp;"_court", IF(AND(Q103&gt;Q$135, Q103&lt;Q$136),H$1&amp;"_moyen",H$1&amp;"_long")))</f>
        <v>midtl_moyen</v>
      </c>
      <c r="I103" t="str">
        <f t="shared" si="3"/>
        <v>weig_leger</v>
      </c>
      <c r="K103">
        <v>82.5</v>
      </c>
      <c r="L103">
        <v>69</v>
      </c>
      <c r="M103">
        <v>17.100000000000001</v>
      </c>
      <c r="N103">
        <v>4.0999999999999996</v>
      </c>
      <c r="O103">
        <v>8.6999999999999993</v>
      </c>
      <c r="P103">
        <v>26.3</v>
      </c>
      <c r="Q103">
        <v>20.7</v>
      </c>
      <c r="R103">
        <v>20.3</v>
      </c>
    </row>
    <row r="104" spans="1:18" x14ac:dyDescent="0.25">
      <c r="A104" t="s">
        <v>102</v>
      </c>
      <c r="B104" t="str">
        <f>IF(K104&lt;K$134,B$1&amp;"_trescourt", IF(AND(K104&gt;K$134,K104&lt;K$135),B$1&amp;"_court", IF(AND(K104&gt;K$135, K104&lt;K$136),B$1&amp;"_moyen",B$1&amp;"_long")))</f>
        <v>wingl_moyen</v>
      </c>
      <c r="C104" t="str">
        <f>IF(L104&lt;L$134,C$1&amp;"_trescourt", IF(AND(L104&gt;L$134,L104&lt;L$135),C$1&amp;"_court", IF(AND(L104&gt;L$135, L104&lt;L$136),C$1&amp;"_moyen",C$1&amp;"_long")))</f>
        <v>taill_court</v>
      </c>
      <c r="D104" t="str">
        <f>IF(M104&lt;M$134,D$1&amp;"_trescourt", IF(AND(M104&gt;M$134,M104&lt;M$135),D$1&amp;"_court", IF(AND(M104&gt;M$135, M104&lt;M$136),D$1&amp;"_moyen",D$1&amp;"_long")))</f>
        <v>culml_moyen</v>
      </c>
      <c r="E104" t="str">
        <f>IF(N104&lt;N$134,E$1&amp;"_trescourt", IF(AND(N104&gt;N$134,N104&lt;N$135),E$1&amp;"_court", IF(AND(N104&gt;N$135, N104&lt;N$136),E$1&amp;"_moyen",E$1&amp;"_long")))</f>
        <v>bilh_court</v>
      </c>
      <c r="F104" t="str">
        <f t="shared" si="2"/>
        <v>billw_moyen</v>
      </c>
      <c r="G104" t="str">
        <f>IF(P104&lt;P$134,G$1&amp;"_trescourt", IF(AND(P104&gt;P$134,P104&lt;P$135),G$1&amp;"_court", IF(AND(P104&gt;P$135, P104&lt;P$136),G$1&amp;"_moyen",G$1&amp;"_long")))</f>
        <v>tarsl_moyen</v>
      </c>
      <c r="H104" t="str">
        <f>IF(Q104&lt;Q$134,H$1&amp;"_trescourt", IF(AND(Q104&gt;Q$134,Q104&lt;Q$135),H$1&amp;"_court", IF(AND(Q104&gt;Q$135, Q104&lt;Q$136),H$1&amp;"_moyen",H$1&amp;"_long")))</f>
        <v>midtl_court</v>
      </c>
      <c r="I104" t="str">
        <f t="shared" si="3"/>
        <v>weig_lourd</v>
      </c>
      <c r="K104">
        <v>89</v>
      </c>
      <c r="L104">
        <v>65</v>
      </c>
      <c r="M104">
        <v>17.5</v>
      </c>
      <c r="N104">
        <v>4</v>
      </c>
      <c r="O104">
        <v>8</v>
      </c>
      <c r="P104">
        <v>22.9</v>
      </c>
      <c r="Q104">
        <v>18.8</v>
      </c>
      <c r="R104">
        <v>21.5</v>
      </c>
    </row>
    <row r="105" spans="1:18" x14ac:dyDescent="0.25">
      <c r="A105" t="s">
        <v>103</v>
      </c>
      <c r="B105" t="str">
        <f>IF(K105&lt;K$134,B$1&amp;"_trescourt", IF(AND(K105&gt;K$134,K105&lt;K$135),B$1&amp;"_court", IF(AND(K105&gt;K$135, K105&lt;K$136),B$1&amp;"_moyen",B$1&amp;"_long")))</f>
        <v>wingl_moyen</v>
      </c>
      <c r="C105" t="str">
        <f>IF(L105&lt;L$134,C$1&amp;"_trescourt", IF(AND(L105&gt;L$134,L105&lt;L$135),C$1&amp;"_court", IF(AND(L105&gt;L$135, L105&lt;L$136),C$1&amp;"_moyen",C$1&amp;"_long")))</f>
        <v>taill_court</v>
      </c>
      <c r="D105" t="str">
        <f>IF(M105&lt;M$134,D$1&amp;"_trescourt", IF(AND(M105&gt;M$134,M105&lt;M$135),D$1&amp;"_court", IF(AND(M105&gt;M$135, M105&lt;M$136),D$1&amp;"_moyen",D$1&amp;"_long")))</f>
        <v>culml_court</v>
      </c>
      <c r="E105" t="str">
        <f>IF(N105&lt;N$134,E$1&amp;"_trescourt", IF(AND(N105&gt;N$134,N105&lt;N$135),E$1&amp;"_court", IF(AND(N105&gt;N$135, N105&lt;N$136),E$1&amp;"_moyen",E$1&amp;"_long")))</f>
        <v>bilh_court</v>
      </c>
      <c r="F105" t="str">
        <f t="shared" si="2"/>
        <v>billw_large</v>
      </c>
      <c r="G105" t="str">
        <f>IF(P105&lt;P$134,G$1&amp;"_trescourt", IF(AND(P105&gt;P$134,P105&lt;P$135),G$1&amp;"_court", IF(AND(P105&gt;P$135, P105&lt;P$136),G$1&amp;"_moyen",G$1&amp;"_long")))</f>
        <v>tarsl_moyen</v>
      </c>
      <c r="H105" t="str">
        <f>IF(Q105&lt;Q$134,H$1&amp;"_trescourt", IF(AND(Q105&gt;Q$134,Q105&lt;Q$135),H$1&amp;"_court", IF(AND(Q105&gt;Q$135, Q105&lt;Q$136),H$1&amp;"_moyen",H$1&amp;"_long")))</f>
        <v>midtl_court</v>
      </c>
      <c r="I105" t="str">
        <f t="shared" si="3"/>
        <v>weig_leger</v>
      </c>
      <c r="K105">
        <v>81.7</v>
      </c>
      <c r="L105">
        <v>60</v>
      </c>
      <c r="M105">
        <v>14.8</v>
      </c>
      <c r="N105">
        <v>4</v>
      </c>
      <c r="O105">
        <v>6.9</v>
      </c>
      <c r="P105">
        <v>22.2</v>
      </c>
      <c r="Q105">
        <v>17</v>
      </c>
      <c r="R105">
        <v>15</v>
      </c>
    </row>
    <row r="106" spans="1:18" x14ac:dyDescent="0.25">
      <c r="A106" t="s">
        <v>104</v>
      </c>
      <c r="B106" t="str">
        <f>IF(K106&lt;K$134,B$1&amp;"_trescourt", IF(AND(K106&gt;K$134,K106&lt;K$135),B$1&amp;"_court", IF(AND(K106&gt;K$135, K106&lt;K$136),B$1&amp;"_moyen",B$1&amp;"_long")))</f>
        <v>wingl_court</v>
      </c>
      <c r="C106" t="str">
        <f>IF(L106&lt;L$134,C$1&amp;"_trescourt", IF(AND(L106&gt;L$134,L106&lt;L$135),C$1&amp;"_court", IF(AND(L106&gt;L$135, L106&lt;L$136),C$1&amp;"_moyen",C$1&amp;"_long")))</f>
        <v>taill_trescourt</v>
      </c>
      <c r="D106" t="str">
        <f>IF(M106&lt;M$134,D$1&amp;"_trescourt", IF(AND(M106&gt;M$134,M106&lt;M$135),D$1&amp;"_court", IF(AND(M106&gt;M$135, M106&lt;M$136),D$1&amp;"_moyen",D$1&amp;"_long")))</f>
        <v>culml_court</v>
      </c>
      <c r="E106" t="str">
        <f>IF(N106&lt;N$134,E$1&amp;"_trescourt", IF(AND(N106&gt;N$134,N106&lt;N$135),E$1&amp;"_court", IF(AND(N106&gt;N$135, N106&lt;N$136),E$1&amp;"_moyen",E$1&amp;"_long")))</f>
        <v>bilh_court</v>
      </c>
      <c r="F106" t="str">
        <f t="shared" si="2"/>
        <v>billw_large</v>
      </c>
      <c r="G106" t="str">
        <f>IF(P106&lt;P$134,G$1&amp;"_trescourt", IF(AND(P106&gt;P$134,P106&lt;P$135),G$1&amp;"_court", IF(AND(P106&gt;P$135, P106&lt;P$136),G$1&amp;"_moyen",G$1&amp;"_long")))</f>
        <v>tarsl_moyen</v>
      </c>
      <c r="H106" t="str">
        <f>IF(Q106&lt;Q$134,H$1&amp;"_trescourt", IF(AND(Q106&gt;Q$134,Q106&lt;Q$135),H$1&amp;"_court", IF(AND(Q106&gt;Q$135, Q106&lt;Q$136),H$1&amp;"_moyen",H$1&amp;"_long")))</f>
        <v>midtl_moyen</v>
      </c>
      <c r="I106" t="str">
        <f t="shared" si="3"/>
        <v>weig_leger</v>
      </c>
      <c r="K106">
        <v>67.2</v>
      </c>
      <c r="L106">
        <v>48.8</v>
      </c>
      <c r="M106">
        <v>14.6</v>
      </c>
      <c r="N106">
        <v>4</v>
      </c>
      <c r="O106">
        <v>6.9</v>
      </c>
      <c r="P106">
        <v>22.4</v>
      </c>
      <c r="Q106">
        <v>19.5</v>
      </c>
      <c r="R106">
        <v>14</v>
      </c>
    </row>
    <row r="107" spans="1:18" x14ac:dyDescent="0.25">
      <c r="A107" t="s">
        <v>105</v>
      </c>
      <c r="B107" t="str">
        <f>IF(K107&lt;K$134,B$1&amp;"_trescourt", IF(AND(K107&gt;K$134,K107&lt;K$135),B$1&amp;"_court", IF(AND(K107&gt;K$135, K107&lt;K$136),B$1&amp;"_moyen",B$1&amp;"_long")))</f>
        <v>wingl_long</v>
      </c>
      <c r="C107" t="str">
        <f>IF(L107&lt;L$134,C$1&amp;"_trescourt", IF(AND(L107&gt;L$134,L107&lt;L$135),C$1&amp;"_court", IF(AND(L107&gt;L$135, L107&lt;L$136),C$1&amp;"_moyen",C$1&amp;"_long")))</f>
        <v>taill_moyen</v>
      </c>
      <c r="D107" t="str">
        <f>IF(M107&lt;M$134,D$1&amp;"_trescourt", IF(AND(M107&gt;M$134,M107&lt;M$135),D$1&amp;"_court", IF(AND(M107&gt;M$135, M107&lt;M$136),D$1&amp;"_moyen",D$1&amp;"_long")))</f>
        <v>culml_moyen</v>
      </c>
      <c r="E107" t="str">
        <f>IF(N107&lt;N$134,E$1&amp;"_trescourt", IF(AND(N107&gt;N$134,N107&lt;N$135),E$1&amp;"_court", IF(AND(N107&gt;N$135, N107&lt;N$136),E$1&amp;"_moyen",E$1&amp;"_long")))</f>
        <v>bilh_moyen</v>
      </c>
      <c r="F107" t="str">
        <f t="shared" si="2"/>
        <v>billw_large</v>
      </c>
      <c r="G107" t="str">
        <f>IF(P107&lt;P$134,G$1&amp;"_trescourt", IF(AND(P107&gt;P$134,P107&lt;P$135),G$1&amp;"_court", IF(AND(P107&gt;P$135, P107&lt;P$136),G$1&amp;"_moyen",G$1&amp;"_long")))</f>
        <v>tarsl_long</v>
      </c>
      <c r="H107" t="str">
        <f>IF(Q107&lt;Q$134,H$1&amp;"_trescourt", IF(AND(Q107&gt;Q$134,Q107&lt;Q$135),H$1&amp;"_court", IF(AND(Q107&gt;Q$135, Q107&lt;Q$136),H$1&amp;"_moyen",H$1&amp;"_long")))</f>
        <v>midtl_long</v>
      </c>
      <c r="I107" t="str">
        <f t="shared" si="3"/>
        <v>weig_moyen</v>
      </c>
      <c r="K107">
        <v>116</v>
      </c>
      <c r="L107">
        <v>83.2</v>
      </c>
      <c r="M107">
        <v>21.7</v>
      </c>
      <c r="N107">
        <v>6</v>
      </c>
      <c r="O107">
        <v>9.5</v>
      </c>
      <c r="P107">
        <v>33.200000000000003</v>
      </c>
      <c r="Q107">
        <v>27.3</v>
      </c>
      <c r="R107">
        <v>75</v>
      </c>
    </row>
    <row r="108" spans="1:18" x14ac:dyDescent="0.25">
      <c r="A108" t="s">
        <v>106</v>
      </c>
      <c r="B108" t="str">
        <f>IF(K108&lt;K$134,B$1&amp;"_trescourt", IF(AND(K108&gt;K$134,K108&lt;K$135),B$1&amp;"_court", IF(AND(K108&gt;K$135, K108&lt;K$136),B$1&amp;"_moyen",B$1&amp;"_long")))</f>
        <v>wingl_long</v>
      </c>
      <c r="C108" t="str">
        <f>IF(L108&lt;L$134,C$1&amp;"_trescourt", IF(AND(L108&gt;L$134,L108&lt;L$135),C$1&amp;"_court", IF(AND(L108&gt;L$135, L108&lt;L$136),C$1&amp;"_moyen",C$1&amp;"_long")))</f>
        <v>taill_long</v>
      </c>
      <c r="D108" t="str">
        <f>IF(M108&lt;M$134,D$1&amp;"_trescourt", IF(AND(M108&gt;M$134,M108&lt;M$135),D$1&amp;"_court", IF(AND(M108&gt;M$135, M108&lt;M$136),D$1&amp;"_moyen",D$1&amp;"_long")))</f>
        <v>culml_long</v>
      </c>
      <c r="E108" t="str">
        <f>IF(N108&lt;N$134,E$1&amp;"_trescourt", IF(AND(N108&gt;N$134,N108&lt;N$135),E$1&amp;"_court", IF(AND(N108&gt;N$135, N108&lt;N$136),E$1&amp;"_moyen",E$1&amp;"_long")))</f>
        <v>bilh_long</v>
      </c>
      <c r="F108" t="str">
        <f t="shared" si="2"/>
        <v>billw_large</v>
      </c>
      <c r="G108" t="str">
        <f>IF(P108&lt;P$134,G$1&amp;"_trescourt", IF(AND(P108&gt;P$134,P108&lt;P$135),G$1&amp;"_court", IF(AND(P108&gt;P$135, P108&lt;P$136),G$1&amp;"_moyen",G$1&amp;"_long")))</f>
        <v>tarsl_long</v>
      </c>
      <c r="H108" t="str">
        <f>IF(Q108&lt;Q$134,H$1&amp;"_trescourt", IF(AND(Q108&gt;Q$134,Q108&lt;Q$135),H$1&amp;"_court", IF(AND(Q108&gt;Q$135, Q108&lt;Q$136),H$1&amp;"_moyen",H$1&amp;"_long")))</f>
        <v>midtl_long</v>
      </c>
      <c r="I108" t="str">
        <f t="shared" si="3"/>
        <v>weig_lourd</v>
      </c>
      <c r="K108">
        <v>152</v>
      </c>
      <c r="L108">
        <v>112</v>
      </c>
      <c r="M108">
        <v>24.2</v>
      </c>
      <c r="N108">
        <v>8</v>
      </c>
      <c r="O108">
        <v>10.1</v>
      </c>
      <c r="P108">
        <v>31.8</v>
      </c>
      <c r="Q108">
        <v>30.2</v>
      </c>
      <c r="R108">
        <v>92.2</v>
      </c>
    </row>
    <row r="109" spans="1:18" x14ac:dyDescent="0.25">
      <c r="A109" t="s">
        <v>107</v>
      </c>
      <c r="B109" t="str">
        <f>IF(K109&lt;K$134,B$1&amp;"_trescourt", IF(AND(K109&gt;K$134,K109&lt;K$135),B$1&amp;"_court", IF(AND(K109&gt;K$135, K109&lt;K$136),B$1&amp;"_moyen",B$1&amp;"_long")))</f>
        <v>wingl_long</v>
      </c>
      <c r="C109" t="str">
        <f>IF(L109&lt;L$134,C$1&amp;"_trescourt", IF(AND(L109&gt;L$134,L109&lt;L$135),C$1&amp;"_court", IF(AND(L109&gt;L$135, L109&lt;L$136),C$1&amp;"_moyen",C$1&amp;"_long")))</f>
        <v>taill_long</v>
      </c>
      <c r="D109" t="str">
        <f>IF(M109&lt;M$134,D$1&amp;"_trescourt", IF(AND(M109&gt;M$134,M109&lt;M$135),D$1&amp;"_court", IF(AND(M109&gt;M$135, M109&lt;M$136),D$1&amp;"_moyen",D$1&amp;"_long")))</f>
        <v>culml_long</v>
      </c>
      <c r="E109" t="str">
        <f>IF(N109&lt;N$134,E$1&amp;"_trescourt", IF(AND(N109&gt;N$134,N109&lt;N$135),E$1&amp;"_court", IF(AND(N109&gt;N$135, N109&lt;N$136),E$1&amp;"_moyen",E$1&amp;"_long")))</f>
        <v>bilh_moyen</v>
      </c>
      <c r="F109" t="str">
        <f t="shared" si="2"/>
        <v>billw_large</v>
      </c>
      <c r="G109" t="str">
        <f>IF(P109&lt;P$134,G$1&amp;"_trescourt", IF(AND(P109&gt;P$134,P109&lt;P$135),G$1&amp;"_court", IF(AND(P109&gt;P$135, P109&lt;P$136),G$1&amp;"_moyen",G$1&amp;"_long")))</f>
        <v>tarsl_long</v>
      </c>
      <c r="H109" t="str">
        <f>IF(Q109&lt;Q$134,H$1&amp;"_trescourt", IF(AND(Q109&gt;Q$134,Q109&lt;Q$135),H$1&amp;"_court", IF(AND(Q109&gt;Q$135, Q109&lt;Q$136),H$1&amp;"_moyen",H$1&amp;"_long")))</f>
        <v>midtl_long</v>
      </c>
      <c r="I109" t="str">
        <f t="shared" si="3"/>
        <v>weig_lourd</v>
      </c>
      <c r="K109">
        <v>134.1</v>
      </c>
      <c r="L109">
        <v>110</v>
      </c>
      <c r="M109">
        <v>24.7</v>
      </c>
      <c r="N109">
        <v>7.4</v>
      </c>
      <c r="O109">
        <v>10.3</v>
      </c>
      <c r="P109">
        <v>38.700000000000003</v>
      </c>
      <c r="Q109">
        <v>31.6</v>
      </c>
      <c r="R109">
        <v>96.2</v>
      </c>
    </row>
    <row r="110" spans="1:18" x14ac:dyDescent="0.25">
      <c r="A110" t="s">
        <v>108</v>
      </c>
      <c r="B110" t="str">
        <f>IF(K110&lt;K$134,B$1&amp;"_trescourt", IF(AND(K110&gt;K$134,K110&lt;K$135),B$1&amp;"_court", IF(AND(K110&gt;K$135, K110&lt;K$136),B$1&amp;"_moyen",B$1&amp;"_long")))</f>
        <v>wingl_long</v>
      </c>
      <c r="C110" t="str">
        <f>IF(L110&lt;L$134,C$1&amp;"_trescourt", IF(AND(L110&gt;L$134,L110&lt;L$135),C$1&amp;"_court", IF(AND(L110&gt;L$135, L110&lt;L$136),C$1&amp;"_moyen",C$1&amp;"_long")))</f>
        <v>taill_long</v>
      </c>
      <c r="D110" t="str">
        <f>IF(M110&lt;M$134,D$1&amp;"_trescourt", IF(AND(M110&gt;M$134,M110&lt;M$135),D$1&amp;"_court", IF(AND(M110&gt;M$135, M110&lt;M$136),D$1&amp;"_moyen",D$1&amp;"_long")))</f>
        <v>culml_long</v>
      </c>
      <c r="E110" t="str">
        <f>IF(N110&lt;N$134,E$1&amp;"_trescourt", IF(AND(N110&gt;N$134,N110&lt;N$135),E$1&amp;"_court", IF(AND(N110&gt;N$135, N110&lt;N$136),E$1&amp;"_moyen",E$1&amp;"_long")))</f>
        <v>bilh_moyen</v>
      </c>
      <c r="F110" t="str">
        <f t="shared" si="2"/>
        <v>billw_large</v>
      </c>
      <c r="G110" t="str">
        <f>IF(P110&lt;P$134,G$1&amp;"_trescourt", IF(AND(P110&gt;P$134,P110&lt;P$135),G$1&amp;"_court", IF(AND(P110&gt;P$135, P110&lt;P$136),G$1&amp;"_moyen",G$1&amp;"_long")))</f>
        <v>tarsl_long</v>
      </c>
      <c r="H110" t="str">
        <f>IF(Q110&lt;Q$134,H$1&amp;"_trescourt", IF(AND(Q110&gt;Q$134,Q110&lt;Q$135),H$1&amp;"_court", IF(AND(Q110&gt;Q$135, Q110&lt;Q$136),H$1&amp;"_moyen",H$1&amp;"_long")))</f>
        <v>midtl_long</v>
      </c>
      <c r="I110" t="str">
        <f t="shared" si="3"/>
        <v>weig_lourd</v>
      </c>
      <c r="K110">
        <v>128</v>
      </c>
      <c r="L110">
        <v>109</v>
      </c>
      <c r="M110">
        <v>25.4</v>
      </c>
      <c r="N110">
        <v>7.2</v>
      </c>
      <c r="O110">
        <v>9.9</v>
      </c>
      <c r="P110">
        <v>32.9</v>
      </c>
      <c r="Q110">
        <v>31</v>
      </c>
      <c r="R110">
        <v>87.7</v>
      </c>
    </row>
    <row r="111" spans="1:18" x14ac:dyDescent="0.25">
      <c r="A111" t="s">
        <v>109</v>
      </c>
      <c r="B111" t="str">
        <f>IF(K111&lt;K$134,B$1&amp;"_trescourt", IF(AND(K111&gt;K$134,K111&lt;K$135),B$1&amp;"_court", IF(AND(K111&gt;K$135, K111&lt;K$136),B$1&amp;"_moyen",B$1&amp;"_long")))</f>
        <v>wingl_long</v>
      </c>
      <c r="C111" t="str">
        <f>IF(L111&lt;L$134,C$1&amp;"_trescourt", IF(AND(L111&gt;L$134,L111&lt;L$135),C$1&amp;"_court", IF(AND(L111&gt;L$135, L111&lt;L$136),C$1&amp;"_moyen",C$1&amp;"_long")))</f>
        <v>taill_long</v>
      </c>
      <c r="D111" t="str">
        <f>IF(M111&lt;M$134,D$1&amp;"_trescourt", IF(AND(M111&gt;M$134,M111&lt;M$135),D$1&amp;"_court", IF(AND(M111&gt;M$135, M111&lt;M$136),D$1&amp;"_moyen",D$1&amp;"_long")))</f>
        <v>culml_long</v>
      </c>
      <c r="E111" t="str">
        <f>IF(N111&lt;N$134,E$1&amp;"_trescourt", IF(AND(N111&gt;N$134,N111&lt;N$135),E$1&amp;"_court", IF(AND(N111&gt;N$135, N111&lt;N$136),E$1&amp;"_moyen",E$1&amp;"_long")))</f>
        <v>bilh_long</v>
      </c>
      <c r="F111" t="str">
        <f t="shared" si="2"/>
        <v>billw_large</v>
      </c>
      <c r="G111" t="str">
        <f>IF(P111&lt;P$134,G$1&amp;"_trescourt", IF(AND(P111&gt;P$134,P111&lt;P$135),G$1&amp;"_court", IF(AND(P111&gt;P$135, P111&lt;P$136),G$1&amp;"_moyen",G$1&amp;"_long")))</f>
        <v>tarsl_long</v>
      </c>
      <c r="H111" t="str">
        <f>IF(Q111&lt;Q$134,H$1&amp;"_trescourt", IF(AND(Q111&gt;Q$134,Q111&lt;Q$135),H$1&amp;"_court", IF(AND(Q111&gt;Q$135, Q111&lt;Q$136),H$1&amp;"_moyen",H$1&amp;"_long")))</f>
        <v>midtl_long</v>
      </c>
      <c r="I111" t="str">
        <f t="shared" si="3"/>
        <v>weig_lourd</v>
      </c>
      <c r="K111">
        <v>137</v>
      </c>
      <c r="L111">
        <v>119.2</v>
      </c>
      <c r="M111">
        <v>34.9</v>
      </c>
      <c r="N111">
        <v>8.6999999999999993</v>
      </c>
      <c r="O111">
        <v>12.9</v>
      </c>
      <c r="P111">
        <v>38.5</v>
      </c>
      <c r="Q111">
        <v>33.4</v>
      </c>
      <c r="R111">
        <v>99.2</v>
      </c>
    </row>
    <row r="112" spans="1:18" x14ac:dyDescent="0.25">
      <c r="A112" t="s">
        <v>110</v>
      </c>
      <c r="B112" t="str">
        <f>IF(K112&lt;K$134,B$1&amp;"_trescourt", IF(AND(K112&gt;K$134,K112&lt;K$135),B$1&amp;"_court", IF(AND(K112&gt;K$135, K112&lt;K$136),B$1&amp;"_moyen",B$1&amp;"_long")))</f>
        <v>wingl_trescourt</v>
      </c>
      <c r="C112" t="str">
        <f>IF(L112&lt;L$134,C$1&amp;"_trescourt", IF(AND(L112&gt;L$134,L112&lt;L$135),C$1&amp;"_court", IF(AND(L112&gt;L$135, L112&lt;L$136),C$1&amp;"_moyen",C$1&amp;"_long")))</f>
        <v>taill_trescourt</v>
      </c>
      <c r="D112" t="str">
        <f>IF(M112&lt;M$134,D$1&amp;"_trescourt", IF(AND(M112&gt;M$134,M112&lt;M$135),D$1&amp;"_court", IF(AND(M112&gt;M$135, M112&lt;M$136),D$1&amp;"_moyen",D$1&amp;"_long")))</f>
        <v>culml_trescourt</v>
      </c>
      <c r="E112" t="str">
        <f>IF(N112&lt;N$134,E$1&amp;"_trescourt", IF(AND(N112&gt;N$134,N112&lt;N$135),E$1&amp;"_court", IF(AND(N112&gt;N$135, N112&lt;N$136),E$1&amp;"_moyen",E$1&amp;"_long")))</f>
        <v>bilh_trescourt</v>
      </c>
      <c r="F112" t="str">
        <f t="shared" si="2"/>
        <v>billw_tresfin</v>
      </c>
      <c r="G112" t="str">
        <f>IF(P112&lt;P$134,G$1&amp;"_trescourt", IF(AND(P112&gt;P$134,P112&lt;P$135),G$1&amp;"_court", IF(AND(P112&gt;P$135, P112&lt;P$136),G$1&amp;"_moyen",G$1&amp;"_long")))</f>
        <v>tarsl_court</v>
      </c>
      <c r="H112" t="str">
        <f>IF(Q112&lt;Q$134,H$1&amp;"_trescourt", IF(AND(Q112&gt;Q$134,Q112&lt;Q$135),H$1&amp;"_court", IF(AND(Q112&gt;Q$135, Q112&lt;Q$136),H$1&amp;"_moyen",H$1&amp;"_long")))</f>
        <v>midtl_trescourt</v>
      </c>
      <c r="I112" t="str">
        <f t="shared" si="3"/>
        <v>weig_tresleger</v>
      </c>
      <c r="K112">
        <v>49</v>
      </c>
      <c r="L112">
        <v>51.9</v>
      </c>
      <c r="M112">
        <v>12</v>
      </c>
      <c r="N112">
        <v>2.4</v>
      </c>
      <c r="O112">
        <v>3.9</v>
      </c>
      <c r="P112">
        <v>18.3</v>
      </c>
      <c r="Q112">
        <v>13.6</v>
      </c>
      <c r="R112">
        <v>6.5</v>
      </c>
    </row>
    <row r="113" spans="1:18" x14ac:dyDescent="0.25">
      <c r="A113" t="s">
        <v>111</v>
      </c>
      <c r="B113" t="str">
        <f>IF(K113&lt;K$134,B$1&amp;"_trescourt", IF(AND(K113&gt;K$134,K113&lt;K$135),B$1&amp;"_court", IF(AND(K113&gt;K$135, K113&lt;K$136),B$1&amp;"_moyen",B$1&amp;"_long")))</f>
        <v>wingl_moyen</v>
      </c>
      <c r="C113" t="str">
        <f>IF(L113&lt;L$134,C$1&amp;"_trescourt", IF(AND(L113&gt;L$134,L113&lt;L$135),C$1&amp;"_court", IF(AND(L113&gt;L$135, L113&lt;L$136),C$1&amp;"_moyen",C$1&amp;"_long")))</f>
        <v>taill_court</v>
      </c>
      <c r="D113" t="str">
        <f>IF(M113&lt;M$134,D$1&amp;"_trescourt", IF(AND(M113&gt;M$134,M113&lt;M$135),D$1&amp;"_court", IF(AND(M113&gt;M$135, M113&lt;M$136),D$1&amp;"_moyen",D$1&amp;"_long")))</f>
        <v>culml_long</v>
      </c>
      <c r="E113" t="str">
        <f>IF(N113&lt;N$134,E$1&amp;"_trescourt", IF(AND(N113&gt;N$134,N113&lt;N$135),E$1&amp;"_court", IF(AND(N113&gt;N$135, N113&lt;N$136),E$1&amp;"_moyen",E$1&amp;"_long")))</f>
        <v>bilh_court</v>
      </c>
      <c r="F113" t="str">
        <f t="shared" si="2"/>
        <v>billw_moyen</v>
      </c>
      <c r="G113" t="str">
        <f>IF(P113&lt;P$134,G$1&amp;"_trescourt", IF(AND(P113&gt;P$134,P113&lt;P$135),G$1&amp;"_court", IF(AND(P113&gt;P$135, P113&lt;P$136),G$1&amp;"_moyen",G$1&amp;"_long")))</f>
        <v>tarsl_trescourt</v>
      </c>
      <c r="H113" t="str">
        <f>IF(Q113&lt;Q$134,H$1&amp;"_trescourt", IF(AND(Q113&gt;Q$134,Q113&lt;Q$135),H$1&amp;"_court", IF(AND(Q113&gt;Q$135, Q113&lt;Q$136),H$1&amp;"_moyen",H$1&amp;"_long")))</f>
        <v>midtl_trescourt</v>
      </c>
      <c r="I113" t="str">
        <f t="shared" si="3"/>
        <v>weig_leger</v>
      </c>
      <c r="K113">
        <v>86.9</v>
      </c>
      <c r="L113">
        <v>67.900000000000006</v>
      </c>
      <c r="M113">
        <v>16.5</v>
      </c>
      <c r="N113">
        <v>4.0999999999999996</v>
      </c>
      <c r="O113">
        <v>8.5</v>
      </c>
      <c r="P113">
        <v>13.2</v>
      </c>
      <c r="Q113">
        <v>12.3</v>
      </c>
      <c r="R113">
        <v>14.4</v>
      </c>
    </row>
    <row r="114" spans="1:18" x14ac:dyDescent="0.25">
      <c r="A114" t="s">
        <v>112</v>
      </c>
      <c r="B114" t="str">
        <f>IF(K114&lt;K$134,B$1&amp;"_trescourt", IF(AND(K114&gt;K$134,K114&lt;K$135),B$1&amp;"_court", IF(AND(K114&gt;K$135, K114&lt;K$136),B$1&amp;"_moyen",B$1&amp;"_long")))</f>
        <v>wingl_court</v>
      </c>
      <c r="C114" t="str">
        <f>IF(L114&lt;L$134,C$1&amp;"_trescourt", IF(AND(L114&gt;L$134,L114&lt;L$135),C$1&amp;"_court", IF(AND(L114&gt;L$135, L114&lt;L$136),C$1&amp;"_moyen",C$1&amp;"_long")))</f>
        <v>taill_moyen</v>
      </c>
      <c r="D114" t="str">
        <f>IF(M114&lt;M$134,D$1&amp;"_trescourt", IF(AND(M114&gt;M$134,M114&lt;M$135),D$1&amp;"_court", IF(AND(M114&gt;M$135, M114&lt;M$136),D$1&amp;"_moyen",D$1&amp;"_long")))</f>
        <v>culml_court</v>
      </c>
      <c r="E114" t="str">
        <f>IF(N114&lt;N$134,E$1&amp;"_trescourt", IF(AND(N114&gt;N$134,N114&lt;N$135),E$1&amp;"_court", IF(AND(N114&gt;N$135, N114&lt;N$136),E$1&amp;"_moyen",E$1&amp;"_long")))</f>
        <v>bilh_long</v>
      </c>
      <c r="F114" t="str">
        <f t="shared" si="2"/>
        <v>billw_fin</v>
      </c>
      <c r="G114" t="str">
        <f>IF(P114&lt;P$134,G$1&amp;"_trescourt", IF(AND(P114&gt;P$134,P114&lt;P$135),G$1&amp;"_court", IF(AND(P114&gt;P$135, P114&lt;P$136),G$1&amp;"_moyen",G$1&amp;"_long")))</f>
        <v>tarsl_court</v>
      </c>
      <c r="H114" t="str">
        <f>IF(Q114&lt;Q$134,H$1&amp;"_trescourt", IF(AND(Q114&gt;Q$134,Q114&lt;Q$135),H$1&amp;"_court", IF(AND(Q114&gt;Q$135, Q114&lt;Q$136),H$1&amp;"_moyen",H$1&amp;"_long")))</f>
        <v>midtl_court</v>
      </c>
      <c r="I114" t="str">
        <f t="shared" si="3"/>
        <v>weig_leger</v>
      </c>
      <c r="K114">
        <v>80.400000000000006</v>
      </c>
      <c r="L114">
        <v>71</v>
      </c>
      <c r="M114">
        <v>13.7</v>
      </c>
      <c r="N114">
        <v>3.6</v>
      </c>
      <c r="O114">
        <v>6.7</v>
      </c>
      <c r="P114">
        <v>19</v>
      </c>
      <c r="Q114">
        <v>16.600000000000001</v>
      </c>
      <c r="R114">
        <v>15.4</v>
      </c>
    </row>
    <row r="115" spans="1:18" x14ac:dyDescent="0.25">
      <c r="A115" t="s">
        <v>113</v>
      </c>
      <c r="B115" t="str">
        <f>IF(K115&lt;K$134,B$1&amp;"_trescourt", IF(AND(K115&gt;K$134,K115&lt;K$135),B$1&amp;"_court", IF(AND(K115&gt;K$135, K115&lt;K$136),B$1&amp;"_moyen",B$1&amp;"_long")))</f>
        <v>wingl_court</v>
      </c>
      <c r="C115" t="str">
        <f>IF(L115&lt;L$134,C$1&amp;"_trescourt", IF(AND(L115&gt;L$134,L115&lt;L$135),C$1&amp;"_court", IF(AND(L115&gt;L$135, L115&lt;L$136),C$1&amp;"_moyen",C$1&amp;"_long")))</f>
        <v>taill_court</v>
      </c>
      <c r="D115" t="str">
        <f>IF(M115&lt;M$134,D$1&amp;"_trescourt", IF(AND(M115&gt;M$134,M115&lt;M$135),D$1&amp;"_court", IF(AND(M115&gt;M$135, M115&lt;M$136),D$1&amp;"_moyen",D$1&amp;"_long")))</f>
        <v>culml_court</v>
      </c>
      <c r="E115" t="str">
        <f>IF(N115&lt;N$134,E$1&amp;"_trescourt", IF(AND(N115&gt;N$134,N115&lt;N$135),E$1&amp;"_court", IF(AND(N115&gt;N$135, N115&lt;N$136),E$1&amp;"_moyen",E$1&amp;"_long")))</f>
        <v>bilh_court</v>
      </c>
      <c r="F115" t="str">
        <f t="shared" si="2"/>
        <v>billw_moyen</v>
      </c>
      <c r="G115" t="str">
        <f>IF(P115&lt;P$134,G$1&amp;"_trescourt", IF(AND(P115&gt;P$134,P115&lt;P$135),G$1&amp;"_court", IF(AND(P115&gt;P$135, P115&lt;P$136),G$1&amp;"_moyen",G$1&amp;"_long")))</f>
        <v>tarsl_trescourt</v>
      </c>
      <c r="H115" t="str">
        <f>IF(Q115&lt;Q$134,H$1&amp;"_trescourt", IF(AND(Q115&gt;Q$134,Q115&lt;Q$135),H$1&amp;"_court", IF(AND(Q115&gt;Q$135, Q115&lt;Q$136),H$1&amp;"_moyen",H$1&amp;"_long")))</f>
        <v>midtl_trescourt</v>
      </c>
      <c r="I115" t="str">
        <f t="shared" si="3"/>
        <v>weig_tresleger</v>
      </c>
      <c r="K115">
        <v>67.099999999999994</v>
      </c>
      <c r="L115">
        <v>57.9</v>
      </c>
      <c r="M115">
        <v>14.3</v>
      </c>
      <c r="N115">
        <v>3.9</v>
      </c>
      <c r="O115">
        <v>7.1</v>
      </c>
      <c r="P115">
        <v>16.600000000000001</v>
      </c>
      <c r="Q115">
        <v>13.1</v>
      </c>
      <c r="R115">
        <v>10</v>
      </c>
    </row>
    <row r="116" spans="1:18" x14ac:dyDescent="0.25">
      <c r="A116" t="s">
        <v>114</v>
      </c>
      <c r="B116" t="str">
        <f>IF(K116&lt;K$134,B$1&amp;"_trescourt", IF(AND(K116&gt;K$134,K116&lt;K$135),B$1&amp;"_court", IF(AND(K116&gt;K$135, K116&lt;K$136),B$1&amp;"_moyen",B$1&amp;"_long")))</f>
        <v>wingl_moyen</v>
      </c>
      <c r="C116" t="str">
        <f>IF(L116&lt;L$134,C$1&amp;"_trescourt", IF(AND(L116&gt;L$134,L116&lt;L$135),C$1&amp;"_court", IF(AND(L116&gt;L$135, L116&lt;L$136),C$1&amp;"_moyen",C$1&amp;"_long")))</f>
        <v>taill_long</v>
      </c>
      <c r="D116" t="str">
        <f>IF(M116&lt;M$134,D$1&amp;"_trescourt", IF(AND(M116&gt;M$134,M116&lt;M$135),D$1&amp;"_court", IF(AND(M116&gt;M$135, M116&lt;M$136),D$1&amp;"_moyen",D$1&amp;"_long")))</f>
        <v>culml_moyen</v>
      </c>
      <c r="E116" t="str">
        <f>IF(N116&lt;N$134,E$1&amp;"_trescourt", IF(AND(N116&gt;N$134,N116&lt;N$135),E$1&amp;"_court", IF(AND(N116&gt;N$135, N116&lt;N$136),E$1&amp;"_moyen",E$1&amp;"_long")))</f>
        <v>bilh_moyen</v>
      </c>
      <c r="F116" t="str">
        <f t="shared" si="2"/>
        <v>billw_moyen</v>
      </c>
      <c r="G116" t="str">
        <f>IF(P116&lt;P$134,G$1&amp;"_trescourt", IF(AND(P116&gt;P$134,P116&lt;P$135),G$1&amp;"_court", IF(AND(P116&gt;P$135, P116&lt;P$136),G$1&amp;"_moyen",G$1&amp;"_long")))</f>
        <v>tarsl_moyen</v>
      </c>
      <c r="H116" t="str">
        <f>IF(Q116&lt;Q$134,H$1&amp;"_trescourt", IF(AND(Q116&gt;Q$134,Q116&lt;Q$135),H$1&amp;"_court", IF(AND(Q116&gt;Q$135, Q116&lt;Q$136),H$1&amp;"_moyen",H$1&amp;"_long")))</f>
        <v>midtl_court</v>
      </c>
      <c r="I116" t="str">
        <f t="shared" si="3"/>
        <v>weig_moyen</v>
      </c>
      <c r="K116">
        <v>99.5</v>
      </c>
      <c r="L116">
        <v>93.7</v>
      </c>
      <c r="M116">
        <v>22.3</v>
      </c>
      <c r="N116">
        <v>6.9</v>
      </c>
      <c r="O116">
        <v>9.3000000000000007</v>
      </c>
      <c r="P116">
        <v>21.2</v>
      </c>
      <c r="Q116">
        <v>17.100000000000001</v>
      </c>
      <c r="R116">
        <v>25.7</v>
      </c>
    </row>
    <row r="117" spans="1:18" x14ac:dyDescent="0.25">
      <c r="A117" t="s">
        <v>115</v>
      </c>
      <c r="B117" t="str">
        <f>IF(K117&lt;K$134,B$1&amp;"_trescourt", IF(AND(K117&gt;K$134,K117&lt;K$135),B$1&amp;"_court", IF(AND(K117&gt;K$135, K117&lt;K$136),B$1&amp;"_moyen",B$1&amp;"_long")))</f>
        <v>wingl_moyen</v>
      </c>
      <c r="C117" t="str">
        <f>IF(L117&lt;L$134,C$1&amp;"_trescourt", IF(AND(L117&gt;L$134,L117&lt;L$135),C$1&amp;"_court", IF(AND(L117&gt;L$135, L117&lt;L$136),C$1&amp;"_moyen",C$1&amp;"_long")))</f>
        <v>taill_long</v>
      </c>
      <c r="D117" t="str">
        <f>IF(M117&lt;M$134,D$1&amp;"_trescourt", IF(AND(M117&gt;M$134,M117&lt;M$135),D$1&amp;"_court", IF(AND(M117&gt;M$135, M117&lt;M$136),D$1&amp;"_moyen",D$1&amp;"_long")))</f>
        <v>culml_moyen</v>
      </c>
      <c r="E117" t="str">
        <f>IF(N117&lt;N$134,E$1&amp;"_trescourt", IF(AND(N117&gt;N$134,N117&lt;N$135),E$1&amp;"_court", IF(AND(N117&gt;N$135, N117&lt;N$136),E$1&amp;"_moyen",E$1&amp;"_long")))</f>
        <v>bilh_court</v>
      </c>
      <c r="F117" t="str">
        <f t="shared" si="2"/>
        <v>billw_moyen</v>
      </c>
      <c r="G117" t="str">
        <f>IF(P117&lt;P$134,G$1&amp;"_trescourt", IF(AND(P117&gt;P$134,P117&lt;P$135),G$1&amp;"_court", IF(AND(P117&gt;P$135, P117&lt;P$136),G$1&amp;"_moyen",G$1&amp;"_long")))</f>
        <v>tarsl_long</v>
      </c>
      <c r="H117" t="str">
        <f>IF(Q117&lt;Q$134,H$1&amp;"_trescourt", IF(AND(Q117&gt;Q$134,Q117&lt;Q$135),H$1&amp;"_court", IF(AND(Q117&gt;Q$135, Q117&lt;Q$136),H$1&amp;"_moyen",H$1&amp;"_long")))</f>
        <v>midtl_moyen</v>
      </c>
      <c r="I117" t="str">
        <f t="shared" si="3"/>
        <v>weig_moyen</v>
      </c>
      <c r="K117">
        <v>112.6</v>
      </c>
      <c r="L117">
        <v>96</v>
      </c>
      <c r="M117">
        <v>20.7</v>
      </c>
      <c r="N117">
        <v>4.9000000000000004</v>
      </c>
      <c r="O117">
        <v>8.6999999999999993</v>
      </c>
      <c r="P117">
        <v>26.3</v>
      </c>
      <c r="Q117">
        <v>21.6</v>
      </c>
      <c r="R117">
        <v>48.4</v>
      </c>
    </row>
    <row r="118" spans="1:18" x14ac:dyDescent="0.25">
      <c r="A118" t="s">
        <v>116</v>
      </c>
      <c r="B118" t="str">
        <f>IF(K118&lt;K$134,B$1&amp;"_trescourt", IF(AND(K118&gt;K$134,K118&lt;K$135),B$1&amp;"_court", IF(AND(K118&gt;K$135, K118&lt;K$136),B$1&amp;"_moyen",B$1&amp;"_long")))</f>
        <v>wingl_trescourt</v>
      </c>
      <c r="C118" t="str">
        <f>IF(L118&lt;L$134,C$1&amp;"_trescourt", IF(AND(L118&gt;L$134,L118&lt;L$135),C$1&amp;"_court", IF(AND(L118&gt;L$135, L118&lt;L$136),C$1&amp;"_moyen",C$1&amp;"_long")))</f>
        <v>taill_trescourt</v>
      </c>
      <c r="D118" t="str">
        <f>IF(M118&lt;M$134,D$1&amp;"_trescourt", IF(AND(M118&gt;M$134,M118&lt;M$135),D$1&amp;"_court", IF(AND(M118&gt;M$135, M118&lt;M$136),D$1&amp;"_moyen",D$1&amp;"_long")))</f>
        <v>culml_trescourt</v>
      </c>
      <c r="E118" t="str">
        <f>IF(N118&lt;N$134,E$1&amp;"_trescourt", IF(AND(N118&gt;N$134,N118&lt;N$135),E$1&amp;"_court", IF(AND(N118&gt;N$135, N118&lt;N$136),E$1&amp;"_moyen",E$1&amp;"_long")))</f>
        <v>bilh_trescourt</v>
      </c>
      <c r="F118" t="str">
        <f t="shared" si="2"/>
        <v>billw_moyen</v>
      </c>
      <c r="G118" t="str">
        <f>IF(P118&lt;P$134,G$1&amp;"_trescourt", IF(AND(P118&gt;P$134,P118&lt;P$135),G$1&amp;"_court", IF(AND(P118&gt;P$135, P118&lt;P$136),G$1&amp;"_moyen",G$1&amp;"_long")))</f>
        <v>tarsl_court</v>
      </c>
      <c r="H118" t="str">
        <f>IF(Q118&lt;Q$134,H$1&amp;"_trescourt", IF(AND(Q118&gt;Q$134,Q118&lt;Q$135),H$1&amp;"_court", IF(AND(Q118&gt;Q$135, Q118&lt;Q$136),H$1&amp;"_moyen",H$1&amp;"_long")))</f>
        <v>midtl_trescourt</v>
      </c>
      <c r="I118" t="str">
        <f t="shared" si="3"/>
        <v>weig_tresleger</v>
      </c>
      <c r="K118">
        <v>61</v>
      </c>
      <c r="L118">
        <v>50.9</v>
      </c>
      <c r="M118">
        <v>12.8</v>
      </c>
      <c r="N118">
        <v>3.5</v>
      </c>
      <c r="O118">
        <v>7</v>
      </c>
      <c r="P118">
        <v>18</v>
      </c>
      <c r="Q118">
        <v>13.5</v>
      </c>
      <c r="R118">
        <v>11.3</v>
      </c>
    </row>
    <row r="119" spans="1:18" x14ac:dyDescent="0.25">
      <c r="A119" t="s">
        <v>117</v>
      </c>
      <c r="B119" t="str">
        <f>IF(K119&lt;K$134,B$1&amp;"_trescourt", IF(AND(K119&gt;K$134,K119&lt;K$135),B$1&amp;"_court", IF(AND(K119&gt;K$135, K119&lt;K$136),B$1&amp;"_moyen",B$1&amp;"_long")))</f>
        <v>wingl_court</v>
      </c>
      <c r="C119" t="str">
        <f>IF(L119&lt;L$134,C$1&amp;"_trescourt", IF(AND(L119&gt;L$134,L119&lt;L$135),C$1&amp;"_court", IF(AND(L119&gt;L$135, L119&lt;L$136),C$1&amp;"_moyen",C$1&amp;"_long")))</f>
        <v>taill_trescourt</v>
      </c>
      <c r="D119" t="str">
        <f>IF(M119&lt;M$134,D$1&amp;"_trescourt", IF(AND(M119&gt;M$134,M119&lt;M$135),D$1&amp;"_court", IF(AND(M119&gt;M$135, M119&lt;M$136),D$1&amp;"_moyen",D$1&amp;"_long")))</f>
        <v>culml_long</v>
      </c>
      <c r="E119" t="str">
        <f>IF(N119&lt;N$134,E$1&amp;"_trescourt", IF(AND(N119&gt;N$134,N119&lt;N$135),E$1&amp;"_court", IF(AND(N119&gt;N$135, N119&lt;N$136),E$1&amp;"_moyen",E$1&amp;"_long")))</f>
        <v>bilh_long</v>
      </c>
      <c r="F119" t="str">
        <f t="shared" si="2"/>
        <v>billw_fin</v>
      </c>
      <c r="G119" t="str">
        <f>IF(P119&lt;P$134,G$1&amp;"_trescourt", IF(AND(P119&gt;P$134,P119&lt;P$135),G$1&amp;"_court", IF(AND(P119&gt;P$135, P119&lt;P$136),G$1&amp;"_moyen",G$1&amp;"_long")))</f>
        <v>tarsl_trescourt</v>
      </c>
      <c r="H119" t="str">
        <f>IF(Q119&lt;Q$134,H$1&amp;"_trescourt", IF(AND(Q119&gt;Q$134,Q119&lt;Q$135),H$1&amp;"_court", IF(AND(Q119&gt;Q$135, Q119&lt;Q$136),H$1&amp;"_moyen",H$1&amp;"_long")))</f>
        <v>midtl_trescourt</v>
      </c>
      <c r="I119" t="str">
        <f t="shared" si="3"/>
        <v>weig_lourd</v>
      </c>
      <c r="K119">
        <v>67.599999999999994</v>
      </c>
      <c r="L119">
        <v>52.1</v>
      </c>
      <c r="M119">
        <v>13.2</v>
      </c>
      <c r="N119">
        <v>3.6</v>
      </c>
      <c r="O119">
        <v>6.2</v>
      </c>
      <c r="P119">
        <v>17</v>
      </c>
      <c r="Q119">
        <v>13.2</v>
      </c>
      <c r="R119">
        <v>11.9</v>
      </c>
    </row>
    <row r="120" spans="1:18" x14ac:dyDescent="0.25">
      <c r="A120" t="s">
        <v>118</v>
      </c>
      <c r="B120" t="str">
        <f>IF(K120&lt;K$134,B$1&amp;"_trescourt", IF(AND(K120&gt;K$134,K120&lt;K$135),B$1&amp;"_court", IF(AND(K120&gt;K$135, K120&lt;K$136),B$1&amp;"_moyen",B$1&amp;"_long")))</f>
        <v>wingl_long</v>
      </c>
      <c r="C120" t="str">
        <f>IF(L120&lt;L$134,C$1&amp;"_trescourt", IF(AND(L120&gt;L$134,L120&lt;L$135),C$1&amp;"_court", IF(AND(L120&gt;L$135, L120&lt;L$136),C$1&amp;"_moyen",C$1&amp;"_long")))</f>
        <v>taill_long</v>
      </c>
      <c r="D120" t="str">
        <f>IF(M120&lt;M$134,D$1&amp;"_trescourt", IF(AND(M120&gt;M$134,M120&lt;M$135),D$1&amp;"_court", IF(AND(M120&gt;M$135, M120&lt;M$136),D$1&amp;"_moyen",D$1&amp;"_long")))</f>
        <v>culml_long</v>
      </c>
      <c r="E120" t="str">
        <f>IF(N120&lt;N$134,E$1&amp;"_trescourt", IF(AND(N120&gt;N$134,N120&lt;N$135),E$1&amp;"_court", IF(AND(N120&gt;N$135, N120&lt;N$136),E$1&amp;"_moyen",E$1&amp;"_long")))</f>
        <v>bilh_long</v>
      </c>
      <c r="F120" t="str">
        <f t="shared" si="2"/>
        <v>billw_large</v>
      </c>
      <c r="G120" t="str">
        <f>IF(P120&lt;P$134,G$1&amp;"_trescourt", IF(AND(P120&gt;P$134,P120&lt;P$135),G$1&amp;"_court", IF(AND(P120&gt;P$135, P120&lt;P$136),G$1&amp;"_moyen",G$1&amp;"_long")))</f>
        <v>tarsl_long</v>
      </c>
      <c r="H120" t="str">
        <f>IF(Q120&lt;Q$134,H$1&amp;"_trescourt", IF(AND(Q120&gt;Q$134,Q120&lt;Q$135),H$1&amp;"_court", IF(AND(Q120&gt;Q$135, Q120&lt;Q$136),H$1&amp;"_moyen",H$1&amp;"_long")))</f>
        <v>midtl_long</v>
      </c>
      <c r="I120" t="str">
        <f t="shared" si="3"/>
        <v>weig_lourd</v>
      </c>
      <c r="K120">
        <v>162</v>
      </c>
      <c r="L120">
        <v>109.5</v>
      </c>
      <c r="M120">
        <v>42</v>
      </c>
      <c r="N120">
        <v>8.4</v>
      </c>
      <c r="O120">
        <v>12.4</v>
      </c>
      <c r="P120">
        <v>28.1</v>
      </c>
      <c r="Q120">
        <v>33.9</v>
      </c>
      <c r="R120">
        <v>127.8</v>
      </c>
    </row>
    <row r="121" spans="1:18" x14ac:dyDescent="0.25">
      <c r="A121" t="s">
        <v>119</v>
      </c>
      <c r="B121" t="str">
        <f>IF(K121&lt;K$134,B$1&amp;"_trescourt", IF(AND(K121&gt;K$134,K121&lt;K$135),B$1&amp;"_court", IF(AND(K121&gt;K$135, K121&lt;K$136),B$1&amp;"_moyen",B$1&amp;"_long")))</f>
        <v>wingl_long</v>
      </c>
      <c r="C121" t="str">
        <f>IF(L121&lt;L$134,C$1&amp;"_trescourt", IF(AND(L121&gt;L$134,L121&lt;L$135),C$1&amp;"_court", IF(AND(L121&gt;L$135, L121&lt;L$136),C$1&amp;"_moyen",C$1&amp;"_long")))</f>
        <v>taill_long</v>
      </c>
      <c r="D121" t="str">
        <f>IF(M121&lt;M$134,D$1&amp;"_trescourt", IF(AND(M121&gt;M$134,M121&lt;M$135),D$1&amp;"_court", IF(AND(M121&gt;M$135, M121&lt;M$136),D$1&amp;"_moyen",D$1&amp;"_long")))</f>
        <v>culml_long</v>
      </c>
      <c r="E121" t="str">
        <f>IF(N121&lt;N$134,E$1&amp;"_trescourt", IF(AND(N121&gt;N$134,N121&lt;N$135),E$1&amp;"_court", IF(AND(N121&gt;N$135, N121&lt;N$136),E$1&amp;"_moyen",E$1&amp;"_long")))</f>
        <v>bilh_long</v>
      </c>
      <c r="F121" t="str">
        <f t="shared" si="2"/>
        <v>billw_large</v>
      </c>
      <c r="G121" t="str">
        <f>IF(P121&lt;P$134,G$1&amp;"_trescourt", IF(AND(P121&gt;P$134,P121&lt;P$135),G$1&amp;"_court", IF(AND(P121&gt;P$135, P121&lt;P$136),G$1&amp;"_moyen",G$1&amp;"_long")))</f>
        <v>tarsl_long</v>
      </c>
      <c r="H121" t="str">
        <f>IF(Q121&lt;Q$134,H$1&amp;"_trescourt", IF(AND(Q121&gt;Q$134,Q121&lt;Q$135),H$1&amp;"_court", IF(AND(Q121&gt;Q$135, Q121&lt;Q$136),H$1&amp;"_moyen",H$1&amp;"_long")))</f>
        <v>midtl_long</v>
      </c>
      <c r="I121" t="str">
        <f t="shared" si="3"/>
        <v>weig_lourd</v>
      </c>
      <c r="K121">
        <v>158</v>
      </c>
      <c r="L121">
        <v>118</v>
      </c>
      <c r="M121">
        <v>43.6</v>
      </c>
      <c r="N121">
        <v>9.1999999999999993</v>
      </c>
      <c r="O121">
        <v>10.6</v>
      </c>
      <c r="P121">
        <v>26.9</v>
      </c>
      <c r="Q121">
        <v>34.700000000000003</v>
      </c>
      <c r="R121">
        <v>163</v>
      </c>
    </row>
    <row r="122" spans="1:18" x14ac:dyDescent="0.25">
      <c r="A122" t="s">
        <v>120</v>
      </c>
      <c r="B122" t="str">
        <f>IF(K122&lt;K$134,B$1&amp;"_trescourt", IF(AND(K122&gt;K$134,K122&lt;K$135),B$1&amp;"_court", IF(AND(K122&gt;K$135, K122&lt;K$136),B$1&amp;"_moyen",B$1&amp;"_long")))</f>
        <v>wingl_long</v>
      </c>
      <c r="C122" t="str">
        <f>IF(L122&lt;L$134,C$1&amp;"_trescourt", IF(AND(L122&gt;L$134,L122&lt;L$135),C$1&amp;"_court", IF(AND(L122&gt;L$135, L122&lt;L$136),C$1&amp;"_moyen",C$1&amp;"_long")))</f>
        <v>taill_moyen</v>
      </c>
      <c r="D122" t="str">
        <f>IF(M122&lt;M$134,D$1&amp;"_trescourt", IF(AND(M122&gt;M$134,M122&lt;M$135),D$1&amp;"_court", IF(AND(M122&gt;M$135, M122&lt;M$136),D$1&amp;"_moyen",D$1&amp;"_long")))</f>
        <v>culml_long</v>
      </c>
      <c r="E122" t="str">
        <f>IF(N122&lt;N$134,E$1&amp;"_trescourt", IF(AND(N122&gt;N$134,N122&lt;N$135),E$1&amp;"_court", IF(AND(N122&gt;N$135, N122&lt;N$136),E$1&amp;"_moyen",E$1&amp;"_long")))</f>
        <v>bilh_long</v>
      </c>
      <c r="F122" t="str">
        <f t="shared" si="2"/>
        <v>billw_large</v>
      </c>
      <c r="G122" t="str">
        <f>IF(P122&lt;P$134,G$1&amp;"_trescourt", IF(AND(P122&gt;P$134,P122&lt;P$135),G$1&amp;"_court", IF(AND(P122&gt;P$135, P122&lt;P$136),G$1&amp;"_moyen",G$1&amp;"_long")))</f>
        <v>tarsl_moyen</v>
      </c>
      <c r="H122" t="str">
        <f>IF(Q122&lt;Q$134,H$1&amp;"_trescourt", IF(AND(Q122&gt;Q$134,Q122&lt;Q$135),H$1&amp;"_court", IF(AND(Q122&gt;Q$135, Q122&lt;Q$136),H$1&amp;"_moyen",H$1&amp;"_long")))</f>
        <v>midtl_long</v>
      </c>
      <c r="I122" t="str">
        <f t="shared" si="3"/>
        <v>weig_lourd</v>
      </c>
      <c r="K122">
        <v>140.69999999999999</v>
      </c>
      <c r="L122">
        <v>85</v>
      </c>
      <c r="M122">
        <v>32.4</v>
      </c>
      <c r="N122">
        <v>7.9</v>
      </c>
      <c r="O122">
        <v>11.5</v>
      </c>
      <c r="P122">
        <v>22.2</v>
      </c>
      <c r="Q122">
        <v>27.2</v>
      </c>
      <c r="R122">
        <v>78.8</v>
      </c>
    </row>
    <row r="123" spans="1:18" x14ac:dyDescent="0.25">
      <c r="A123" t="s">
        <v>121</v>
      </c>
      <c r="B123" t="str">
        <f>IF(K123&lt;K$134,B$1&amp;"_trescourt", IF(AND(K123&gt;K$134,K123&lt;K$135),B$1&amp;"_court", IF(AND(K123&gt;K$135, K123&lt;K$136),B$1&amp;"_moyen",B$1&amp;"_long")))</f>
        <v>wingl_moyen</v>
      </c>
      <c r="C123" t="str">
        <f>IF(L123&lt;L$134,C$1&amp;"_trescourt", IF(AND(L123&gt;L$134,L123&lt;L$135),C$1&amp;"_court", IF(AND(L123&gt;L$135, L123&lt;L$136),C$1&amp;"_moyen",C$1&amp;"_long")))</f>
        <v>taill_trescourt</v>
      </c>
      <c r="D123" t="str">
        <f>IF(M123&lt;M$134,D$1&amp;"_trescourt", IF(AND(M123&gt;M$134,M123&lt;M$135),D$1&amp;"_court", IF(AND(M123&gt;M$135, M123&lt;M$136),D$1&amp;"_moyen",D$1&amp;"_long")))</f>
        <v>culml_moyen</v>
      </c>
      <c r="E123" t="str">
        <f>IF(N123&lt;N$134,E$1&amp;"_trescourt", IF(AND(N123&gt;N$134,N123&lt;N$135),E$1&amp;"_court", IF(AND(N123&gt;N$135, N123&lt;N$136),E$1&amp;"_moyen",E$1&amp;"_long")))</f>
        <v>bilh_court</v>
      </c>
      <c r="F123" t="str">
        <f t="shared" si="2"/>
        <v>billw_large</v>
      </c>
      <c r="G123" t="str">
        <f>IF(P123&lt;P$134,G$1&amp;"_trescourt", IF(AND(P123&gt;P$134,P123&lt;P$135),G$1&amp;"_court", IF(AND(P123&gt;P$135, P123&lt;P$136),G$1&amp;"_moyen",G$1&amp;"_long")))</f>
        <v>tarsl_trescourt</v>
      </c>
      <c r="H123" t="str">
        <f>IF(Q123&lt;Q$134,H$1&amp;"_trescourt", IF(AND(Q123&gt;Q$134,Q123&lt;Q$135),H$1&amp;"_court", IF(AND(Q123&gt;Q$135, Q123&lt;Q$136),H$1&amp;"_moyen",H$1&amp;"_long")))</f>
        <v>midtl_court</v>
      </c>
      <c r="I123" t="str">
        <f t="shared" si="3"/>
        <v>weig_leger</v>
      </c>
      <c r="K123">
        <v>89.5</v>
      </c>
      <c r="L123">
        <v>51.5</v>
      </c>
      <c r="M123">
        <v>17.100000000000001</v>
      </c>
      <c r="N123">
        <v>4.8</v>
      </c>
      <c r="O123">
        <v>6.9</v>
      </c>
      <c r="P123">
        <v>12.8</v>
      </c>
      <c r="Q123">
        <v>15.5</v>
      </c>
      <c r="R123">
        <v>21</v>
      </c>
    </row>
    <row r="124" spans="1:18" x14ac:dyDescent="0.25">
      <c r="A124" t="s">
        <v>122</v>
      </c>
      <c r="B124" t="str">
        <f>IF(K124&lt;K$134,B$1&amp;"_trescourt", IF(AND(K124&gt;K$134,K124&lt;K$135),B$1&amp;"_court", IF(AND(K124&gt;K$135, K124&lt;K$136),B$1&amp;"_moyen",B$1&amp;"_long")))</f>
        <v>wingl_long</v>
      </c>
      <c r="C124" t="str">
        <f>IF(L124&lt;L$134,C$1&amp;"_trescourt", IF(AND(L124&gt;L$134,L124&lt;L$135),C$1&amp;"_court", IF(AND(L124&gt;L$135, L124&lt;L$136),C$1&amp;"_moyen",C$1&amp;"_long")))</f>
        <v>taill_moyen</v>
      </c>
      <c r="D124" t="str">
        <f>IF(M124&lt;M$134,D$1&amp;"_trescourt", IF(AND(M124&gt;M$134,M124&lt;M$135),D$1&amp;"_court", IF(AND(M124&gt;M$135, M124&lt;M$136),D$1&amp;"_moyen",D$1&amp;"_long")))</f>
        <v>culml_long</v>
      </c>
      <c r="E124" t="str">
        <f>IF(N124&lt;N$134,E$1&amp;"_trescourt", IF(AND(N124&gt;N$134,N124&lt;N$135),E$1&amp;"_court", IF(AND(N124&gt;N$135, N124&lt;N$136),E$1&amp;"_moyen",E$1&amp;"_long")))</f>
        <v>bilh_moyen</v>
      </c>
      <c r="F124" t="str">
        <f t="shared" si="2"/>
        <v>billw_moyen</v>
      </c>
      <c r="G124" t="str">
        <f>IF(P124&lt;P$134,G$1&amp;"_trescourt", IF(AND(P124&gt;P$134,P124&lt;P$135),G$1&amp;"_court", IF(AND(P124&gt;P$135, P124&lt;P$136),G$1&amp;"_moyen",G$1&amp;"_long")))</f>
        <v>tarsl_moyen</v>
      </c>
      <c r="H124" t="str">
        <f>IF(Q124&lt;Q$134,H$1&amp;"_trescourt", IF(AND(Q124&gt;Q$134,Q124&lt;Q$135),H$1&amp;"_court", IF(AND(Q124&gt;Q$135, Q124&lt;Q$136),H$1&amp;"_moyen",H$1&amp;"_long")))</f>
        <v>midtl_moyen</v>
      </c>
      <c r="I124" t="str">
        <f t="shared" si="3"/>
        <v>weig_moyen</v>
      </c>
      <c r="K124">
        <v>127.5</v>
      </c>
      <c r="L124">
        <v>84.5</v>
      </c>
      <c r="M124">
        <v>26.4</v>
      </c>
      <c r="N124">
        <v>6.7</v>
      </c>
      <c r="O124">
        <v>9</v>
      </c>
      <c r="P124">
        <v>20.399999999999999</v>
      </c>
      <c r="Q124">
        <v>23.5</v>
      </c>
      <c r="R124">
        <v>58</v>
      </c>
    </row>
    <row r="125" spans="1:18" x14ac:dyDescent="0.25">
      <c r="A125" t="s">
        <v>123</v>
      </c>
      <c r="B125" t="str">
        <f>IF(K125&lt;K$134,B$1&amp;"_trescourt", IF(AND(K125&gt;K$134,K125&lt;K$135),B$1&amp;"_court", IF(AND(K125&gt;K$135, K125&lt;K$136),B$1&amp;"_moyen",B$1&amp;"_long")))</f>
        <v>wingl_long</v>
      </c>
      <c r="C125" t="str">
        <f>IF(L125&lt;L$134,C$1&amp;"_trescourt", IF(AND(L125&gt;L$134,L125&lt;L$135),C$1&amp;"_court", IF(AND(L125&gt;L$135, L125&lt;L$136),C$1&amp;"_moyen",C$1&amp;"_long")))</f>
        <v>taill_moyen</v>
      </c>
      <c r="D125" t="str">
        <f>IF(M125&lt;M$134,D$1&amp;"_trescourt", IF(AND(M125&gt;M$134,M125&lt;M$135),D$1&amp;"_court", IF(AND(M125&gt;M$135, M125&lt;M$136),D$1&amp;"_moyen",D$1&amp;"_long")))</f>
        <v>culml_long</v>
      </c>
      <c r="E125" t="str">
        <f>IF(N125&lt;N$134,E$1&amp;"_trescourt", IF(AND(N125&gt;N$134,N125&lt;N$135),E$1&amp;"_court", IF(AND(N125&gt;N$135, N125&lt;N$136),E$1&amp;"_moyen",E$1&amp;"_long")))</f>
        <v>bilh_long</v>
      </c>
      <c r="F125" t="str">
        <f t="shared" si="2"/>
        <v>billw_large</v>
      </c>
      <c r="G125" t="str">
        <f>IF(P125&lt;P$134,G$1&amp;"_trescourt", IF(AND(P125&gt;P$134,P125&lt;P$135),G$1&amp;"_court", IF(AND(P125&gt;P$135, P125&lt;P$136),G$1&amp;"_moyen",G$1&amp;"_long")))</f>
        <v>tarsl_court</v>
      </c>
      <c r="H125" t="str">
        <f>IF(Q125&lt;Q$134,H$1&amp;"_trescourt", IF(AND(Q125&gt;Q$134,Q125&lt;Q$135),H$1&amp;"_court", IF(AND(Q125&gt;Q$135, Q125&lt;Q$136),H$1&amp;"_moyen",H$1&amp;"_long")))</f>
        <v>midtl_moyen</v>
      </c>
      <c r="I125" t="str">
        <f t="shared" si="3"/>
        <v>weig_lourd</v>
      </c>
      <c r="K125">
        <v>134</v>
      </c>
      <c r="L125">
        <v>90</v>
      </c>
      <c r="M125">
        <v>29.5</v>
      </c>
      <c r="N125">
        <v>9</v>
      </c>
      <c r="O125">
        <v>12.9</v>
      </c>
      <c r="P125">
        <v>19.2</v>
      </c>
      <c r="Q125">
        <v>24.1</v>
      </c>
      <c r="R125">
        <v>76.3</v>
      </c>
    </row>
    <row r="126" spans="1:18" x14ac:dyDescent="0.25">
      <c r="A126" t="s">
        <v>124</v>
      </c>
      <c r="B126" t="str">
        <f>IF(K126&lt;K$134,B$1&amp;"_trescourt", IF(AND(K126&gt;K$134,K126&lt;K$135),B$1&amp;"_court", IF(AND(K126&gt;K$135, K126&lt;K$136),B$1&amp;"_moyen",B$1&amp;"_long")))</f>
        <v>wingl_moyen</v>
      </c>
      <c r="C126" t="str">
        <f>IF(L126&lt;L$134,C$1&amp;"_trescourt", IF(AND(L126&gt;L$134,L126&lt;L$135),C$1&amp;"_court", IF(AND(L126&gt;L$135, L126&lt;L$136),C$1&amp;"_moyen",C$1&amp;"_long")))</f>
        <v>taill_court</v>
      </c>
      <c r="D126" t="str">
        <f>IF(M126&lt;M$134,D$1&amp;"_trescourt", IF(AND(M126&gt;M$134,M126&lt;M$135),D$1&amp;"_court", IF(AND(M126&gt;M$135, M126&lt;M$136),D$1&amp;"_moyen",D$1&amp;"_long")))</f>
        <v>culml_moyen</v>
      </c>
      <c r="E126" t="str">
        <f>IF(N126&lt;N$134,E$1&amp;"_trescourt", IF(AND(N126&gt;N$134,N126&lt;N$135),E$1&amp;"_court", IF(AND(N126&gt;N$135, N126&lt;N$136),E$1&amp;"_moyen",E$1&amp;"_long")))</f>
        <v>bilh_moyen</v>
      </c>
      <c r="F126" t="str">
        <f t="shared" si="2"/>
        <v>billw_moyen</v>
      </c>
      <c r="G126" t="str">
        <f>IF(P126&lt;P$134,G$1&amp;"_trescourt", IF(AND(P126&gt;P$134,P126&lt;P$135),G$1&amp;"_court", IF(AND(P126&gt;P$135, P126&lt;P$136),G$1&amp;"_moyen",G$1&amp;"_long")))</f>
        <v>tarsl_court</v>
      </c>
      <c r="H126" t="str">
        <f>IF(Q126&lt;Q$134,H$1&amp;"_trescourt", IF(AND(Q126&gt;Q$134,Q126&lt;Q$135),H$1&amp;"_court", IF(AND(Q126&gt;Q$135, Q126&lt;Q$136),H$1&amp;"_moyen",H$1&amp;"_long")))</f>
        <v>midtl_moyen</v>
      </c>
      <c r="I126" t="str">
        <f t="shared" si="3"/>
        <v>weig_moyen</v>
      </c>
      <c r="K126">
        <v>105.1</v>
      </c>
      <c r="L126">
        <v>67</v>
      </c>
      <c r="M126">
        <v>22.7</v>
      </c>
      <c r="N126">
        <v>6</v>
      </c>
      <c r="O126">
        <v>8</v>
      </c>
      <c r="P126">
        <v>18.100000000000001</v>
      </c>
      <c r="Q126">
        <v>19.600000000000001</v>
      </c>
      <c r="R126">
        <v>37.200000000000003</v>
      </c>
    </row>
    <row r="127" spans="1:18" x14ac:dyDescent="0.25">
      <c r="A127" t="s">
        <v>125</v>
      </c>
      <c r="B127" t="str">
        <f>IF(K127&lt;K$134,B$1&amp;"_trescourt", IF(AND(K127&gt;K$134,K127&lt;K$135),B$1&amp;"_court", IF(AND(K127&gt;K$135, K127&lt;K$136),B$1&amp;"_moyen",B$1&amp;"_long")))</f>
        <v>wingl_moyen</v>
      </c>
      <c r="C127" t="str">
        <f>IF(L127&lt;L$134,C$1&amp;"_trescourt", IF(AND(L127&gt;L$134,L127&lt;L$135),C$1&amp;"_court", IF(AND(L127&gt;L$135, L127&lt;L$136),C$1&amp;"_moyen",C$1&amp;"_long")))</f>
        <v>taill_court</v>
      </c>
      <c r="D127" t="str">
        <f>IF(M127&lt;M$134,D$1&amp;"_trescourt", IF(AND(M127&gt;M$134,M127&lt;M$135),D$1&amp;"_court", IF(AND(M127&gt;M$135, M127&lt;M$136),D$1&amp;"_moyen",D$1&amp;"_long")))</f>
        <v>culml_long</v>
      </c>
      <c r="E127" t="str">
        <f>IF(N127&lt;N$134,E$1&amp;"_trescourt", IF(AND(N127&gt;N$134,N127&lt;N$135),E$1&amp;"_court", IF(AND(N127&gt;N$135, N127&lt;N$136),E$1&amp;"_moyen",E$1&amp;"_long")))</f>
        <v>bilh_moyen</v>
      </c>
      <c r="F127" t="str">
        <f t="shared" si="2"/>
        <v>billw_large</v>
      </c>
      <c r="G127" t="str">
        <f>IF(P127&lt;P$134,G$1&amp;"_trescourt", IF(AND(P127&gt;P$134,P127&lt;P$135),G$1&amp;"_court", IF(AND(P127&gt;P$135, P127&lt;P$136),G$1&amp;"_moyen",G$1&amp;"_long")))</f>
        <v>tarsl_trescourt</v>
      </c>
      <c r="H127" t="str">
        <f>IF(Q127&lt;Q$134,H$1&amp;"_trescourt", IF(AND(Q127&gt;Q$134,Q127&lt;Q$135),H$1&amp;"_court", IF(AND(Q127&gt;Q$135, Q127&lt;Q$136),H$1&amp;"_moyen",H$1&amp;"_long")))</f>
        <v>midtl_moyen</v>
      </c>
      <c r="I127" t="str">
        <f t="shared" si="3"/>
        <v>weig_moyen</v>
      </c>
      <c r="K127">
        <v>93.8</v>
      </c>
      <c r="L127">
        <v>60.8</v>
      </c>
      <c r="M127">
        <v>23.8</v>
      </c>
      <c r="N127">
        <v>6.6</v>
      </c>
      <c r="O127">
        <v>9.4</v>
      </c>
      <c r="P127">
        <v>17.3</v>
      </c>
      <c r="Q127">
        <v>22.1</v>
      </c>
      <c r="R127">
        <v>27</v>
      </c>
    </row>
    <row r="128" spans="1:18" x14ac:dyDescent="0.25">
      <c r="A128" t="s">
        <v>126</v>
      </c>
      <c r="B128" t="str">
        <f>IF(K128&lt;K$134,B$1&amp;"_trescourt", IF(AND(K128&gt;K$134,K128&lt;K$135),B$1&amp;"_court", IF(AND(K128&gt;K$135, K128&lt;K$136),B$1&amp;"_moyen",B$1&amp;"_long")))</f>
        <v>wingl_long</v>
      </c>
      <c r="C128" t="str">
        <f>IF(L128&lt;L$134,C$1&amp;"_trescourt", IF(AND(L128&gt;L$134,L128&lt;L$135),C$1&amp;"_court", IF(AND(L128&gt;L$135, L128&lt;L$136),C$1&amp;"_moyen",C$1&amp;"_long")))</f>
        <v>taill_long</v>
      </c>
      <c r="D128" t="str">
        <f>IF(M128&lt;M$134,D$1&amp;"_trescourt", IF(AND(M128&gt;M$134,M128&lt;M$135),D$1&amp;"_court", IF(AND(M128&gt;M$135, M128&lt;M$136),D$1&amp;"_moyen",D$1&amp;"_long")))</f>
        <v>culml_long</v>
      </c>
      <c r="E128" t="str">
        <f>IF(N128&lt;N$134,E$1&amp;"_trescourt", IF(AND(N128&gt;N$134,N128&lt;N$135),E$1&amp;"_court", IF(AND(N128&gt;N$135, N128&lt;N$136),E$1&amp;"_moyen",E$1&amp;"_long")))</f>
        <v>bilh_long</v>
      </c>
      <c r="F128" t="str">
        <f t="shared" si="2"/>
        <v>billw_large</v>
      </c>
      <c r="G128" t="str">
        <f>IF(P128&lt;P$134,G$1&amp;"_trescourt", IF(AND(P128&gt;P$134,P128&lt;P$135),G$1&amp;"_court", IF(AND(P128&gt;P$135, P128&lt;P$136),G$1&amp;"_moyen",G$1&amp;"_long")))</f>
        <v>tarsl_long</v>
      </c>
      <c r="H128" t="str">
        <f>IF(Q128&lt;Q$134,H$1&amp;"_trescourt", IF(AND(Q128&gt;Q$134,Q128&lt;Q$135),H$1&amp;"_court", IF(AND(Q128&gt;Q$135, Q128&lt;Q$136),H$1&amp;"_moyen",H$1&amp;"_long")))</f>
        <v>midtl_long</v>
      </c>
      <c r="I128" t="str">
        <f t="shared" si="3"/>
        <v>weig_lourd</v>
      </c>
      <c r="K128">
        <v>143.9</v>
      </c>
      <c r="L128">
        <v>102</v>
      </c>
      <c r="M128">
        <v>38.700000000000003</v>
      </c>
      <c r="N128">
        <v>8.3000000000000007</v>
      </c>
      <c r="O128">
        <v>12.1</v>
      </c>
      <c r="P128">
        <v>25.9</v>
      </c>
      <c r="Q128">
        <v>29</v>
      </c>
      <c r="R128">
        <v>116</v>
      </c>
    </row>
    <row r="129" spans="1:22" x14ac:dyDescent="0.25">
      <c r="A129" t="s">
        <v>127</v>
      </c>
      <c r="B129" t="str">
        <f>IF(K129&lt;K$134,B$1&amp;"_trescourt", IF(AND(K129&gt;K$134,K129&lt;K$135),B$1&amp;"_court", IF(AND(K129&gt;K$135, K129&lt;K$136),B$1&amp;"_moyen",B$1&amp;"_long")))</f>
        <v>wingl_long</v>
      </c>
      <c r="C129" t="str">
        <f>IF(L129&lt;L$134,C$1&amp;"_trescourt", IF(AND(L129&gt;L$134,L129&lt;L$135),C$1&amp;"_court", IF(AND(L129&gt;L$135, L129&lt;L$136),C$1&amp;"_moyen",C$1&amp;"_long")))</f>
        <v>taill_long</v>
      </c>
      <c r="D129" t="str">
        <f>IF(M129&lt;M$134,D$1&amp;"_trescourt", IF(AND(M129&gt;M$134,M129&lt;M$135),D$1&amp;"_court", IF(AND(M129&gt;M$135, M129&lt;M$136),D$1&amp;"_moyen",D$1&amp;"_long")))</f>
        <v>culml_long</v>
      </c>
      <c r="E129" t="str">
        <f>IF(N129&lt;N$134,E$1&amp;"_trescourt", IF(AND(N129&gt;N$134,N129&lt;N$135),E$1&amp;"_court", IF(AND(N129&gt;N$135, N129&lt;N$136),E$1&amp;"_moyen",E$1&amp;"_long")))</f>
        <v>bilh_long</v>
      </c>
      <c r="F129" t="str">
        <f t="shared" si="2"/>
        <v>billw_large</v>
      </c>
      <c r="G129" t="str">
        <f>IF(P129&lt;P$134,G$1&amp;"_trescourt", IF(AND(P129&gt;P$134,P129&lt;P$135),G$1&amp;"_court", IF(AND(P129&gt;P$135, P129&lt;P$136),G$1&amp;"_moyen",G$1&amp;"_long")))</f>
        <v>tarsl_long</v>
      </c>
      <c r="H129" t="str">
        <f>IF(Q129&lt;Q$134,H$1&amp;"_trescourt", IF(AND(Q129&gt;Q$134,Q129&lt;Q$135),H$1&amp;"_court", IF(AND(Q129&gt;Q$135, Q129&lt;Q$136),H$1&amp;"_moyen",H$1&amp;"_long")))</f>
        <v>midtl_long</v>
      </c>
      <c r="I129" t="str">
        <f t="shared" si="3"/>
        <v>weig_lourd</v>
      </c>
      <c r="K129">
        <v>163</v>
      </c>
      <c r="L129">
        <v>103</v>
      </c>
      <c r="M129">
        <v>45.5</v>
      </c>
      <c r="N129">
        <v>10.9</v>
      </c>
      <c r="O129">
        <v>15.4</v>
      </c>
      <c r="P129">
        <v>26.1</v>
      </c>
      <c r="Q129">
        <v>35.5</v>
      </c>
      <c r="R129">
        <v>160.4</v>
      </c>
    </row>
    <row r="130" spans="1:22" x14ac:dyDescent="0.25">
      <c r="A130" t="s">
        <v>128</v>
      </c>
      <c r="B130" t="str">
        <f>IF(K130&lt;K$134,B$1&amp;"_trescourt", IF(AND(K130&gt;K$134,K130&lt;K$135),B$1&amp;"_court", IF(AND(K130&gt;K$135, K130&lt;K$136),B$1&amp;"_moyen",B$1&amp;"_long")))</f>
        <v>wingl_long</v>
      </c>
      <c r="C130" t="str">
        <f>IF(L130&lt;L$134,C$1&amp;"_trescourt", IF(AND(L130&gt;L$134,L130&lt;L$135),C$1&amp;"_court", IF(AND(L130&gt;L$135, L130&lt;L$136),C$1&amp;"_moyen",C$1&amp;"_long")))</f>
        <v>taill_long</v>
      </c>
      <c r="D130" t="str">
        <f>IF(M130&lt;M$134,D$1&amp;"_trescourt", IF(AND(M130&gt;M$134,M130&lt;M$135),D$1&amp;"_court", IF(AND(M130&gt;M$135, M130&lt;M$136),D$1&amp;"_moyen",D$1&amp;"_long")))</f>
        <v>culml_long</v>
      </c>
      <c r="E130" t="str">
        <f>IF(N130&lt;N$134,E$1&amp;"_trescourt", IF(AND(N130&gt;N$134,N130&lt;N$135),E$1&amp;"_court", IF(AND(N130&gt;N$135, N130&lt;N$136),E$1&amp;"_moyen",E$1&amp;"_long")))</f>
        <v>bilh_moyen</v>
      </c>
      <c r="F130" t="str">
        <f t="shared" si="2"/>
        <v>billw_large</v>
      </c>
      <c r="G130" t="str">
        <f>IF(P130&lt;P$134,G$1&amp;"_trescourt", IF(AND(P130&gt;P$134,P130&lt;P$135),G$1&amp;"_court", IF(AND(P130&gt;P$135, P130&lt;P$136),G$1&amp;"_moyen",G$1&amp;"_long")))</f>
        <v>tarsl_long</v>
      </c>
      <c r="H130" t="str">
        <f>IF(Q130&lt;Q$134,H$1&amp;"_trescourt", IF(AND(Q130&gt;Q$134,Q130&lt;Q$135),H$1&amp;"_court", IF(AND(Q130&gt;Q$135, Q130&lt;Q$136),H$1&amp;"_moyen",H$1&amp;"_long")))</f>
        <v>midtl_long</v>
      </c>
      <c r="I130" t="str">
        <f t="shared" si="3"/>
        <v>weig_lourd</v>
      </c>
      <c r="K130">
        <v>162.4</v>
      </c>
      <c r="L130">
        <v>94.9</v>
      </c>
      <c r="M130">
        <v>29.2</v>
      </c>
      <c r="N130">
        <v>7.1</v>
      </c>
      <c r="O130">
        <v>13.7</v>
      </c>
      <c r="P130">
        <v>32.299999999999997</v>
      </c>
      <c r="Q130">
        <v>40</v>
      </c>
      <c r="R130">
        <v>294</v>
      </c>
    </row>
    <row r="134" spans="1:22" x14ac:dyDescent="0.25">
      <c r="J134" t="s">
        <v>557</v>
      </c>
      <c r="K134">
        <f>QUARTILE(K2:K130,1)</f>
        <v>64.400000000000006</v>
      </c>
      <c r="L134">
        <f t="shared" ref="L134:R134" si="4">QUARTILE(L2:L130,1)</f>
        <v>53.7</v>
      </c>
      <c r="M134">
        <f t="shared" si="4"/>
        <v>13.2</v>
      </c>
      <c r="N134">
        <f t="shared" si="4"/>
        <v>3.6</v>
      </c>
      <c r="O134">
        <f t="shared" si="4"/>
        <v>5.5</v>
      </c>
      <c r="P134">
        <f t="shared" si="4"/>
        <v>17.899999999999999</v>
      </c>
      <c r="Q134">
        <f t="shared" si="4"/>
        <v>15.1</v>
      </c>
      <c r="R134">
        <f t="shared" si="4"/>
        <v>11.9</v>
      </c>
    </row>
    <row r="135" spans="1:22" x14ac:dyDescent="0.25">
      <c r="J135" t="s">
        <v>558</v>
      </c>
      <c r="K135">
        <f>QUARTILE(K2:K130,2)</f>
        <v>81</v>
      </c>
      <c r="L135">
        <f t="shared" ref="L135:R135" si="5">QUARTILE(L2:L130,2)</f>
        <v>69</v>
      </c>
      <c r="M135">
        <f t="shared" si="5"/>
        <v>16.5</v>
      </c>
      <c r="N135">
        <f t="shared" si="5"/>
        <v>5.6</v>
      </c>
      <c r="O135">
        <f t="shared" si="5"/>
        <v>6.9</v>
      </c>
      <c r="P135">
        <f t="shared" si="5"/>
        <v>20.2</v>
      </c>
      <c r="Q135">
        <f t="shared" si="5"/>
        <v>19.3</v>
      </c>
      <c r="R135">
        <f t="shared" si="5"/>
        <v>21.5</v>
      </c>
    </row>
    <row r="136" spans="1:22" x14ac:dyDescent="0.25">
      <c r="J136" t="s">
        <v>559</v>
      </c>
      <c r="K136">
        <f>QUARTILE(K2:K130,3)</f>
        <v>113.6</v>
      </c>
      <c r="L136">
        <f t="shared" ref="L136:R136" si="6">QUARTILE(L2:L130,3)</f>
        <v>93.7</v>
      </c>
      <c r="M136">
        <f t="shared" si="6"/>
        <v>23.3</v>
      </c>
      <c r="N136">
        <f t="shared" si="6"/>
        <v>7.9</v>
      </c>
      <c r="O136">
        <f t="shared" si="6"/>
        <v>9.4</v>
      </c>
      <c r="P136">
        <f t="shared" si="6"/>
        <v>25.9</v>
      </c>
      <c r="Q136">
        <f t="shared" si="6"/>
        <v>27.1</v>
      </c>
      <c r="R136">
        <f t="shared" si="6"/>
        <v>76</v>
      </c>
    </row>
    <row r="138" spans="1:22" ht="30.75" customHeight="1" x14ac:dyDescent="0.25">
      <c r="V138" t="s">
        <v>560</v>
      </c>
    </row>
    <row r="139" spans="1:22" ht="15.75" customHeight="1" x14ac:dyDescent="0.25">
      <c r="V139" t="s">
        <v>561</v>
      </c>
    </row>
    <row r="140" spans="1:22" ht="30.75" customHeight="1" x14ac:dyDescent="0.25">
      <c r="V140" t="s">
        <v>562</v>
      </c>
    </row>
    <row r="141" spans="1:22" ht="30.75" customHeight="1" x14ac:dyDescent="0.25">
      <c r="V141" t="s">
        <v>563</v>
      </c>
    </row>
    <row r="142" spans="1:22" ht="30.75" customHeight="1" x14ac:dyDescent="0.25">
      <c r="V142" t="s">
        <v>564</v>
      </c>
    </row>
    <row r="143" spans="1:22" ht="30.75" customHeight="1" x14ac:dyDescent="0.25">
      <c r="V143" t="s">
        <v>565</v>
      </c>
    </row>
    <row r="144" spans="1:22" ht="15.75" customHeight="1" x14ac:dyDescent="0.25">
      <c r="V144" t="s">
        <v>566</v>
      </c>
    </row>
    <row r="145" spans="22:22" ht="15.75" customHeight="1" x14ac:dyDescent="0.25">
      <c r="V145" t="s">
        <v>567</v>
      </c>
    </row>
  </sheetData>
  <autoFilter ref="A1:I145"/>
  <pageMargins left="0.7" right="0.7" top="0.75" bottom="0.75" header="0.3" footer="0.3"/>
  <pageSetup paperSize="9" orientation="portrait" r:id="rId1"/>
  <ignoredErrors>
    <ignoredError sqref="F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5"/>
  <sheetViews>
    <sheetView workbookViewId="0">
      <selection activeCell="B1" sqref="B1:D65536"/>
    </sheetView>
  </sheetViews>
  <sheetFormatPr baseColWidth="10" defaultRowHeight="15" x14ac:dyDescent="0.25"/>
  <cols>
    <col min="2" max="2" width="14.7109375" bestFit="1" customWidth="1"/>
    <col min="3" max="3" width="14" customWidth="1"/>
    <col min="6" max="6" width="20.42578125" bestFit="1" customWidth="1"/>
    <col min="7" max="7" width="19.5703125" bestFit="1" customWidth="1"/>
  </cols>
  <sheetData>
    <row r="1" spans="1:14" x14ac:dyDescent="0.25">
      <c r="A1" s="12" t="s">
        <v>601</v>
      </c>
      <c r="B1" t="s">
        <v>135</v>
      </c>
      <c r="C1" t="s">
        <v>134</v>
      </c>
      <c r="D1" s="12" t="s">
        <v>602</v>
      </c>
      <c r="E1" t="s">
        <v>604</v>
      </c>
      <c r="F1" t="s">
        <v>605</v>
      </c>
      <c r="G1" s="12" t="s">
        <v>551</v>
      </c>
      <c r="H1" s="12" t="s">
        <v>552</v>
      </c>
      <c r="I1" s="12" t="s">
        <v>553</v>
      </c>
      <c r="J1" s="12" t="s">
        <v>554</v>
      </c>
      <c r="K1" s="12" t="s">
        <v>555</v>
      </c>
      <c r="L1" s="12" t="s">
        <v>556</v>
      </c>
      <c r="M1" s="12" t="s">
        <v>131</v>
      </c>
      <c r="N1" s="12" t="s">
        <v>130</v>
      </c>
    </row>
    <row r="2" spans="1:14" hidden="1" x14ac:dyDescent="0.25">
      <c r="A2" t="s">
        <v>5</v>
      </c>
      <c r="B2" t="s">
        <v>144</v>
      </c>
      <c r="C2" t="s">
        <v>143</v>
      </c>
      <c r="D2" s="13">
        <f>G2/H2</f>
        <v>1.4739884393063585</v>
      </c>
      <c r="E2">
        <f>I2/G2</f>
        <v>9.6862745098039216E-2</v>
      </c>
      <c r="F2">
        <f>I2/H2</f>
        <v>0.14277456647398842</v>
      </c>
      <c r="G2">
        <v>255</v>
      </c>
      <c r="H2">
        <v>173</v>
      </c>
      <c r="I2">
        <v>24.7</v>
      </c>
      <c r="J2">
        <v>11</v>
      </c>
      <c r="K2">
        <v>11</v>
      </c>
      <c r="L2">
        <v>26.2</v>
      </c>
      <c r="M2">
        <v>47</v>
      </c>
      <c r="N2">
        <v>500</v>
      </c>
    </row>
    <row r="3" spans="1:14" hidden="1" x14ac:dyDescent="0.25">
      <c r="A3" t="s">
        <v>121</v>
      </c>
      <c r="B3" t="s">
        <v>257</v>
      </c>
      <c r="C3" t="s">
        <v>256</v>
      </c>
      <c r="D3" s="13">
        <f>G3/H3</f>
        <v>1.7378640776699028</v>
      </c>
      <c r="E3">
        <f>I3/G3</f>
        <v>0.1910614525139665</v>
      </c>
      <c r="F3">
        <f>I3/H3</f>
        <v>0.33203883495145636</v>
      </c>
      <c r="G3">
        <v>89.5</v>
      </c>
      <c r="H3">
        <v>51.5</v>
      </c>
      <c r="I3">
        <v>17.100000000000001</v>
      </c>
      <c r="J3">
        <v>4.8</v>
      </c>
      <c r="K3">
        <v>6.9</v>
      </c>
      <c r="L3">
        <v>12.8</v>
      </c>
      <c r="M3">
        <v>15.5</v>
      </c>
      <c r="N3">
        <v>21</v>
      </c>
    </row>
    <row r="4" spans="1:14" hidden="1" x14ac:dyDescent="0.25">
      <c r="A4" t="s">
        <v>122</v>
      </c>
      <c r="B4" t="s">
        <v>257</v>
      </c>
      <c r="C4" t="s">
        <v>256</v>
      </c>
      <c r="D4" s="13">
        <f>G4/H4</f>
        <v>1.5088757396449703</v>
      </c>
      <c r="E4">
        <f>I4/G4</f>
        <v>0.20705882352941177</v>
      </c>
      <c r="F4">
        <f>I4/H4</f>
        <v>0.31242603550295855</v>
      </c>
      <c r="G4">
        <v>127.5</v>
      </c>
      <c r="H4">
        <v>84.5</v>
      </c>
      <c r="I4">
        <v>26.4</v>
      </c>
      <c r="J4">
        <v>6.7</v>
      </c>
      <c r="K4">
        <v>9</v>
      </c>
      <c r="L4">
        <v>20.399999999999999</v>
      </c>
      <c r="M4">
        <v>23.5</v>
      </c>
      <c r="N4">
        <v>58</v>
      </c>
    </row>
    <row r="5" spans="1:14" hidden="1" x14ac:dyDescent="0.25">
      <c r="A5" t="s">
        <v>123</v>
      </c>
      <c r="B5" t="s">
        <v>257</v>
      </c>
      <c r="C5" t="s">
        <v>256</v>
      </c>
      <c r="D5" s="13">
        <f>G5/H5</f>
        <v>1.4888888888888889</v>
      </c>
      <c r="E5">
        <f>I5/G5</f>
        <v>0.22014925373134328</v>
      </c>
      <c r="F5">
        <f>I5/H5</f>
        <v>0.32777777777777778</v>
      </c>
      <c r="G5">
        <v>134</v>
      </c>
      <c r="H5">
        <v>90</v>
      </c>
      <c r="I5">
        <v>29.5</v>
      </c>
      <c r="J5">
        <v>9</v>
      </c>
      <c r="K5">
        <v>12.9</v>
      </c>
      <c r="L5">
        <v>19.2</v>
      </c>
      <c r="M5">
        <v>24.1</v>
      </c>
      <c r="N5">
        <v>76.3</v>
      </c>
    </row>
    <row r="6" spans="1:14" hidden="1" x14ac:dyDescent="0.25">
      <c r="A6" t="s">
        <v>126</v>
      </c>
      <c r="B6" t="s">
        <v>257</v>
      </c>
      <c r="C6" t="s">
        <v>256</v>
      </c>
      <c r="D6" s="13">
        <f>G6/H6</f>
        <v>1.4107843137254903</v>
      </c>
      <c r="E6">
        <f>I6/G6</f>
        <v>0.26893676164002783</v>
      </c>
      <c r="F6">
        <f>I6/H6</f>
        <v>0.37941176470588239</v>
      </c>
      <c r="G6">
        <v>143.9</v>
      </c>
      <c r="H6">
        <v>102</v>
      </c>
      <c r="I6">
        <v>38.700000000000003</v>
      </c>
      <c r="J6">
        <v>8.3000000000000007</v>
      </c>
      <c r="K6">
        <v>12.1</v>
      </c>
      <c r="L6">
        <v>25.9</v>
      </c>
      <c r="M6">
        <v>29</v>
      </c>
      <c r="N6">
        <v>116</v>
      </c>
    </row>
    <row r="7" spans="1:14" x14ac:dyDescent="0.25">
      <c r="A7" t="s">
        <v>60</v>
      </c>
      <c r="B7" t="s">
        <v>157</v>
      </c>
      <c r="C7" t="s">
        <v>203</v>
      </c>
      <c r="D7" s="13">
        <f>G7/H7</f>
        <v>0.99661016949152548</v>
      </c>
      <c r="E7">
        <f>I7/G7</f>
        <v>0.18707482993197277</v>
      </c>
      <c r="F7">
        <f>I7/H7</f>
        <v>0.1864406779661017</v>
      </c>
      <c r="G7">
        <v>88.2</v>
      </c>
      <c r="H7">
        <v>88.5</v>
      </c>
      <c r="I7">
        <v>16.5</v>
      </c>
      <c r="J7">
        <v>4.3</v>
      </c>
      <c r="K7">
        <v>6.1</v>
      </c>
      <c r="L7">
        <v>23.5</v>
      </c>
      <c r="M7">
        <v>19</v>
      </c>
      <c r="N7">
        <v>23</v>
      </c>
    </row>
    <row r="8" spans="1:14" x14ac:dyDescent="0.25">
      <c r="A8" t="s">
        <v>58</v>
      </c>
      <c r="B8" t="s">
        <v>157</v>
      </c>
      <c r="C8" t="s">
        <v>203</v>
      </c>
      <c r="D8" s="13">
        <f>G8/H8</f>
        <v>1.383495145631068</v>
      </c>
      <c r="E8">
        <f>I8/G8</f>
        <v>0.18128654970760233</v>
      </c>
      <c r="F8">
        <f>I8/H8</f>
        <v>0.25080906148867316</v>
      </c>
      <c r="G8">
        <v>85.5</v>
      </c>
      <c r="H8">
        <v>61.8</v>
      </c>
      <c r="I8">
        <v>15.5</v>
      </c>
      <c r="J8">
        <v>4.2</v>
      </c>
      <c r="K8">
        <v>6.8</v>
      </c>
      <c r="L8">
        <v>20.5</v>
      </c>
      <c r="M8">
        <v>20.100000000000001</v>
      </c>
      <c r="N8">
        <v>22</v>
      </c>
    </row>
    <row r="9" spans="1:14" x14ac:dyDescent="0.25">
      <c r="A9" t="s">
        <v>54</v>
      </c>
      <c r="B9" t="s">
        <v>157</v>
      </c>
      <c r="C9" t="s">
        <v>198</v>
      </c>
      <c r="D9" s="13">
        <f>G9/H9</f>
        <v>1.2095730918499354</v>
      </c>
      <c r="E9">
        <f>I9/G9</f>
        <v>0.18502673796791444</v>
      </c>
      <c r="F9">
        <f>I9/H9</f>
        <v>0.2238033635187581</v>
      </c>
      <c r="G9">
        <v>93.5</v>
      </c>
      <c r="H9">
        <v>77.3</v>
      </c>
      <c r="I9">
        <v>17.3</v>
      </c>
      <c r="J9">
        <v>7.2</v>
      </c>
      <c r="K9">
        <v>9.1999999999999993</v>
      </c>
      <c r="L9">
        <v>23.7</v>
      </c>
      <c r="M9">
        <v>20.399999999999999</v>
      </c>
      <c r="N9">
        <v>30</v>
      </c>
    </row>
    <row r="10" spans="1:14" x14ac:dyDescent="0.25">
      <c r="A10" t="s">
        <v>97</v>
      </c>
      <c r="B10" t="s">
        <v>157</v>
      </c>
      <c r="C10" t="s">
        <v>237</v>
      </c>
      <c r="D10" s="13">
        <f>G10/H10</f>
        <v>1.4090909090909092</v>
      </c>
      <c r="E10">
        <f>I10/G10</f>
        <v>0.28602150537634408</v>
      </c>
      <c r="F10">
        <f>I10/H10</f>
        <v>0.40303030303030307</v>
      </c>
      <c r="G10">
        <v>46.5</v>
      </c>
      <c r="H10">
        <v>33</v>
      </c>
      <c r="I10">
        <v>13.3</v>
      </c>
      <c r="J10">
        <v>2.2999999999999998</v>
      </c>
      <c r="K10">
        <v>4.3</v>
      </c>
      <c r="L10">
        <v>16.399999999999999</v>
      </c>
      <c r="M10">
        <v>14</v>
      </c>
      <c r="N10">
        <v>8.5</v>
      </c>
    </row>
    <row r="11" spans="1:14" x14ac:dyDescent="0.25">
      <c r="A11" t="s">
        <v>70</v>
      </c>
      <c r="B11" t="s">
        <v>157</v>
      </c>
      <c r="C11" t="s">
        <v>216</v>
      </c>
      <c r="D11" s="13">
        <f>G11/H11</f>
        <v>1.2006980802792322</v>
      </c>
      <c r="E11">
        <f>I11/G11</f>
        <v>0.20058139534883723</v>
      </c>
      <c r="F11">
        <f>I11/H11</f>
        <v>0.24083769633507857</v>
      </c>
      <c r="G11">
        <v>68.8</v>
      </c>
      <c r="H11">
        <v>57.3</v>
      </c>
      <c r="I11">
        <v>13.8</v>
      </c>
      <c r="J11">
        <v>3.9</v>
      </c>
      <c r="K11">
        <v>6.1</v>
      </c>
      <c r="L11">
        <v>18.8</v>
      </c>
      <c r="M11">
        <v>19.3</v>
      </c>
      <c r="N11">
        <v>19.5</v>
      </c>
    </row>
    <row r="12" spans="1:14" x14ac:dyDescent="0.25">
      <c r="A12" t="s">
        <v>103</v>
      </c>
      <c r="B12" t="s">
        <v>157</v>
      </c>
      <c r="C12" t="s">
        <v>240</v>
      </c>
      <c r="D12" s="13">
        <f>G12/H12</f>
        <v>1.3616666666666668</v>
      </c>
      <c r="E12">
        <f>I12/G12</f>
        <v>0.18115055079559364</v>
      </c>
      <c r="F12">
        <f>I12/H12</f>
        <v>0.24666666666666667</v>
      </c>
      <c r="G12">
        <v>81.7</v>
      </c>
      <c r="H12">
        <v>60</v>
      </c>
      <c r="I12">
        <v>14.8</v>
      </c>
      <c r="J12">
        <v>4</v>
      </c>
      <c r="K12">
        <v>6.9</v>
      </c>
      <c r="L12">
        <v>22.2</v>
      </c>
      <c r="M12">
        <v>17</v>
      </c>
      <c r="N12">
        <v>15</v>
      </c>
    </row>
    <row r="13" spans="1:14" x14ac:dyDescent="0.25">
      <c r="A13" t="s">
        <v>104</v>
      </c>
      <c r="B13" t="s">
        <v>157</v>
      </c>
      <c r="C13" t="s">
        <v>240</v>
      </c>
      <c r="D13" s="13">
        <f>G13/H13</f>
        <v>1.377049180327869</v>
      </c>
      <c r="E13">
        <f>I13/G13</f>
        <v>0.21726190476190474</v>
      </c>
      <c r="F13">
        <f>I13/H13</f>
        <v>0.29918032786885246</v>
      </c>
      <c r="G13">
        <v>67.2</v>
      </c>
      <c r="H13">
        <v>48.8</v>
      </c>
      <c r="I13">
        <v>14.6</v>
      </c>
      <c r="J13">
        <v>4</v>
      </c>
      <c r="K13">
        <v>6.9</v>
      </c>
      <c r="L13">
        <v>22.4</v>
      </c>
      <c r="M13">
        <v>19.5</v>
      </c>
      <c r="N13">
        <v>14</v>
      </c>
    </row>
    <row r="14" spans="1:14" x14ac:dyDescent="0.25">
      <c r="A14" t="s">
        <v>105</v>
      </c>
      <c r="B14" t="s">
        <v>157</v>
      </c>
      <c r="C14" t="s">
        <v>240</v>
      </c>
      <c r="D14" s="13">
        <f>G14/H14</f>
        <v>1.3942307692307692</v>
      </c>
      <c r="E14">
        <f>I14/G14</f>
        <v>0.18706896551724136</v>
      </c>
      <c r="F14">
        <f>I14/H14</f>
        <v>0.26081730769230765</v>
      </c>
      <c r="G14">
        <v>116</v>
      </c>
      <c r="H14">
        <v>83.2</v>
      </c>
      <c r="I14">
        <v>21.7</v>
      </c>
      <c r="J14">
        <v>6</v>
      </c>
      <c r="K14">
        <v>9.5</v>
      </c>
      <c r="L14">
        <v>33.200000000000003</v>
      </c>
      <c r="M14">
        <v>27.3</v>
      </c>
      <c r="N14">
        <v>75</v>
      </c>
    </row>
    <row r="15" spans="1:14" x14ac:dyDescent="0.25">
      <c r="A15" t="s">
        <v>106</v>
      </c>
      <c r="B15" t="s">
        <v>157</v>
      </c>
      <c r="C15" t="s">
        <v>240</v>
      </c>
      <c r="D15" s="13">
        <f>G15/H15</f>
        <v>1.3571428571428572</v>
      </c>
      <c r="E15">
        <f>I15/G15</f>
        <v>0.15921052631578947</v>
      </c>
      <c r="F15">
        <f>I15/H15</f>
        <v>0.21607142857142855</v>
      </c>
      <c r="G15">
        <v>152</v>
      </c>
      <c r="H15">
        <v>112</v>
      </c>
      <c r="I15">
        <v>24.2</v>
      </c>
      <c r="J15">
        <v>8</v>
      </c>
      <c r="K15">
        <v>10.1</v>
      </c>
      <c r="L15">
        <v>31.8</v>
      </c>
      <c r="M15">
        <v>30.2</v>
      </c>
      <c r="N15">
        <v>92.2</v>
      </c>
    </row>
    <row r="16" spans="1:14" x14ac:dyDescent="0.25">
      <c r="A16" t="s">
        <v>81</v>
      </c>
      <c r="B16" t="s">
        <v>157</v>
      </c>
      <c r="C16" t="s">
        <v>229</v>
      </c>
      <c r="D16" s="13">
        <f>G16/H16</f>
        <v>1.0672268907563025</v>
      </c>
      <c r="E16">
        <f>I16/G16</f>
        <v>0.22677165354330708</v>
      </c>
      <c r="F16">
        <f>I16/H16</f>
        <v>0.24201680672268908</v>
      </c>
      <c r="G16">
        <v>63.5</v>
      </c>
      <c r="H16">
        <v>59.5</v>
      </c>
      <c r="I16">
        <v>14.4</v>
      </c>
      <c r="J16">
        <v>3.2</v>
      </c>
      <c r="K16">
        <v>6.2</v>
      </c>
      <c r="L16">
        <v>19.5</v>
      </c>
      <c r="M16">
        <v>19.100000000000001</v>
      </c>
      <c r="N16">
        <v>16.5</v>
      </c>
    </row>
    <row r="17" spans="1:14" x14ac:dyDescent="0.25">
      <c r="A17" t="s">
        <v>87</v>
      </c>
      <c r="B17" t="s">
        <v>157</v>
      </c>
      <c r="C17" t="s">
        <v>229</v>
      </c>
      <c r="D17" s="13">
        <f>G17/H17</f>
        <v>1.3889875666074603</v>
      </c>
      <c r="E17">
        <f>I17/G17</f>
        <v>0.17902813299232737</v>
      </c>
      <c r="F17">
        <f>I17/H17</f>
        <v>0.24866785079928952</v>
      </c>
      <c r="G17">
        <v>78.2</v>
      </c>
      <c r="H17">
        <v>56.3</v>
      </c>
      <c r="I17">
        <v>14</v>
      </c>
      <c r="J17">
        <v>4.2</v>
      </c>
      <c r="K17">
        <v>7.1</v>
      </c>
      <c r="L17">
        <v>19.8</v>
      </c>
      <c r="M17">
        <v>16.899999999999999</v>
      </c>
      <c r="N17">
        <v>19.5</v>
      </c>
    </row>
    <row r="18" spans="1:14" x14ac:dyDescent="0.25">
      <c r="A18" t="s">
        <v>88</v>
      </c>
      <c r="B18" t="s">
        <v>157</v>
      </c>
      <c r="C18" t="s">
        <v>229</v>
      </c>
      <c r="D18" s="13">
        <f>G18/H18</f>
        <v>1.1385826771653542</v>
      </c>
      <c r="E18">
        <f>I18/G18</f>
        <v>0.18810511756569848</v>
      </c>
      <c r="F18">
        <f>I18/H18</f>
        <v>0.21417322834645669</v>
      </c>
      <c r="G18">
        <v>72.3</v>
      </c>
      <c r="H18">
        <v>63.5</v>
      </c>
      <c r="I18">
        <v>13.6</v>
      </c>
      <c r="J18">
        <v>3.6</v>
      </c>
      <c r="K18">
        <v>5.7</v>
      </c>
      <c r="L18">
        <v>21</v>
      </c>
      <c r="M18">
        <v>17.2</v>
      </c>
      <c r="N18">
        <v>15</v>
      </c>
    </row>
    <row r="19" spans="1:14" x14ac:dyDescent="0.25">
      <c r="A19" t="s">
        <v>82</v>
      </c>
      <c r="B19" t="s">
        <v>157</v>
      </c>
      <c r="C19" t="s">
        <v>229</v>
      </c>
      <c r="D19" s="13">
        <f>G19/H19</f>
        <v>1.2998102466793169</v>
      </c>
      <c r="E19">
        <f>I19/G19</f>
        <v>0.18102189781021899</v>
      </c>
      <c r="F19">
        <f>I19/H19</f>
        <v>0.23529411764705882</v>
      </c>
      <c r="G19">
        <v>68.5</v>
      </c>
      <c r="H19">
        <v>52.7</v>
      </c>
      <c r="I19">
        <v>12.4</v>
      </c>
      <c r="J19">
        <v>2.8</v>
      </c>
      <c r="K19">
        <v>4.5</v>
      </c>
      <c r="L19">
        <v>19.100000000000001</v>
      </c>
      <c r="M19">
        <v>15</v>
      </c>
      <c r="N19">
        <v>8</v>
      </c>
    </row>
    <row r="20" spans="1:14" x14ac:dyDescent="0.25">
      <c r="A20" t="s">
        <v>83</v>
      </c>
      <c r="B20" t="s">
        <v>157</v>
      </c>
      <c r="C20" t="s">
        <v>229</v>
      </c>
      <c r="D20" s="13">
        <f>G20/H20</f>
        <v>1.4417293233082706</v>
      </c>
      <c r="E20">
        <f>I20/G20</f>
        <v>0.17340286831812257</v>
      </c>
      <c r="F20">
        <f>I20/H20</f>
        <v>0.25</v>
      </c>
      <c r="G20">
        <v>76.7</v>
      </c>
      <c r="H20">
        <v>53.2</v>
      </c>
      <c r="I20">
        <v>13.3</v>
      </c>
      <c r="J20">
        <v>2.9</v>
      </c>
      <c r="K20">
        <v>5</v>
      </c>
      <c r="L20">
        <v>18.399999999999999</v>
      </c>
      <c r="M20">
        <v>14.5</v>
      </c>
      <c r="N20">
        <v>10</v>
      </c>
    </row>
    <row r="21" spans="1:14" x14ac:dyDescent="0.25">
      <c r="A21" t="s">
        <v>62</v>
      </c>
      <c r="B21" t="s">
        <v>157</v>
      </c>
      <c r="C21" t="s">
        <v>208</v>
      </c>
      <c r="D21" s="13">
        <f>G21/H21</f>
        <v>1.1546961325966851</v>
      </c>
      <c r="E21">
        <f>I21/G21</f>
        <v>0.15948963317384368</v>
      </c>
      <c r="F21">
        <f>I21/H21</f>
        <v>0.18416206261510129</v>
      </c>
      <c r="G21">
        <v>62.7</v>
      </c>
      <c r="H21">
        <v>54.3</v>
      </c>
      <c r="I21">
        <v>10</v>
      </c>
      <c r="J21">
        <v>4.7</v>
      </c>
      <c r="K21">
        <v>5</v>
      </c>
      <c r="L21">
        <v>15.3</v>
      </c>
      <c r="M21">
        <v>14.8</v>
      </c>
      <c r="N21">
        <v>11</v>
      </c>
    </row>
    <row r="22" spans="1:14" x14ac:dyDescent="0.25">
      <c r="A22" t="s">
        <v>63</v>
      </c>
      <c r="B22" t="s">
        <v>157</v>
      </c>
      <c r="C22" t="s">
        <v>208</v>
      </c>
      <c r="D22" s="13">
        <f>G22/H22</f>
        <v>1.1073253833049403</v>
      </c>
      <c r="E22">
        <f>I22/G22</f>
        <v>0.17538461538461539</v>
      </c>
      <c r="F22">
        <f>I22/H22</f>
        <v>0.19420783645655876</v>
      </c>
      <c r="G22">
        <v>65</v>
      </c>
      <c r="H22">
        <v>58.7</v>
      </c>
      <c r="I22">
        <v>11.4</v>
      </c>
      <c r="J22">
        <v>4.2</v>
      </c>
      <c r="K22">
        <v>5</v>
      </c>
      <c r="L22">
        <v>16.399999999999999</v>
      </c>
      <c r="M22">
        <v>15</v>
      </c>
      <c r="N22">
        <v>11.5</v>
      </c>
    </row>
    <row r="23" spans="1:14" x14ac:dyDescent="0.25">
      <c r="A23" t="s">
        <v>64</v>
      </c>
      <c r="B23" t="s">
        <v>157</v>
      </c>
      <c r="C23" t="s">
        <v>208</v>
      </c>
      <c r="D23" s="13">
        <f>G23/H23</f>
        <v>1.2314814814814814</v>
      </c>
      <c r="E23">
        <f>I23/G23</f>
        <v>0.13684210526315788</v>
      </c>
      <c r="F23">
        <f>I23/H23</f>
        <v>0.16851851851851851</v>
      </c>
      <c r="G23">
        <v>66.5</v>
      </c>
      <c r="H23">
        <v>54</v>
      </c>
      <c r="I23">
        <v>9.1</v>
      </c>
      <c r="J23">
        <v>4.8</v>
      </c>
      <c r="K23">
        <v>4.5</v>
      </c>
      <c r="L23">
        <v>15.7</v>
      </c>
      <c r="M23">
        <v>13.5</v>
      </c>
      <c r="N23">
        <v>11</v>
      </c>
    </row>
    <row r="24" spans="1:14" x14ac:dyDescent="0.25">
      <c r="A24" t="s">
        <v>36</v>
      </c>
      <c r="B24" t="s">
        <v>157</v>
      </c>
      <c r="C24" t="s">
        <v>178</v>
      </c>
      <c r="D24" s="13">
        <f>G24/H24</f>
        <v>1.1518661518661519</v>
      </c>
      <c r="E24">
        <f>I24/G24</f>
        <v>0.15307262569832403</v>
      </c>
      <c r="F24">
        <f>I24/H24</f>
        <v>0.17631917631917629</v>
      </c>
      <c r="G24">
        <v>89.5</v>
      </c>
      <c r="H24">
        <v>77.7</v>
      </c>
      <c r="I24">
        <v>13.7</v>
      </c>
      <c r="J24">
        <v>5.9</v>
      </c>
      <c r="K24">
        <v>7.1</v>
      </c>
      <c r="L24">
        <v>19.8</v>
      </c>
      <c r="M24">
        <v>19.3</v>
      </c>
      <c r="N24">
        <v>27.5</v>
      </c>
    </row>
    <row r="25" spans="1:14" x14ac:dyDescent="0.25">
      <c r="A25" t="s">
        <v>37</v>
      </c>
      <c r="B25" t="s">
        <v>157</v>
      </c>
      <c r="C25" t="s">
        <v>178</v>
      </c>
      <c r="D25" s="13">
        <f>G25/H25</f>
        <v>1.1654676258992807</v>
      </c>
      <c r="E25">
        <f>I25/G25</f>
        <v>0.14444444444444443</v>
      </c>
      <c r="F25">
        <f>I25/H25</f>
        <v>0.16834532374100719</v>
      </c>
      <c r="G25">
        <v>81</v>
      </c>
      <c r="H25">
        <v>69.5</v>
      </c>
      <c r="I25">
        <v>11.7</v>
      </c>
      <c r="J25">
        <v>5.6</v>
      </c>
      <c r="K25">
        <v>5.5</v>
      </c>
      <c r="L25">
        <v>20</v>
      </c>
      <c r="M25">
        <v>19.7</v>
      </c>
      <c r="N25">
        <v>17.5</v>
      </c>
    </row>
    <row r="26" spans="1:14" x14ac:dyDescent="0.25">
      <c r="A26" t="s">
        <v>21</v>
      </c>
      <c r="B26" t="s">
        <v>157</v>
      </c>
      <c r="C26" t="s">
        <v>165</v>
      </c>
      <c r="D26" s="13">
        <f>G26/H26</f>
        <v>1.5250965250965252</v>
      </c>
      <c r="E26">
        <f>I26/G26</f>
        <v>0.19620253164556961</v>
      </c>
      <c r="F26">
        <f>I26/H26</f>
        <v>0.29922779922779924</v>
      </c>
      <c r="G26">
        <v>79</v>
      </c>
      <c r="H26">
        <v>51.8</v>
      </c>
      <c r="I26">
        <v>15.5</v>
      </c>
      <c r="J26">
        <v>7.4</v>
      </c>
      <c r="K26">
        <v>6.2</v>
      </c>
      <c r="L26">
        <v>15.3</v>
      </c>
      <c r="M26">
        <v>17.3</v>
      </c>
      <c r="N26">
        <v>16</v>
      </c>
    </row>
    <row r="27" spans="1:14" x14ac:dyDescent="0.25">
      <c r="A27" t="s">
        <v>27</v>
      </c>
      <c r="B27" t="s">
        <v>157</v>
      </c>
      <c r="C27" t="s">
        <v>165</v>
      </c>
      <c r="D27" s="13">
        <f>G27/H27</f>
        <v>1.817391304347826</v>
      </c>
      <c r="E27">
        <f>I27/G27</f>
        <v>0.23540669856459331</v>
      </c>
      <c r="F27">
        <f>I27/H27</f>
        <v>0.42782608695652175</v>
      </c>
      <c r="G27">
        <v>104.5</v>
      </c>
      <c r="H27">
        <v>57.5</v>
      </c>
      <c r="I27">
        <v>24.6</v>
      </c>
      <c r="J27">
        <v>16.2</v>
      </c>
      <c r="K27">
        <v>15.9</v>
      </c>
      <c r="L27">
        <v>22.2</v>
      </c>
      <c r="M27">
        <v>24.1</v>
      </c>
      <c r="N27">
        <v>55</v>
      </c>
    </row>
    <row r="28" spans="1:14" x14ac:dyDescent="0.25">
      <c r="A28" t="s">
        <v>26</v>
      </c>
      <c r="B28" t="s">
        <v>157</v>
      </c>
      <c r="C28" t="s">
        <v>165</v>
      </c>
      <c r="D28" s="13">
        <f>G28/H28</f>
        <v>1.2924242424242425</v>
      </c>
      <c r="E28">
        <f>I28/G28</f>
        <v>0.14654161781946073</v>
      </c>
      <c r="F28">
        <f>I28/H28</f>
        <v>0.18939393939393939</v>
      </c>
      <c r="G28">
        <v>85.3</v>
      </c>
      <c r="H28">
        <v>66</v>
      </c>
      <c r="I28">
        <v>12.5</v>
      </c>
      <c r="J28">
        <v>8.6</v>
      </c>
      <c r="K28">
        <v>9.6</v>
      </c>
      <c r="L28">
        <v>17.2</v>
      </c>
      <c r="M28">
        <v>17.3</v>
      </c>
      <c r="N28">
        <v>25.5</v>
      </c>
    </row>
    <row r="29" spans="1:14" x14ac:dyDescent="0.25">
      <c r="A29" t="s">
        <v>79</v>
      </c>
      <c r="B29" t="s">
        <v>157</v>
      </c>
      <c r="C29" t="s">
        <v>227</v>
      </c>
      <c r="D29" s="13">
        <f>G29/H29</f>
        <v>1.9130434782608696</v>
      </c>
      <c r="E29">
        <f>I29/G29</f>
        <v>0.2181818181818182</v>
      </c>
      <c r="F29">
        <f>I29/H29</f>
        <v>0.41739130434782612</v>
      </c>
      <c r="G29">
        <v>132</v>
      </c>
      <c r="H29">
        <v>69</v>
      </c>
      <c r="I29">
        <v>28.8</v>
      </c>
      <c r="J29">
        <v>8</v>
      </c>
      <c r="K29">
        <v>9.1</v>
      </c>
      <c r="L29">
        <v>28.6</v>
      </c>
      <c r="M29">
        <v>28.9</v>
      </c>
      <c r="N29">
        <v>78</v>
      </c>
    </row>
    <row r="30" spans="1:14" x14ac:dyDescent="0.25">
      <c r="A30" t="s">
        <v>61</v>
      </c>
      <c r="B30" t="s">
        <v>157</v>
      </c>
      <c r="C30" t="s">
        <v>206</v>
      </c>
      <c r="D30" s="13">
        <f>G30/H30</f>
        <v>1.6850828729281768</v>
      </c>
      <c r="E30">
        <f>I30/G30</f>
        <v>0.18426229508196723</v>
      </c>
      <c r="F30">
        <f>I30/H30</f>
        <v>0.31049723756906078</v>
      </c>
      <c r="G30">
        <v>152.5</v>
      </c>
      <c r="H30">
        <v>90.5</v>
      </c>
      <c r="I30">
        <v>28.1</v>
      </c>
      <c r="J30">
        <v>9.1999999999999993</v>
      </c>
      <c r="K30">
        <v>11.9</v>
      </c>
      <c r="L30">
        <v>19.5</v>
      </c>
      <c r="M30">
        <v>25.9</v>
      </c>
      <c r="N30">
        <v>72.400000000000006</v>
      </c>
    </row>
    <row r="31" spans="1:14" hidden="1" x14ac:dyDescent="0.25">
      <c r="A31" t="s">
        <v>13</v>
      </c>
      <c r="B31" t="s">
        <v>153</v>
      </c>
      <c r="C31" t="s">
        <v>152</v>
      </c>
      <c r="D31" s="13">
        <f>G31/H31</f>
        <v>1.1889117043121149</v>
      </c>
      <c r="E31">
        <f>I31/G31</f>
        <v>0.13644214162348878</v>
      </c>
      <c r="F31">
        <f>I31/H31</f>
        <v>0.16221765913757699</v>
      </c>
      <c r="G31">
        <v>115.8</v>
      </c>
      <c r="H31">
        <v>97.4</v>
      </c>
      <c r="I31">
        <v>15.8</v>
      </c>
      <c r="J31">
        <v>7.9</v>
      </c>
      <c r="K31">
        <v>8.3000000000000007</v>
      </c>
      <c r="L31">
        <v>29.3</v>
      </c>
      <c r="M31">
        <v>38.700000000000003</v>
      </c>
      <c r="N31">
        <v>198</v>
      </c>
    </row>
    <row r="32" spans="1:14" hidden="1" x14ac:dyDescent="0.25">
      <c r="A32" t="s">
        <v>6</v>
      </c>
      <c r="B32" t="s">
        <v>144</v>
      </c>
      <c r="C32" t="s">
        <v>143</v>
      </c>
      <c r="D32" s="13">
        <f>G32/H32</f>
        <v>1.3179012345679013</v>
      </c>
      <c r="E32">
        <f>I32/G32</f>
        <v>0.12318501170960187</v>
      </c>
      <c r="F32">
        <f>I32/H32</f>
        <v>0.16234567901234567</v>
      </c>
      <c r="G32">
        <v>213.5</v>
      </c>
      <c r="H32">
        <v>162</v>
      </c>
      <c r="I32">
        <v>26.3</v>
      </c>
      <c r="J32">
        <v>7.2</v>
      </c>
      <c r="K32">
        <v>8.6999999999999993</v>
      </c>
      <c r="L32">
        <v>25.7</v>
      </c>
      <c r="M32">
        <v>42.1</v>
      </c>
      <c r="N32">
        <v>408.5</v>
      </c>
    </row>
    <row r="33" spans="1:14" hidden="1" x14ac:dyDescent="0.25">
      <c r="A33" t="s">
        <v>8</v>
      </c>
      <c r="B33" t="s">
        <v>144</v>
      </c>
      <c r="C33" t="s">
        <v>143</v>
      </c>
      <c r="D33" s="13">
        <f>G33/H33</f>
        <v>0.94132492113564659</v>
      </c>
      <c r="E33">
        <f>I33/G33</f>
        <v>0.13404825737265416</v>
      </c>
      <c r="F33">
        <f>I33/H33</f>
        <v>0.12618296529968454</v>
      </c>
      <c r="G33">
        <v>149.19999999999999</v>
      </c>
      <c r="H33">
        <v>158.5</v>
      </c>
      <c r="I33">
        <v>20</v>
      </c>
      <c r="J33">
        <v>3.9</v>
      </c>
      <c r="K33">
        <v>5.5</v>
      </c>
      <c r="L33">
        <v>18.100000000000001</v>
      </c>
      <c r="M33">
        <v>26.8</v>
      </c>
      <c r="N33">
        <v>127</v>
      </c>
    </row>
    <row r="34" spans="1:14" hidden="1" x14ac:dyDescent="0.25">
      <c r="A34" t="s">
        <v>0</v>
      </c>
      <c r="B34" t="s">
        <v>138</v>
      </c>
      <c r="C34" t="s">
        <v>137</v>
      </c>
      <c r="D34" s="13">
        <f>G34/H34</f>
        <v>1.5920577617328522</v>
      </c>
      <c r="E34">
        <f>I34/G34</f>
        <v>0.51247165532879824</v>
      </c>
      <c r="F34">
        <f>I34/H34</f>
        <v>0.81588447653429608</v>
      </c>
      <c r="G34">
        <v>44.1</v>
      </c>
      <c r="H34">
        <v>27.7</v>
      </c>
      <c r="I34">
        <v>22.6</v>
      </c>
      <c r="J34">
        <v>2.2999999999999998</v>
      </c>
      <c r="K34">
        <v>2.7</v>
      </c>
      <c r="L34">
        <v>2.7</v>
      </c>
      <c r="M34">
        <v>6.1</v>
      </c>
      <c r="N34">
        <v>3.1</v>
      </c>
    </row>
    <row r="35" spans="1:14" hidden="1" x14ac:dyDescent="0.25">
      <c r="A35" t="s">
        <v>1</v>
      </c>
      <c r="B35" t="s">
        <v>138</v>
      </c>
      <c r="C35" t="s">
        <v>137</v>
      </c>
      <c r="D35" s="13">
        <f>G35/H35</f>
        <v>1.5432098765432098</v>
      </c>
      <c r="E35">
        <f>I35/G35</f>
        <v>0.46</v>
      </c>
      <c r="F35">
        <f>I35/H35</f>
        <v>0.70987654320987659</v>
      </c>
      <c r="G35">
        <v>50</v>
      </c>
      <c r="H35">
        <v>32.4</v>
      </c>
      <c r="I35">
        <v>23</v>
      </c>
      <c r="J35">
        <v>2.2999999999999998</v>
      </c>
      <c r="K35">
        <v>3.6</v>
      </c>
      <c r="L35">
        <v>2.8</v>
      </c>
      <c r="M35">
        <v>7.1</v>
      </c>
      <c r="N35">
        <v>4.3</v>
      </c>
    </row>
    <row r="36" spans="1:14" hidden="1" x14ac:dyDescent="0.25">
      <c r="A36" t="s">
        <v>2</v>
      </c>
      <c r="B36" t="s">
        <v>138</v>
      </c>
      <c r="C36" t="s">
        <v>137</v>
      </c>
      <c r="D36" s="13">
        <f>G36/H36</f>
        <v>1.8650793650793651</v>
      </c>
      <c r="E36">
        <f>I36/G36</f>
        <v>0.44255319148936173</v>
      </c>
      <c r="F36">
        <f>I36/H36</f>
        <v>0.82539682539682546</v>
      </c>
      <c r="G36">
        <v>47</v>
      </c>
      <c r="H36">
        <v>25.2</v>
      </c>
      <c r="I36">
        <v>20.8</v>
      </c>
      <c r="J36">
        <v>2.2999999999999998</v>
      </c>
      <c r="K36">
        <v>3.1</v>
      </c>
      <c r="L36">
        <v>2.5</v>
      </c>
      <c r="M36">
        <v>6.4</v>
      </c>
      <c r="N36">
        <v>3.4</v>
      </c>
    </row>
    <row r="37" spans="1:14" hidden="1" x14ac:dyDescent="0.25">
      <c r="A37" t="s">
        <v>120</v>
      </c>
      <c r="B37" t="s">
        <v>257</v>
      </c>
      <c r="C37" t="s">
        <v>256</v>
      </c>
      <c r="D37" s="13">
        <f>G37/H37</f>
        <v>1.6552941176470586</v>
      </c>
      <c r="E37">
        <f>I37/G37</f>
        <v>0.2302771855010661</v>
      </c>
      <c r="F37">
        <f>I37/H37</f>
        <v>0.38117647058823528</v>
      </c>
      <c r="G37">
        <v>140.69999999999999</v>
      </c>
      <c r="H37">
        <v>85</v>
      </c>
      <c r="I37">
        <v>32.4</v>
      </c>
      <c r="J37">
        <v>7.9</v>
      </c>
      <c r="K37">
        <v>11.5</v>
      </c>
      <c r="L37">
        <v>22.2</v>
      </c>
      <c r="M37">
        <v>27.2</v>
      </c>
      <c r="N37">
        <v>78.8</v>
      </c>
    </row>
    <row r="38" spans="1:14" hidden="1" x14ac:dyDescent="0.25">
      <c r="A38" t="s">
        <v>124</v>
      </c>
      <c r="B38" t="s">
        <v>257</v>
      </c>
      <c r="C38" t="s">
        <v>256</v>
      </c>
      <c r="D38" s="13">
        <f>G38/H38</f>
        <v>1.5686567164179104</v>
      </c>
      <c r="E38">
        <f>I38/G38</f>
        <v>0.21598477640342531</v>
      </c>
      <c r="F38">
        <f>I38/H38</f>
        <v>0.33880597014925373</v>
      </c>
      <c r="G38">
        <v>105.1</v>
      </c>
      <c r="H38">
        <v>67</v>
      </c>
      <c r="I38">
        <v>22.7</v>
      </c>
      <c r="J38">
        <v>6</v>
      </c>
      <c r="K38">
        <v>8</v>
      </c>
      <c r="L38">
        <v>18.100000000000001</v>
      </c>
      <c r="M38">
        <v>19.600000000000001</v>
      </c>
      <c r="N38">
        <v>37.200000000000003</v>
      </c>
    </row>
    <row r="39" spans="1:14" hidden="1" x14ac:dyDescent="0.25">
      <c r="A39" t="s">
        <v>118</v>
      </c>
      <c r="B39" t="s">
        <v>257</v>
      </c>
      <c r="C39" t="s">
        <v>256</v>
      </c>
      <c r="D39" s="13">
        <f>G39/H39</f>
        <v>1.4794520547945205</v>
      </c>
      <c r="E39">
        <f>I39/G39</f>
        <v>0.25925925925925924</v>
      </c>
      <c r="F39">
        <f>I39/H39</f>
        <v>0.38356164383561642</v>
      </c>
      <c r="G39">
        <v>162</v>
      </c>
      <c r="H39">
        <v>109.5</v>
      </c>
      <c r="I39">
        <v>42</v>
      </c>
      <c r="J39">
        <v>8.4</v>
      </c>
      <c r="K39">
        <v>12.4</v>
      </c>
      <c r="L39">
        <v>28.1</v>
      </c>
      <c r="M39">
        <v>33.9</v>
      </c>
      <c r="N39">
        <v>127.8</v>
      </c>
    </row>
    <row r="40" spans="1:14" x14ac:dyDescent="0.25">
      <c r="A40" t="s">
        <v>114</v>
      </c>
      <c r="B40" t="s">
        <v>157</v>
      </c>
      <c r="C40" t="s">
        <v>246</v>
      </c>
      <c r="D40" s="13">
        <f>G40/H40</f>
        <v>1.0618996798292422</v>
      </c>
      <c r="E40">
        <f>I40/G40</f>
        <v>0.22412060301507539</v>
      </c>
      <c r="F40">
        <f>I40/H40</f>
        <v>0.23799359658484526</v>
      </c>
      <c r="G40">
        <v>99.5</v>
      </c>
      <c r="H40">
        <v>93.7</v>
      </c>
      <c r="I40">
        <v>22.3</v>
      </c>
      <c r="J40">
        <v>6.9</v>
      </c>
      <c r="K40">
        <v>9.3000000000000007</v>
      </c>
      <c r="L40">
        <v>21.2</v>
      </c>
      <c r="M40">
        <v>17.100000000000001</v>
      </c>
      <c r="N40">
        <v>25.7</v>
      </c>
    </row>
    <row r="41" spans="1:14" x14ac:dyDescent="0.25">
      <c r="A41" t="s">
        <v>111</v>
      </c>
      <c r="B41" t="s">
        <v>157</v>
      </c>
      <c r="C41" t="s">
        <v>246</v>
      </c>
      <c r="D41" s="13">
        <f>G41/H41</f>
        <v>1.2798232695139911</v>
      </c>
      <c r="E41">
        <f>I41/G41</f>
        <v>0.18987341772151897</v>
      </c>
      <c r="F41">
        <f>I41/H41</f>
        <v>0.24300441826215019</v>
      </c>
      <c r="G41">
        <v>86.9</v>
      </c>
      <c r="H41">
        <v>67.900000000000006</v>
      </c>
      <c r="I41">
        <v>16.5</v>
      </c>
      <c r="J41">
        <v>4.0999999999999996</v>
      </c>
      <c r="K41">
        <v>8.5</v>
      </c>
      <c r="L41">
        <v>13.2</v>
      </c>
      <c r="M41">
        <v>12.3</v>
      </c>
      <c r="N41">
        <v>14.4</v>
      </c>
    </row>
    <row r="42" spans="1:14" x14ac:dyDescent="0.25">
      <c r="A42" t="s">
        <v>113</v>
      </c>
      <c r="B42" t="s">
        <v>157</v>
      </c>
      <c r="C42" t="s">
        <v>246</v>
      </c>
      <c r="D42" s="13">
        <f>G42/H42</f>
        <v>1.1588946459412779</v>
      </c>
      <c r="E42">
        <f>I42/G42</f>
        <v>0.2131147540983607</v>
      </c>
      <c r="F42">
        <f>I42/H42</f>
        <v>0.24697754749568224</v>
      </c>
      <c r="G42">
        <v>67.099999999999994</v>
      </c>
      <c r="H42">
        <v>57.9</v>
      </c>
      <c r="I42">
        <v>14.3</v>
      </c>
      <c r="J42">
        <v>3.9</v>
      </c>
      <c r="K42">
        <v>7.1</v>
      </c>
      <c r="L42">
        <v>16.600000000000001</v>
      </c>
      <c r="M42">
        <v>13.1</v>
      </c>
      <c r="N42">
        <v>10</v>
      </c>
    </row>
    <row r="43" spans="1:14" x14ac:dyDescent="0.25">
      <c r="A43" t="s">
        <v>96</v>
      </c>
      <c r="B43" t="s">
        <v>157</v>
      </c>
      <c r="C43" t="s">
        <v>237</v>
      </c>
      <c r="D43" s="13">
        <f>G43/H43</f>
        <v>0.97378277153558057</v>
      </c>
      <c r="E43">
        <f>I43/G43</f>
        <v>0.31346153846153846</v>
      </c>
      <c r="F43">
        <f>I43/H43</f>
        <v>0.30524344569288392</v>
      </c>
      <c r="G43">
        <v>52</v>
      </c>
      <c r="H43">
        <v>53.4</v>
      </c>
      <c r="I43">
        <v>16.3</v>
      </c>
      <c r="J43">
        <v>2.9</v>
      </c>
      <c r="K43">
        <v>5.2</v>
      </c>
      <c r="L43">
        <v>17.899999999999999</v>
      </c>
      <c r="M43">
        <v>15.6</v>
      </c>
      <c r="N43">
        <v>9.6999999999999993</v>
      </c>
    </row>
    <row r="44" spans="1:14" x14ac:dyDescent="0.25">
      <c r="A44" t="s">
        <v>98</v>
      </c>
      <c r="B44" t="s">
        <v>157</v>
      </c>
      <c r="C44" t="s">
        <v>237</v>
      </c>
      <c r="D44" s="13">
        <f>G44/H44</f>
        <v>1.1039501039501038</v>
      </c>
      <c r="E44">
        <f>I44/G44</f>
        <v>0.29001883239171372</v>
      </c>
      <c r="F44">
        <f>I44/H44</f>
        <v>0.32016632016632018</v>
      </c>
      <c r="G44">
        <v>53.1</v>
      </c>
      <c r="H44">
        <v>48.1</v>
      </c>
      <c r="I44">
        <v>15.4</v>
      </c>
      <c r="J44">
        <v>3.2</v>
      </c>
      <c r="K44">
        <v>5.4</v>
      </c>
      <c r="L44">
        <v>16.2</v>
      </c>
      <c r="M44">
        <v>15.7</v>
      </c>
      <c r="N44">
        <v>10.4</v>
      </c>
    </row>
    <row r="45" spans="1:14" x14ac:dyDescent="0.25">
      <c r="A45" t="s">
        <v>71</v>
      </c>
      <c r="B45" t="s">
        <v>157</v>
      </c>
      <c r="C45" t="s">
        <v>218</v>
      </c>
      <c r="D45" s="13">
        <f>G45/H45</f>
        <v>0.95445544554455453</v>
      </c>
      <c r="E45">
        <f>I45/G45</f>
        <v>0.14107883817427386</v>
      </c>
      <c r="F45">
        <f>I45/H45</f>
        <v>0.13465346534653466</v>
      </c>
      <c r="G45">
        <v>96.4</v>
      </c>
      <c r="H45">
        <v>101</v>
      </c>
      <c r="I45">
        <v>13.6</v>
      </c>
      <c r="J45">
        <v>4.4000000000000004</v>
      </c>
      <c r="K45">
        <v>9.1</v>
      </c>
      <c r="L45">
        <v>18</v>
      </c>
      <c r="M45">
        <v>18.2</v>
      </c>
      <c r="N45">
        <v>23.5</v>
      </c>
    </row>
    <row r="46" spans="1:14" x14ac:dyDescent="0.25">
      <c r="A46" t="s">
        <v>57</v>
      </c>
      <c r="B46" t="s">
        <v>157</v>
      </c>
      <c r="C46" t="s">
        <v>200</v>
      </c>
      <c r="D46" s="13">
        <f>G46/H46</f>
        <v>0.76951672862453535</v>
      </c>
      <c r="E46">
        <f>I46/G46</f>
        <v>0.38357487922705319</v>
      </c>
      <c r="F46">
        <f>I46/H46</f>
        <v>0.29516728624535316</v>
      </c>
      <c r="G46">
        <v>103.5</v>
      </c>
      <c r="H46">
        <v>134.5</v>
      </c>
      <c r="I46">
        <v>39.700000000000003</v>
      </c>
      <c r="J46">
        <v>6.9</v>
      </c>
      <c r="K46">
        <v>9.4</v>
      </c>
      <c r="L46">
        <v>36.1</v>
      </c>
      <c r="M46">
        <v>32.9</v>
      </c>
      <c r="N46">
        <v>101.1</v>
      </c>
    </row>
    <row r="47" spans="1:14" x14ac:dyDescent="0.25">
      <c r="A47" t="s">
        <v>95</v>
      </c>
      <c r="B47" t="s">
        <v>157</v>
      </c>
      <c r="C47" t="s">
        <v>235</v>
      </c>
      <c r="D47" s="13">
        <f>G47/H47</f>
        <v>0.70011534025374855</v>
      </c>
      <c r="E47">
        <f>I47/G47</f>
        <v>0.2174629324546952</v>
      </c>
      <c r="F47">
        <f>I47/H47</f>
        <v>0.15224913494809686</v>
      </c>
      <c r="G47">
        <v>60.7</v>
      </c>
      <c r="H47">
        <v>86.7</v>
      </c>
      <c r="I47">
        <v>13.2</v>
      </c>
      <c r="J47">
        <v>3.9</v>
      </c>
      <c r="K47">
        <v>5.9</v>
      </c>
      <c r="L47">
        <v>25.5</v>
      </c>
      <c r="M47">
        <v>17.5</v>
      </c>
      <c r="N47">
        <v>13.7</v>
      </c>
    </row>
    <row r="48" spans="1:14" x14ac:dyDescent="0.25">
      <c r="A48" t="s">
        <v>69</v>
      </c>
      <c r="B48" t="s">
        <v>157</v>
      </c>
      <c r="C48" t="s">
        <v>214</v>
      </c>
      <c r="D48" s="13">
        <f>G48/H48</f>
        <v>0.98238747553816053</v>
      </c>
      <c r="E48">
        <f>I48/G48</f>
        <v>0.25099601593625498</v>
      </c>
      <c r="F48">
        <f>I48/H48</f>
        <v>0.24657534246575341</v>
      </c>
      <c r="G48">
        <v>50.2</v>
      </c>
      <c r="H48">
        <v>51.1</v>
      </c>
      <c r="I48">
        <v>12.6</v>
      </c>
      <c r="J48">
        <v>2.5</v>
      </c>
      <c r="K48">
        <v>4.8</v>
      </c>
      <c r="L48">
        <v>17.100000000000001</v>
      </c>
      <c r="M48">
        <v>11.3</v>
      </c>
      <c r="N48">
        <v>5.4</v>
      </c>
    </row>
    <row r="49" spans="1:14" x14ac:dyDescent="0.25">
      <c r="A49" t="s">
        <v>15</v>
      </c>
      <c r="B49" t="s">
        <v>157</v>
      </c>
      <c r="C49" t="s">
        <v>156</v>
      </c>
      <c r="D49" s="13">
        <f>G49/H49</f>
        <v>0.90093457943925237</v>
      </c>
      <c r="E49">
        <f>I49/G49</f>
        <v>0.16597510373443983</v>
      </c>
      <c r="F49">
        <f>I49/H49</f>
        <v>0.14953271028037382</v>
      </c>
      <c r="G49">
        <v>48.2</v>
      </c>
      <c r="H49">
        <v>53.5</v>
      </c>
      <c r="I49">
        <v>8</v>
      </c>
      <c r="J49">
        <v>3</v>
      </c>
      <c r="K49">
        <v>3.9</v>
      </c>
      <c r="L49">
        <v>15.5</v>
      </c>
      <c r="M49">
        <v>11.5</v>
      </c>
      <c r="N49">
        <v>5.7</v>
      </c>
    </row>
    <row r="50" spans="1:14" x14ac:dyDescent="0.25">
      <c r="A50" t="s">
        <v>65</v>
      </c>
      <c r="B50" t="s">
        <v>157</v>
      </c>
      <c r="C50" t="s">
        <v>208</v>
      </c>
      <c r="D50" s="13">
        <f>G50/H50</f>
        <v>1.1677524429967427</v>
      </c>
      <c r="E50">
        <f>I50/G50</f>
        <v>0.1799163179916318</v>
      </c>
      <c r="F50">
        <f>I50/H50</f>
        <v>0.21009771986970685</v>
      </c>
      <c r="G50">
        <v>71.7</v>
      </c>
      <c r="H50">
        <v>61.4</v>
      </c>
      <c r="I50">
        <v>12.9</v>
      </c>
      <c r="J50">
        <v>5.9</v>
      </c>
      <c r="K50">
        <v>6.1</v>
      </c>
      <c r="L50">
        <v>21.5</v>
      </c>
      <c r="M50">
        <v>18</v>
      </c>
      <c r="N50">
        <v>16.2</v>
      </c>
    </row>
    <row r="51" spans="1:14" x14ac:dyDescent="0.25">
      <c r="A51" t="s">
        <v>43</v>
      </c>
      <c r="B51" t="s">
        <v>157</v>
      </c>
      <c r="C51" t="s">
        <v>178</v>
      </c>
      <c r="D51" s="13">
        <f>G51/H51</f>
        <v>0.97575757575757582</v>
      </c>
      <c r="E51">
        <f>I51/G51</f>
        <v>0.21583850931677018</v>
      </c>
      <c r="F51">
        <f>I51/H51</f>
        <v>0.2106060606060606</v>
      </c>
      <c r="G51">
        <v>64.400000000000006</v>
      </c>
      <c r="H51">
        <v>66</v>
      </c>
      <c r="I51">
        <v>13.9</v>
      </c>
      <c r="J51">
        <v>7</v>
      </c>
      <c r="K51">
        <v>7.2</v>
      </c>
      <c r="L51">
        <v>21.7</v>
      </c>
      <c r="M51">
        <v>20.5</v>
      </c>
      <c r="N51">
        <v>18.8</v>
      </c>
    </row>
    <row r="52" spans="1:14" x14ac:dyDescent="0.25">
      <c r="A52" t="s">
        <v>33</v>
      </c>
      <c r="B52" t="s">
        <v>157</v>
      </c>
      <c r="C52" t="s">
        <v>178</v>
      </c>
      <c r="D52" s="13">
        <f>G52/H52</f>
        <v>1.3867735470941884</v>
      </c>
      <c r="E52">
        <f>I52/G52</f>
        <v>0.18641618497109827</v>
      </c>
      <c r="F52">
        <f>I52/H52</f>
        <v>0.25851703406813631</v>
      </c>
      <c r="G52">
        <v>69.2</v>
      </c>
      <c r="H52">
        <v>49.9</v>
      </c>
      <c r="I52">
        <v>12.9</v>
      </c>
      <c r="J52">
        <v>6</v>
      </c>
      <c r="K52">
        <v>6</v>
      </c>
      <c r="L52">
        <v>20</v>
      </c>
      <c r="M52">
        <v>9</v>
      </c>
      <c r="N52">
        <v>20.2</v>
      </c>
    </row>
    <row r="53" spans="1:14" x14ac:dyDescent="0.25">
      <c r="A53" t="s">
        <v>34</v>
      </c>
      <c r="B53" t="s">
        <v>157</v>
      </c>
      <c r="C53" t="s">
        <v>178</v>
      </c>
      <c r="D53" s="13">
        <f>G53/H53</f>
        <v>1.3409090909090911</v>
      </c>
      <c r="E53">
        <f>I53/G53</f>
        <v>0.20030816640986132</v>
      </c>
      <c r="F53">
        <f>I53/H53</f>
        <v>0.26859504132231404</v>
      </c>
      <c r="G53">
        <v>64.900000000000006</v>
      </c>
      <c r="H53">
        <v>48.4</v>
      </c>
      <c r="I53">
        <v>13</v>
      </c>
      <c r="J53">
        <v>6.4</v>
      </c>
      <c r="K53">
        <v>6.9</v>
      </c>
      <c r="L53">
        <v>19.399999999999999</v>
      </c>
      <c r="M53">
        <v>18.399999999999999</v>
      </c>
      <c r="N53">
        <v>15.2</v>
      </c>
    </row>
    <row r="54" spans="1:14" x14ac:dyDescent="0.25">
      <c r="A54" t="s">
        <v>32</v>
      </c>
      <c r="B54" t="s">
        <v>157</v>
      </c>
      <c r="C54" t="s">
        <v>178</v>
      </c>
      <c r="D54" s="13">
        <f>G54/H54</f>
        <v>0.86779184247538688</v>
      </c>
      <c r="E54">
        <f>I54/G54</f>
        <v>0.2058346839546191</v>
      </c>
      <c r="F54">
        <f>I54/H54</f>
        <v>0.17862165963431786</v>
      </c>
      <c r="G54">
        <v>61.7</v>
      </c>
      <c r="H54">
        <v>71.099999999999994</v>
      </c>
      <c r="I54">
        <v>12.7</v>
      </c>
      <c r="J54">
        <v>5.9</v>
      </c>
      <c r="K54">
        <v>5.9</v>
      </c>
      <c r="L54">
        <v>19.100000000000001</v>
      </c>
      <c r="M54">
        <v>18.8</v>
      </c>
      <c r="N54">
        <v>15.8</v>
      </c>
    </row>
    <row r="55" spans="1:14" x14ac:dyDescent="0.25">
      <c r="A55" t="s">
        <v>40</v>
      </c>
      <c r="B55" t="s">
        <v>157</v>
      </c>
      <c r="C55" t="s">
        <v>178</v>
      </c>
      <c r="D55" s="13">
        <f>G55/H55</f>
        <v>0.88104838709677424</v>
      </c>
      <c r="E55">
        <f>I55/G55</f>
        <v>0.19221967963386727</v>
      </c>
      <c r="F55">
        <f>I55/H55</f>
        <v>0.16935483870967744</v>
      </c>
      <c r="G55">
        <v>87.4</v>
      </c>
      <c r="H55">
        <v>99.2</v>
      </c>
      <c r="I55">
        <v>16.8</v>
      </c>
      <c r="J55">
        <v>9.6</v>
      </c>
      <c r="K55">
        <v>9.3000000000000007</v>
      </c>
      <c r="L55">
        <v>28.1</v>
      </c>
      <c r="M55">
        <v>27.3</v>
      </c>
      <c r="N55">
        <v>42.4</v>
      </c>
    </row>
    <row r="56" spans="1:14" x14ac:dyDescent="0.25">
      <c r="A56" t="s">
        <v>41</v>
      </c>
      <c r="B56" t="s">
        <v>157</v>
      </c>
      <c r="C56" t="s">
        <v>178</v>
      </c>
      <c r="D56" s="13">
        <f>G56/H56</f>
        <v>0.87047619047619051</v>
      </c>
      <c r="E56">
        <f>I56/G56</f>
        <v>0.17943107221006563</v>
      </c>
      <c r="F56">
        <f>I56/H56</f>
        <v>0.15619047619047619</v>
      </c>
      <c r="G56">
        <v>91.4</v>
      </c>
      <c r="H56">
        <v>105</v>
      </c>
      <c r="I56">
        <v>16.399999999999999</v>
      </c>
      <c r="J56">
        <v>9</v>
      </c>
      <c r="K56">
        <v>8.4</v>
      </c>
      <c r="L56">
        <v>26.4</v>
      </c>
      <c r="M56">
        <v>24.6</v>
      </c>
      <c r="N56">
        <v>55.8</v>
      </c>
    </row>
    <row r="57" spans="1:14" x14ac:dyDescent="0.25">
      <c r="A57" t="s">
        <v>18</v>
      </c>
      <c r="B57" t="s">
        <v>157</v>
      </c>
      <c r="C57" t="s">
        <v>162</v>
      </c>
      <c r="D57" s="13">
        <f>G57/H57</f>
        <v>1.2657430730478589</v>
      </c>
      <c r="E57">
        <f>I57/G57</f>
        <v>0.2</v>
      </c>
      <c r="F57">
        <f>I57/H57</f>
        <v>0.25314861460957178</v>
      </c>
      <c r="G57">
        <v>100.5</v>
      </c>
      <c r="H57">
        <v>79.400000000000006</v>
      </c>
      <c r="I57">
        <v>20.100000000000001</v>
      </c>
      <c r="J57">
        <v>13.1</v>
      </c>
      <c r="K57">
        <v>10.8</v>
      </c>
      <c r="L57">
        <v>23.4</v>
      </c>
      <c r="M57">
        <v>21.1</v>
      </c>
      <c r="N57">
        <v>41.6</v>
      </c>
    </row>
    <row r="58" spans="1:14" x14ac:dyDescent="0.25">
      <c r="A58" t="s">
        <v>17</v>
      </c>
      <c r="B58" t="s">
        <v>157</v>
      </c>
      <c r="C58" t="s">
        <v>162</v>
      </c>
      <c r="D58" s="13">
        <f>G58/H58</f>
        <v>1.2306648575305292</v>
      </c>
      <c r="E58">
        <f>I58/G58</f>
        <v>0.19404630650496141</v>
      </c>
      <c r="F58">
        <f>I58/H58</f>
        <v>0.23880597014925375</v>
      </c>
      <c r="G58">
        <v>90.7</v>
      </c>
      <c r="H58">
        <v>73.7</v>
      </c>
      <c r="I58">
        <v>17.600000000000001</v>
      </c>
      <c r="J58">
        <v>11.3</v>
      </c>
      <c r="K58">
        <v>9.9</v>
      </c>
      <c r="L58">
        <v>20.9</v>
      </c>
      <c r="M58">
        <v>22.5</v>
      </c>
      <c r="N58">
        <v>31.8</v>
      </c>
    </row>
    <row r="59" spans="1:14" x14ac:dyDescent="0.25">
      <c r="A59" t="s">
        <v>67</v>
      </c>
      <c r="B59" t="s">
        <v>157</v>
      </c>
      <c r="C59" t="s">
        <v>210</v>
      </c>
      <c r="D59" s="13">
        <f>G59/H59</f>
        <v>1.2421052631578948</v>
      </c>
      <c r="E59">
        <f>I59/G59</f>
        <v>0.20677966101694914</v>
      </c>
      <c r="F59">
        <f>I59/H59</f>
        <v>0.25684210526315787</v>
      </c>
      <c r="G59">
        <v>59</v>
      </c>
      <c r="H59">
        <v>47.5</v>
      </c>
      <c r="I59">
        <v>12.2</v>
      </c>
      <c r="J59">
        <v>3.7</v>
      </c>
      <c r="K59">
        <v>5.0999999999999996</v>
      </c>
      <c r="L59">
        <v>17.5</v>
      </c>
      <c r="M59">
        <v>14.1</v>
      </c>
      <c r="N59">
        <v>9</v>
      </c>
    </row>
    <row r="60" spans="1:14" x14ac:dyDescent="0.25">
      <c r="A60" t="s">
        <v>116</v>
      </c>
      <c r="B60" t="s">
        <v>157</v>
      </c>
      <c r="C60" t="s">
        <v>254</v>
      </c>
      <c r="D60" s="13">
        <f>G60/H60</f>
        <v>1.1984282907662083</v>
      </c>
      <c r="E60">
        <f>I60/G60</f>
        <v>0.20983606557377049</v>
      </c>
      <c r="F60">
        <f>I60/H60</f>
        <v>0.2514734774066798</v>
      </c>
      <c r="G60">
        <v>61</v>
      </c>
      <c r="H60">
        <v>50.9</v>
      </c>
      <c r="I60">
        <v>12.8</v>
      </c>
      <c r="J60">
        <v>3.5</v>
      </c>
      <c r="K60">
        <v>7</v>
      </c>
      <c r="L60">
        <v>18</v>
      </c>
      <c r="M60">
        <v>13.5</v>
      </c>
      <c r="N60">
        <v>11.3</v>
      </c>
    </row>
    <row r="61" spans="1:14" x14ac:dyDescent="0.25">
      <c r="A61" t="s">
        <v>117</v>
      </c>
      <c r="B61" t="s">
        <v>157</v>
      </c>
      <c r="C61" t="s">
        <v>254</v>
      </c>
      <c r="D61" s="13">
        <f>G61/H61</f>
        <v>1.2975047984644912</v>
      </c>
      <c r="E61">
        <f>I61/G61</f>
        <v>0.19526627218934911</v>
      </c>
      <c r="F61">
        <f>I61/H61</f>
        <v>0.25335892514395392</v>
      </c>
      <c r="G61">
        <v>67.599999999999994</v>
      </c>
      <c r="H61">
        <v>52.1</v>
      </c>
      <c r="I61">
        <v>13.2</v>
      </c>
      <c r="J61">
        <v>3.6</v>
      </c>
      <c r="K61">
        <v>6.2</v>
      </c>
      <c r="L61">
        <v>17</v>
      </c>
      <c r="M61">
        <v>13.2</v>
      </c>
      <c r="N61">
        <v>11.9</v>
      </c>
    </row>
    <row r="62" spans="1:14" x14ac:dyDescent="0.25">
      <c r="A62" t="s">
        <v>51</v>
      </c>
      <c r="B62" t="s">
        <v>157</v>
      </c>
      <c r="C62" t="s">
        <v>194</v>
      </c>
      <c r="D62" s="13">
        <f>G62/H62</f>
        <v>1.2369426751592356</v>
      </c>
      <c r="E62">
        <f>I62/G62</f>
        <v>0.20597322348094749</v>
      </c>
      <c r="F62">
        <f>I62/H62</f>
        <v>0.25477707006369427</v>
      </c>
      <c r="G62">
        <v>97.1</v>
      </c>
      <c r="H62">
        <v>78.5</v>
      </c>
      <c r="I62">
        <v>20</v>
      </c>
      <c r="J62">
        <v>6.9</v>
      </c>
      <c r="K62">
        <v>8.4</v>
      </c>
      <c r="L62">
        <v>23.7</v>
      </c>
      <c r="M62">
        <v>20.9</v>
      </c>
      <c r="N62">
        <v>36.200000000000003</v>
      </c>
    </row>
    <row r="63" spans="1:14" x14ac:dyDescent="0.25">
      <c r="A63" t="s">
        <v>52</v>
      </c>
      <c r="B63" t="s">
        <v>157</v>
      </c>
      <c r="C63" t="s">
        <v>194</v>
      </c>
      <c r="D63" s="13">
        <f>G63/H63</f>
        <v>1.5461077844311377</v>
      </c>
      <c r="E63">
        <f>I63/G63</f>
        <v>0.26568551510457011</v>
      </c>
      <c r="F63">
        <f>I63/H63</f>
        <v>0.41077844311377243</v>
      </c>
      <c r="G63">
        <v>129.1</v>
      </c>
      <c r="H63">
        <v>83.5</v>
      </c>
      <c r="I63">
        <v>34.299999999999997</v>
      </c>
      <c r="J63">
        <v>8.6999999999999993</v>
      </c>
      <c r="K63">
        <v>9.1</v>
      </c>
      <c r="L63">
        <v>39.5</v>
      </c>
      <c r="M63">
        <v>32.200000000000003</v>
      </c>
      <c r="N63">
        <v>89.6</v>
      </c>
    </row>
    <row r="64" spans="1:14" x14ac:dyDescent="0.25">
      <c r="A64" t="s">
        <v>22</v>
      </c>
      <c r="B64" t="s">
        <v>157</v>
      </c>
      <c r="C64" t="s">
        <v>165</v>
      </c>
      <c r="D64" s="13">
        <f>G64/H64</f>
        <v>1.4365256124721604</v>
      </c>
      <c r="E64">
        <f>I64/G64</f>
        <v>0.16124031007751938</v>
      </c>
      <c r="F64">
        <f>I64/H64</f>
        <v>0.2316258351893096</v>
      </c>
      <c r="G64">
        <v>64.5</v>
      </c>
      <c r="H64">
        <v>44.9</v>
      </c>
      <c r="I64">
        <v>10.4</v>
      </c>
      <c r="J64">
        <v>6.2</v>
      </c>
      <c r="K64">
        <v>5.5</v>
      </c>
      <c r="L64">
        <v>12.1</v>
      </c>
      <c r="M64">
        <v>12.6</v>
      </c>
      <c r="N64">
        <v>8.9</v>
      </c>
    </row>
    <row r="65" spans="1:14" x14ac:dyDescent="0.25">
      <c r="A65" t="s">
        <v>20</v>
      </c>
      <c r="B65" t="s">
        <v>157</v>
      </c>
      <c r="C65" t="s">
        <v>165</v>
      </c>
      <c r="D65" s="13">
        <f>G65/H65</f>
        <v>1.3353057199211045</v>
      </c>
      <c r="E65">
        <f>I65/G65</f>
        <v>0.14771048744460857</v>
      </c>
      <c r="F65">
        <f>I65/H65</f>
        <v>0.1972386587771203</v>
      </c>
      <c r="G65">
        <v>67.7</v>
      </c>
      <c r="H65">
        <v>50.7</v>
      </c>
      <c r="I65">
        <v>10</v>
      </c>
      <c r="J65">
        <v>6.2</v>
      </c>
      <c r="K65">
        <v>5.5</v>
      </c>
      <c r="L65">
        <v>13.2</v>
      </c>
      <c r="M65">
        <v>15.1</v>
      </c>
      <c r="N65">
        <v>10.9</v>
      </c>
    </row>
    <row r="66" spans="1:14" x14ac:dyDescent="0.25">
      <c r="A66" t="s">
        <v>24</v>
      </c>
      <c r="B66" t="s">
        <v>157</v>
      </c>
      <c r="C66" t="s">
        <v>165</v>
      </c>
      <c r="D66" s="13">
        <f>G66/H66</f>
        <v>1.3140495867768596</v>
      </c>
      <c r="E66">
        <f>I66/G66</f>
        <v>0.18113207547169813</v>
      </c>
      <c r="F66">
        <f>I66/H66</f>
        <v>0.23801652892561984</v>
      </c>
      <c r="G66">
        <v>79.5</v>
      </c>
      <c r="H66">
        <v>60.5</v>
      </c>
      <c r="I66">
        <v>14.4</v>
      </c>
      <c r="J66">
        <v>8.6999999999999993</v>
      </c>
      <c r="K66">
        <v>8</v>
      </c>
      <c r="L66">
        <v>18.5</v>
      </c>
      <c r="M66">
        <v>19.5</v>
      </c>
      <c r="N66">
        <v>22.4</v>
      </c>
    </row>
    <row r="67" spans="1:14" x14ac:dyDescent="0.25">
      <c r="A67" t="s">
        <v>25</v>
      </c>
      <c r="B67" t="s">
        <v>157</v>
      </c>
      <c r="C67" t="s">
        <v>165</v>
      </c>
      <c r="D67" s="13">
        <f>G67/H67</f>
        <v>1.2871287128712872</v>
      </c>
      <c r="E67">
        <f>I67/G67</f>
        <v>0.14615384615384616</v>
      </c>
      <c r="F67">
        <f>I67/H67</f>
        <v>0.18811881188118812</v>
      </c>
      <c r="G67">
        <v>78</v>
      </c>
      <c r="H67">
        <v>60.6</v>
      </c>
      <c r="I67">
        <v>11.4</v>
      </c>
      <c r="J67">
        <v>8.1999999999999993</v>
      </c>
      <c r="K67">
        <v>8</v>
      </c>
      <c r="L67">
        <v>17.899999999999999</v>
      </c>
      <c r="M67">
        <v>18.399999999999999</v>
      </c>
      <c r="N67">
        <v>20.5</v>
      </c>
    </row>
    <row r="68" spans="1:14" x14ac:dyDescent="0.25">
      <c r="A68" t="s">
        <v>29</v>
      </c>
      <c r="B68" t="s">
        <v>157</v>
      </c>
      <c r="C68" t="s">
        <v>174</v>
      </c>
      <c r="D68" s="13">
        <f>G68/H68</f>
        <v>0.89880534082923402</v>
      </c>
      <c r="E68">
        <f>I68/G68</f>
        <v>0.2361219702892885</v>
      </c>
      <c r="F68">
        <f>I68/H68</f>
        <v>0.21222768798313421</v>
      </c>
      <c r="G68">
        <v>127.9</v>
      </c>
      <c r="H68">
        <v>142.30000000000001</v>
      </c>
      <c r="I68">
        <v>30.2</v>
      </c>
      <c r="J68">
        <v>9.5</v>
      </c>
      <c r="K68">
        <v>13.2</v>
      </c>
      <c r="L68">
        <v>41.5</v>
      </c>
      <c r="M68">
        <v>31.2</v>
      </c>
      <c r="N68">
        <v>95.6</v>
      </c>
    </row>
    <row r="69" spans="1:14" hidden="1" x14ac:dyDescent="0.25">
      <c r="A69" t="s">
        <v>128</v>
      </c>
      <c r="B69" t="s">
        <v>263</v>
      </c>
      <c r="C69" t="s">
        <v>262</v>
      </c>
      <c r="D69" s="13">
        <f>G69/H69</f>
        <v>1.7112750263435195</v>
      </c>
      <c r="E69">
        <f>I69/G69</f>
        <v>0.17980295566502463</v>
      </c>
      <c r="F69">
        <f>I69/H69</f>
        <v>0.30769230769230765</v>
      </c>
      <c r="G69">
        <v>162.4</v>
      </c>
      <c r="H69">
        <v>94.9</v>
      </c>
      <c r="I69">
        <v>29.2</v>
      </c>
      <c r="J69">
        <v>7.1</v>
      </c>
      <c r="K69">
        <v>13.7</v>
      </c>
      <c r="L69">
        <v>32.299999999999997</v>
      </c>
      <c r="M69">
        <v>40</v>
      </c>
      <c r="N69">
        <v>294</v>
      </c>
    </row>
    <row r="70" spans="1:14" hidden="1" x14ac:dyDescent="0.25">
      <c r="A70" t="s">
        <v>9</v>
      </c>
      <c r="B70" t="s">
        <v>144</v>
      </c>
      <c r="C70" t="s">
        <v>143</v>
      </c>
      <c r="D70" s="13">
        <f>G70/H70</f>
        <v>1.5331991951710262</v>
      </c>
      <c r="E70">
        <f>I70/G70</f>
        <v>0.12729658792650916</v>
      </c>
      <c r="F70">
        <f>I70/H70</f>
        <v>0.19517102615694162</v>
      </c>
      <c r="G70">
        <v>152.4</v>
      </c>
      <c r="H70">
        <v>99.4</v>
      </c>
      <c r="I70">
        <v>19.399999999999999</v>
      </c>
      <c r="J70">
        <v>4.5</v>
      </c>
      <c r="K70">
        <v>5.3</v>
      </c>
      <c r="L70">
        <v>20.399999999999999</v>
      </c>
      <c r="M70">
        <v>29.7</v>
      </c>
      <c r="N70">
        <v>130.5</v>
      </c>
    </row>
    <row r="71" spans="1:14" hidden="1" x14ac:dyDescent="0.25">
      <c r="A71" t="s">
        <v>3</v>
      </c>
      <c r="B71" t="s">
        <v>138</v>
      </c>
      <c r="C71" t="s">
        <v>137</v>
      </c>
      <c r="D71" s="13">
        <f>G71/H71</f>
        <v>1.496045197740113</v>
      </c>
      <c r="E71">
        <f>I71/G71</f>
        <v>0.33081570996978849</v>
      </c>
      <c r="F71">
        <f>I71/H71</f>
        <v>0.4949152542372881</v>
      </c>
      <c r="G71">
        <v>132.4</v>
      </c>
      <c r="H71">
        <v>88.5</v>
      </c>
      <c r="I71">
        <v>43.8</v>
      </c>
      <c r="J71">
        <v>3.7</v>
      </c>
      <c r="K71">
        <v>7</v>
      </c>
      <c r="L71">
        <v>6.7</v>
      </c>
      <c r="M71">
        <v>14.8</v>
      </c>
      <c r="N71">
        <v>18.5</v>
      </c>
    </row>
    <row r="72" spans="1:14" hidden="1" x14ac:dyDescent="0.25">
      <c r="A72" t="s">
        <v>4</v>
      </c>
      <c r="B72" t="s">
        <v>138</v>
      </c>
      <c r="C72" t="s">
        <v>137</v>
      </c>
      <c r="D72" s="13">
        <f>G72/H72</f>
        <v>1.5047169811320755</v>
      </c>
      <c r="E72">
        <f>I72/G72</f>
        <v>0.35579937304075238</v>
      </c>
      <c r="F72">
        <f>I72/H72</f>
        <v>0.535377358490566</v>
      </c>
      <c r="G72">
        <v>63.8</v>
      </c>
      <c r="H72">
        <v>42.4</v>
      </c>
      <c r="I72">
        <v>22.7</v>
      </c>
      <c r="J72">
        <v>2.4</v>
      </c>
      <c r="K72">
        <v>3.9</v>
      </c>
      <c r="L72">
        <v>5.3</v>
      </c>
      <c r="M72">
        <v>8.6</v>
      </c>
      <c r="N72">
        <v>5.8</v>
      </c>
    </row>
    <row r="73" spans="1:14" hidden="1" x14ac:dyDescent="0.25">
      <c r="A73" t="s">
        <v>125</v>
      </c>
      <c r="B73" t="s">
        <v>257</v>
      </c>
      <c r="C73" t="s">
        <v>256</v>
      </c>
      <c r="D73" s="13">
        <f>G73/H73</f>
        <v>1.5427631578947369</v>
      </c>
      <c r="E73">
        <f>I73/G73</f>
        <v>0.2537313432835821</v>
      </c>
      <c r="F73">
        <f>I73/H73</f>
        <v>0.39144736842105265</v>
      </c>
      <c r="G73">
        <v>93.8</v>
      </c>
      <c r="H73">
        <v>60.8</v>
      </c>
      <c r="I73">
        <v>23.8</v>
      </c>
      <c r="J73">
        <v>6.6</v>
      </c>
      <c r="K73">
        <v>9.4</v>
      </c>
      <c r="L73">
        <v>17.3</v>
      </c>
      <c r="M73">
        <v>22.1</v>
      </c>
      <c r="N73">
        <v>27</v>
      </c>
    </row>
    <row r="74" spans="1:14" hidden="1" x14ac:dyDescent="0.25">
      <c r="A74" t="s">
        <v>119</v>
      </c>
      <c r="B74" t="s">
        <v>257</v>
      </c>
      <c r="C74" t="s">
        <v>256</v>
      </c>
      <c r="D74" s="13">
        <f>G74/H74</f>
        <v>1.3389830508474576</v>
      </c>
      <c r="E74">
        <f>I74/G74</f>
        <v>0.27594936708860762</v>
      </c>
      <c r="F74">
        <f>I74/H74</f>
        <v>0.36949152542372882</v>
      </c>
      <c r="G74">
        <v>158</v>
      </c>
      <c r="H74">
        <v>118</v>
      </c>
      <c r="I74">
        <v>43.6</v>
      </c>
      <c r="J74">
        <v>9.1999999999999993</v>
      </c>
      <c r="K74">
        <v>10.6</v>
      </c>
      <c r="L74">
        <v>26.9</v>
      </c>
      <c r="M74">
        <v>34.700000000000003</v>
      </c>
      <c r="N74">
        <v>163</v>
      </c>
    </row>
    <row r="75" spans="1:14" x14ac:dyDescent="0.25">
      <c r="A75" t="s">
        <v>48</v>
      </c>
      <c r="B75" t="s">
        <v>157</v>
      </c>
      <c r="C75" t="s">
        <v>189</v>
      </c>
      <c r="D75" s="13">
        <f>G75/H75</f>
        <v>0.37183098591549296</v>
      </c>
      <c r="E75">
        <f>I75/G75</f>
        <v>0.32765151515151519</v>
      </c>
      <c r="F75">
        <f>I75/H75</f>
        <v>0.12183098591549296</v>
      </c>
      <c r="G75">
        <v>52.8</v>
      </c>
      <c r="H75">
        <v>142</v>
      </c>
      <c r="I75">
        <v>17.3</v>
      </c>
      <c r="J75">
        <v>2.9</v>
      </c>
      <c r="K75">
        <v>4.2</v>
      </c>
      <c r="L75">
        <v>22.6</v>
      </c>
      <c r="M75">
        <v>18.3</v>
      </c>
      <c r="N75">
        <v>10.9</v>
      </c>
    </row>
    <row r="76" spans="1:14" x14ac:dyDescent="0.25">
      <c r="A76" t="s">
        <v>46</v>
      </c>
      <c r="B76" t="s">
        <v>157</v>
      </c>
      <c r="C76" t="s">
        <v>189</v>
      </c>
      <c r="D76" s="13">
        <f>G76/H76</f>
        <v>0.8236842105263158</v>
      </c>
      <c r="E76">
        <f>I76/G76</f>
        <v>0.2108626198083067</v>
      </c>
      <c r="F76">
        <f>I76/H76</f>
        <v>0.17368421052631577</v>
      </c>
      <c r="G76">
        <v>62.6</v>
      </c>
      <c r="H76">
        <v>76</v>
      </c>
      <c r="I76">
        <v>13.2</v>
      </c>
      <c r="J76">
        <v>3.4</v>
      </c>
      <c r="K76">
        <v>3.9</v>
      </c>
      <c r="L76">
        <v>19.899999999999999</v>
      </c>
      <c r="M76">
        <v>17.5</v>
      </c>
      <c r="N76">
        <v>12.2</v>
      </c>
    </row>
    <row r="77" spans="1:14" x14ac:dyDescent="0.25">
      <c r="A77" t="s">
        <v>47</v>
      </c>
      <c r="B77" t="s">
        <v>157</v>
      </c>
      <c r="C77" t="s">
        <v>189</v>
      </c>
      <c r="D77" s="13">
        <f>G77/H77</f>
        <v>0.68864864864864872</v>
      </c>
      <c r="E77">
        <f>I77/G77</f>
        <v>0.16797488226059654</v>
      </c>
      <c r="F77">
        <f>I77/H77</f>
        <v>0.11567567567567567</v>
      </c>
      <c r="G77">
        <v>63.7</v>
      </c>
      <c r="H77">
        <v>92.5</v>
      </c>
      <c r="I77">
        <v>10.7</v>
      </c>
      <c r="J77">
        <v>4</v>
      </c>
      <c r="K77">
        <v>4</v>
      </c>
      <c r="L77">
        <v>17.7</v>
      </c>
      <c r="M77">
        <v>14</v>
      </c>
      <c r="N77">
        <v>11.5</v>
      </c>
    </row>
    <row r="78" spans="1:14" x14ac:dyDescent="0.25">
      <c r="A78" t="s">
        <v>49</v>
      </c>
      <c r="B78" t="s">
        <v>157</v>
      </c>
      <c r="C78" t="s">
        <v>189</v>
      </c>
      <c r="D78" s="13">
        <f>G78/H78</f>
        <v>0.85733333333333328</v>
      </c>
      <c r="E78">
        <f>I78/G78</f>
        <v>0.25816485225505448</v>
      </c>
      <c r="F78">
        <f>I78/H78</f>
        <v>0.22133333333333335</v>
      </c>
      <c r="G78">
        <v>64.3</v>
      </c>
      <c r="H78">
        <v>75</v>
      </c>
      <c r="I78">
        <v>16.600000000000001</v>
      </c>
      <c r="J78">
        <v>4.0999999999999996</v>
      </c>
      <c r="K78">
        <v>6</v>
      </c>
      <c r="L78">
        <v>22.5</v>
      </c>
      <c r="M78">
        <v>20.9</v>
      </c>
      <c r="N78">
        <v>17.399999999999999</v>
      </c>
    </row>
    <row r="79" spans="1:14" x14ac:dyDescent="0.25">
      <c r="A79" t="s">
        <v>73</v>
      </c>
      <c r="B79" t="s">
        <v>157</v>
      </c>
      <c r="C79" t="s">
        <v>220</v>
      </c>
      <c r="D79" s="13">
        <f>G79/H79</f>
        <v>1.1663244353182751</v>
      </c>
      <c r="E79">
        <f>I79/G79</f>
        <v>0.20686619718309859</v>
      </c>
      <c r="F79">
        <f>I79/H79</f>
        <v>0.24127310061601642</v>
      </c>
      <c r="G79">
        <v>113.6</v>
      </c>
      <c r="H79">
        <v>97.4</v>
      </c>
      <c r="I79">
        <v>23.5</v>
      </c>
      <c r="J79">
        <v>8.1</v>
      </c>
      <c r="K79">
        <v>9.4</v>
      </c>
      <c r="L79">
        <v>44.5</v>
      </c>
      <c r="M79">
        <v>45.1</v>
      </c>
      <c r="N79">
        <v>163</v>
      </c>
    </row>
    <row r="80" spans="1:14" x14ac:dyDescent="0.25">
      <c r="A80" t="s">
        <v>74</v>
      </c>
      <c r="B80" t="s">
        <v>157</v>
      </c>
      <c r="C80" t="s">
        <v>220</v>
      </c>
      <c r="D80" s="13">
        <f>G80/H80</f>
        <v>1.2839506172839505</v>
      </c>
      <c r="E80">
        <f>I80/G80</f>
        <v>0.22019230769230769</v>
      </c>
      <c r="F80">
        <f>I80/H80</f>
        <v>0.28271604938271605</v>
      </c>
      <c r="G80">
        <v>104</v>
      </c>
      <c r="H80">
        <v>81</v>
      </c>
      <c r="I80">
        <v>22.9</v>
      </c>
      <c r="J80">
        <v>7.7</v>
      </c>
      <c r="K80">
        <v>9.6999999999999993</v>
      </c>
      <c r="L80">
        <v>42.4</v>
      </c>
      <c r="M80">
        <v>44.3</v>
      </c>
      <c r="N80">
        <v>139</v>
      </c>
    </row>
    <row r="81" spans="1:14" x14ac:dyDescent="0.25">
      <c r="A81" t="s">
        <v>75</v>
      </c>
      <c r="B81" t="s">
        <v>157</v>
      </c>
      <c r="C81" t="s">
        <v>220</v>
      </c>
      <c r="D81" s="13">
        <f>G81/H81</f>
        <v>1.0152866242038217</v>
      </c>
      <c r="E81">
        <f>I81/G81</f>
        <v>0.27478042659974905</v>
      </c>
      <c r="F81">
        <f>I81/H81</f>
        <v>0.27898089171974522</v>
      </c>
      <c r="G81">
        <v>79.7</v>
      </c>
      <c r="H81">
        <v>78.5</v>
      </c>
      <c r="I81">
        <v>21.9</v>
      </c>
      <c r="J81">
        <v>6.1</v>
      </c>
      <c r="K81">
        <v>7.3</v>
      </c>
      <c r="L81">
        <v>34.200000000000003</v>
      </c>
      <c r="M81">
        <v>26.6</v>
      </c>
      <c r="N81">
        <v>81</v>
      </c>
    </row>
    <row r="82" spans="1:14" x14ac:dyDescent="0.25">
      <c r="A82" t="s">
        <v>76</v>
      </c>
      <c r="B82" t="s">
        <v>157</v>
      </c>
      <c r="C82" t="s">
        <v>220</v>
      </c>
      <c r="D82" s="13">
        <f>G82/H82</f>
        <v>1.1953846153846155</v>
      </c>
      <c r="E82">
        <f>I82/G82</f>
        <v>0.2535392535392535</v>
      </c>
      <c r="F82">
        <f>I82/H82</f>
        <v>0.30307692307692308</v>
      </c>
      <c r="G82">
        <v>77.7</v>
      </c>
      <c r="H82">
        <v>65</v>
      </c>
      <c r="I82">
        <v>19.7</v>
      </c>
      <c r="J82">
        <v>5.3</v>
      </c>
      <c r="K82">
        <v>7.5</v>
      </c>
      <c r="L82">
        <v>35.9</v>
      </c>
      <c r="M82">
        <v>28.8</v>
      </c>
      <c r="N82">
        <v>76</v>
      </c>
    </row>
    <row r="83" spans="1:14" x14ac:dyDescent="0.25">
      <c r="A83" t="s">
        <v>72</v>
      </c>
      <c r="B83" t="s">
        <v>157</v>
      </c>
      <c r="C83" t="s">
        <v>220</v>
      </c>
      <c r="D83" s="13">
        <f>G83/H83</f>
        <v>1.1899441340782122</v>
      </c>
      <c r="E83">
        <f>I83/G83</f>
        <v>0.26291079812206575</v>
      </c>
      <c r="F83">
        <f>I83/H83</f>
        <v>0.31284916201117319</v>
      </c>
      <c r="G83">
        <v>63.9</v>
      </c>
      <c r="H83">
        <v>53.7</v>
      </c>
      <c r="I83">
        <v>16.8</v>
      </c>
      <c r="J83">
        <v>7.6</v>
      </c>
      <c r="K83">
        <v>6.7</v>
      </c>
      <c r="L83">
        <v>24.4</v>
      </c>
      <c r="M83">
        <v>24.5</v>
      </c>
      <c r="N83">
        <v>44</v>
      </c>
    </row>
    <row r="84" spans="1:14" x14ac:dyDescent="0.25">
      <c r="A84" t="s">
        <v>77</v>
      </c>
      <c r="B84" t="s">
        <v>157</v>
      </c>
      <c r="C84" t="s">
        <v>220</v>
      </c>
      <c r="D84" s="13">
        <f>G84/H84</f>
        <v>1.518840579710145</v>
      </c>
      <c r="E84">
        <f>I84/G84</f>
        <v>0.23664122137404581</v>
      </c>
      <c r="F84">
        <f>I84/H84</f>
        <v>0.35942028985507246</v>
      </c>
      <c r="G84">
        <v>52.4</v>
      </c>
      <c r="H84">
        <v>34.5</v>
      </c>
      <c r="I84">
        <v>12.4</v>
      </c>
      <c r="J84">
        <v>3.3</v>
      </c>
      <c r="K84">
        <v>4.5</v>
      </c>
      <c r="L84">
        <v>17.8</v>
      </c>
      <c r="M84">
        <v>20.3</v>
      </c>
      <c r="N84">
        <v>15.6</v>
      </c>
    </row>
    <row r="85" spans="1:14" x14ac:dyDescent="0.25">
      <c r="A85" t="s">
        <v>109</v>
      </c>
      <c r="B85" t="s">
        <v>157</v>
      </c>
      <c r="C85" t="s">
        <v>246</v>
      </c>
      <c r="D85" s="13">
        <f>G85/H85</f>
        <v>1.1493288590604027</v>
      </c>
      <c r="E85">
        <f>I85/G85</f>
        <v>0.25474452554744526</v>
      </c>
      <c r="F85">
        <f>I85/H85</f>
        <v>0.29278523489932884</v>
      </c>
      <c r="G85">
        <v>137</v>
      </c>
      <c r="H85">
        <v>119.2</v>
      </c>
      <c r="I85">
        <v>34.9</v>
      </c>
      <c r="J85">
        <v>8.6999999999999993</v>
      </c>
      <c r="K85">
        <v>12.9</v>
      </c>
      <c r="L85">
        <v>38.5</v>
      </c>
      <c r="M85">
        <v>33.4</v>
      </c>
      <c r="N85">
        <v>99.2</v>
      </c>
    </row>
    <row r="86" spans="1:14" x14ac:dyDescent="0.25">
      <c r="A86" t="s">
        <v>115</v>
      </c>
      <c r="B86" t="s">
        <v>157</v>
      </c>
      <c r="C86" t="s">
        <v>246</v>
      </c>
      <c r="D86" s="13">
        <f>G86/H86</f>
        <v>1.1729166666666666</v>
      </c>
      <c r="E86">
        <f>I86/G86</f>
        <v>0.18383658969804617</v>
      </c>
      <c r="F86">
        <f>I86/H86</f>
        <v>0.21562499999999998</v>
      </c>
      <c r="G86">
        <v>112.6</v>
      </c>
      <c r="H86">
        <v>96</v>
      </c>
      <c r="I86">
        <v>20.7</v>
      </c>
      <c r="J86">
        <v>4.9000000000000004</v>
      </c>
      <c r="K86">
        <v>8.6999999999999993</v>
      </c>
      <c r="L86">
        <v>26.3</v>
      </c>
      <c r="M86">
        <v>21.6</v>
      </c>
      <c r="N86">
        <v>48.4</v>
      </c>
    </row>
    <row r="87" spans="1:14" x14ac:dyDescent="0.25">
      <c r="A87" t="s">
        <v>110</v>
      </c>
      <c r="B87" t="s">
        <v>157</v>
      </c>
      <c r="C87" t="s">
        <v>246</v>
      </c>
      <c r="D87" s="13">
        <f>G87/H87</f>
        <v>0.94412331406551064</v>
      </c>
      <c r="E87">
        <f>I87/G87</f>
        <v>0.24489795918367346</v>
      </c>
      <c r="F87">
        <f>I87/H87</f>
        <v>0.23121387283236994</v>
      </c>
      <c r="G87">
        <v>49</v>
      </c>
      <c r="H87">
        <v>51.9</v>
      </c>
      <c r="I87">
        <v>12</v>
      </c>
      <c r="J87">
        <v>2.4</v>
      </c>
      <c r="K87">
        <v>3.9</v>
      </c>
      <c r="L87">
        <v>18.3</v>
      </c>
      <c r="M87">
        <v>13.6</v>
      </c>
      <c r="N87">
        <v>6.5</v>
      </c>
    </row>
    <row r="88" spans="1:14" x14ac:dyDescent="0.25">
      <c r="A88" t="s">
        <v>112</v>
      </c>
      <c r="B88" t="s">
        <v>157</v>
      </c>
      <c r="C88" t="s">
        <v>246</v>
      </c>
      <c r="D88" s="13">
        <f>G88/H88</f>
        <v>1.1323943661971831</v>
      </c>
      <c r="E88">
        <f>I88/G88</f>
        <v>0.17039800995024873</v>
      </c>
      <c r="F88">
        <f>I88/H88</f>
        <v>0.19295774647887323</v>
      </c>
      <c r="G88">
        <v>80.400000000000006</v>
      </c>
      <c r="H88">
        <v>71</v>
      </c>
      <c r="I88">
        <v>13.7</v>
      </c>
      <c r="J88">
        <v>3.6</v>
      </c>
      <c r="K88">
        <v>6.7</v>
      </c>
      <c r="L88">
        <v>19</v>
      </c>
      <c r="M88">
        <v>16.600000000000001</v>
      </c>
      <c r="N88">
        <v>15.4</v>
      </c>
    </row>
    <row r="89" spans="1:14" x14ac:dyDescent="0.25">
      <c r="A89" t="s">
        <v>68</v>
      </c>
      <c r="B89" t="s">
        <v>157</v>
      </c>
      <c r="C89" t="s">
        <v>212</v>
      </c>
      <c r="D89" s="13">
        <f>G89/H89</f>
        <v>1.1509433962264151</v>
      </c>
      <c r="E89">
        <f>I89/G89</f>
        <v>0.19344262295081965</v>
      </c>
      <c r="F89">
        <f>I89/H89</f>
        <v>0.22264150943396224</v>
      </c>
      <c r="G89">
        <v>91.5</v>
      </c>
      <c r="H89">
        <v>79.5</v>
      </c>
      <c r="I89">
        <v>17.7</v>
      </c>
      <c r="J89">
        <v>9.6999999999999993</v>
      </c>
      <c r="K89">
        <v>11.3</v>
      </c>
      <c r="L89">
        <v>23.6</v>
      </c>
      <c r="M89">
        <v>27.1</v>
      </c>
      <c r="N89">
        <v>40</v>
      </c>
    </row>
    <row r="90" spans="1:14" x14ac:dyDescent="0.25">
      <c r="A90" t="s">
        <v>99</v>
      </c>
      <c r="B90" t="s">
        <v>157</v>
      </c>
      <c r="C90" t="s">
        <v>237</v>
      </c>
      <c r="D90" s="13">
        <f>G90/H90</f>
        <v>1.0565656565656565</v>
      </c>
      <c r="E90">
        <f>I90/G90</f>
        <v>0.28680688336520077</v>
      </c>
      <c r="F90">
        <f>I90/H90</f>
        <v>0.30303030303030304</v>
      </c>
      <c r="G90">
        <v>52.3</v>
      </c>
      <c r="H90">
        <v>49.5</v>
      </c>
      <c r="I90">
        <v>15</v>
      </c>
      <c r="J90">
        <v>3.2</v>
      </c>
      <c r="K90">
        <v>4.5</v>
      </c>
      <c r="L90">
        <v>17.399999999999999</v>
      </c>
      <c r="M90">
        <v>16.600000000000001</v>
      </c>
      <c r="N90">
        <v>10.9</v>
      </c>
    </row>
    <row r="91" spans="1:14" x14ac:dyDescent="0.25">
      <c r="A91" t="s">
        <v>56</v>
      </c>
      <c r="B91" t="s">
        <v>157</v>
      </c>
      <c r="C91" t="s">
        <v>200</v>
      </c>
      <c r="D91" s="13">
        <f>G91/H91</f>
        <v>0.96608832807570977</v>
      </c>
      <c r="E91">
        <f>I91/G91</f>
        <v>0.20244897959183675</v>
      </c>
      <c r="F91">
        <f>I91/H91</f>
        <v>0.19558359621451105</v>
      </c>
      <c r="G91">
        <v>122.5</v>
      </c>
      <c r="H91">
        <v>126.8</v>
      </c>
      <c r="I91">
        <v>24.8</v>
      </c>
      <c r="J91">
        <v>6.1</v>
      </c>
      <c r="K91">
        <v>9.8000000000000007</v>
      </c>
      <c r="L91">
        <v>38</v>
      </c>
      <c r="M91">
        <v>32.200000000000003</v>
      </c>
      <c r="N91">
        <v>77</v>
      </c>
    </row>
    <row r="92" spans="1:14" x14ac:dyDescent="0.25">
      <c r="A92" t="s">
        <v>107</v>
      </c>
      <c r="B92" t="s">
        <v>157</v>
      </c>
      <c r="C92" t="s">
        <v>240</v>
      </c>
      <c r="D92" s="13">
        <f>G92/H92</f>
        <v>1.219090909090909</v>
      </c>
      <c r="E92">
        <f>I92/G92</f>
        <v>0.18419090231170768</v>
      </c>
      <c r="F92">
        <f>I92/H92</f>
        <v>0.22454545454545455</v>
      </c>
      <c r="G92">
        <v>134.1</v>
      </c>
      <c r="H92">
        <v>110</v>
      </c>
      <c r="I92">
        <v>24.7</v>
      </c>
      <c r="J92">
        <v>7.4</v>
      </c>
      <c r="K92">
        <v>10.3</v>
      </c>
      <c r="L92">
        <v>38.700000000000003</v>
      </c>
      <c r="M92">
        <v>31.6</v>
      </c>
      <c r="N92">
        <v>96.2</v>
      </c>
    </row>
    <row r="93" spans="1:14" x14ac:dyDescent="0.25">
      <c r="A93" t="s">
        <v>44</v>
      </c>
      <c r="B93" t="s">
        <v>157</v>
      </c>
      <c r="C93" t="s">
        <v>178</v>
      </c>
      <c r="D93" s="13">
        <f>G93/H93</f>
        <v>1.1656626506024097</v>
      </c>
      <c r="E93">
        <f>I93/G93</f>
        <v>0.17441860465116277</v>
      </c>
      <c r="F93">
        <f>I93/H93</f>
        <v>0.20331325301204817</v>
      </c>
      <c r="G93">
        <v>77.400000000000006</v>
      </c>
      <c r="H93">
        <v>66.400000000000006</v>
      </c>
      <c r="I93">
        <v>13.5</v>
      </c>
      <c r="J93">
        <v>6.5</v>
      </c>
      <c r="K93">
        <v>6.5</v>
      </c>
      <c r="L93">
        <v>20.6</v>
      </c>
      <c r="M93">
        <v>21</v>
      </c>
      <c r="N93">
        <v>23</v>
      </c>
    </row>
    <row r="94" spans="1:14" x14ac:dyDescent="0.25">
      <c r="A94" t="s">
        <v>39</v>
      </c>
      <c r="B94" t="s">
        <v>157</v>
      </c>
      <c r="C94" t="s">
        <v>178</v>
      </c>
      <c r="D94" s="13">
        <f>G94/H94</f>
        <v>1.2945091514143094</v>
      </c>
      <c r="E94">
        <f>I94/G94</f>
        <v>0.17609254498714652</v>
      </c>
      <c r="F94">
        <f>I94/H94</f>
        <v>0.22795341098169716</v>
      </c>
      <c r="G94">
        <v>77.8</v>
      </c>
      <c r="H94">
        <v>60.1</v>
      </c>
      <c r="I94">
        <v>13.7</v>
      </c>
      <c r="J94">
        <v>6.8</v>
      </c>
      <c r="K94">
        <v>6.9</v>
      </c>
      <c r="L94">
        <v>20.3</v>
      </c>
      <c r="M94">
        <v>19.899999999999999</v>
      </c>
      <c r="N94">
        <v>20</v>
      </c>
    </row>
    <row r="95" spans="1:14" x14ac:dyDescent="0.25">
      <c r="A95" t="s">
        <v>35</v>
      </c>
      <c r="B95" t="s">
        <v>157</v>
      </c>
      <c r="C95" t="s">
        <v>178</v>
      </c>
      <c r="D95" s="13">
        <f>G95/H95</f>
        <v>1.2179836512261579</v>
      </c>
      <c r="E95">
        <f>I95/G95</f>
        <v>0.1767337807606264</v>
      </c>
      <c r="F95">
        <f>I95/H95</f>
        <v>0.21525885558583105</v>
      </c>
      <c r="G95">
        <v>89.4</v>
      </c>
      <c r="H95">
        <v>73.400000000000006</v>
      </c>
      <c r="I95">
        <v>15.8</v>
      </c>
      <c r="J95">
        <v>8.6999999999999993</v>
      </c>
      <c r="K95">
        <v>8.3000000000000007</v>
      </c>
      <c r="L95">
        <v>22.5</v>
      </c>
      <c r="M95">
        <v>22.5</v>
      </c>
      <c r="N95">
        <v>30</v>
      </c>
    </row>
    <row r="96" spans="1:14" x14ac:dyDescent="0.25">
      <c r="A96" t="s">
        <v>42</v>
      </c>
      <c r="B96" t="s">
        <v>157</v>
      </c>
      <c r="C96" t="s">
        <v>178</v>
      </c>
      <c r="D96" s="13">
        <f>G96/H96</f>
        <v>1.3804347826086956</v>
      </c>
      <c r="E96">
        <f>I96/G96</f>
        <v>0.13910761154855641</v>
      </c>
      <c r="F96">
        <f>I96/H96</f>
        <v>0.19202898550724637</v>
      </c>
      <c r="G96">
        <v>76.2</v>
      </c>
      <c r="H96">
        <v>55.2</v>
      </c>
      <c r="I96">
        <v>10.6</v>
      </c>
      <c r="J96">
        <v>7.1</v>
      </c>
      <c r="K96">
        <v>6.9</v>
      </c>
      <c r="L96">
        <v>15.8</v>
      </c>
      <c r="M96">
        <v>19.100000000000001</v>
      </c>
      <c r="N96">
        <v>16</v>
      </c>
    </row>
    <row r="97" spans="1:14" x14ac:dyDescent="0.25">
      <c r="A97" t="s">
        <v>53</v>
      </c>
      <c r="B97" t="s">
        <v>157</v>
      </c>
      <c r="C97" t="s">
        <v>194</v>
      </c>
      <c r="D97" s="13">
        <f>G97/H97</f>
        <v>1.2653485952133194</v>
      </c>
      <c r="E97">
        <f>I97/G97</f>
        <v>0.26809210526315791</v>
      </c>
      <c r="F97">
        <f>I97/H97</f>
        <v>0.33922996878251827</v>
      </c>
      <c r="G97">
        <v>121.6</v>
      </c>
      <c r="H97">
        <v>96.1</v>
      </c>
      <c r="I97">
        <v>32.6</v>
      </c>
      <c r="J97">
        <v>12.5</v>
      </c>
      <c r="K97">
        <v>10.199999999999999</v>
      </c>
      <c r="L97">
        <v>33</v>
      </c>
      <c r="M97">
        <v>32.700000000000003</v>
      </c>
      <c r="N97">
        <v>104</v>
      </c>
    </row>
    <row r="98" spans="1:14" x14ac:dyDescent="0.25">
      <c r="A98" t="s">
        <v>50</v>
      </c>
      <c r="B98" t="s">
        <v>157</v>
      </c>
      <c r="C98" t="s">
        <v>194</v>
      </c>
      <c r="D98" s="13">
        <f>G98/H98</f>
        <v>1.1824817518248176</v>
      </c>
      <c r="E98">
        <f>I98/G98</f>
        <v>0.25771604938271603</v>
      </c>
      <c r="F98">
        <f>I98/H98</f>
        <v>0.30474452554744524</v>
      </c>
      <c r="G98">
        <v>129.6</v>
      </c>
      <c r="H98">
        <v>109.6</v>
      </c>
      <c r="I98">
        <v>33.4</v>
      </c>
      <c r="J98">
        <v>10.5</v>
      </c>
      <c r="K98">
        <v>10</v>
      </c>
      <c r="L98">
        <v>31.7</v>
      </c>
      <c r="M98">
        <v>32.299999999999997</v>
      </c>
      <c r="N98">
        <v>106</v>
      </c>
    </row>
    <row r="99" spans="1:14" x14ac:dyDescent="0.25">
      <c r="A99" t="s">
        <v>23</v>
      </c>
      <c r="B99" t="s">
        <v>157</v>
      </c>
      <c r="C99" t="s">
        <v>165</v>
      </c>
      <c r="D99" s="13">
        <f>G99/H99</f>
        <v>1.4152380952380952</v>
      </c>
      <c r="E99">
        <f>I99/G99</f>
        <v>0.16823687752355318</v>
      </c>
      <c r="F99">
        <f>I99/H99</f>
        <v>0.23809523809523808</v>
      </c>
      <c r="G99">
        <v>74.3</v>
      </c>
      <c r="H99">
        <v>52.5</v>
      </c>
      <c r="I99">
        <v>12.5</v>
      </c>
      <c r="J99">
        <v>7.9</v>
      </c>
      <c r="K99">
        <v>7</v>
      </c>
      <c r="L99">
        <v>15.8</v>
      </c>
      <c r="M99">
        <v>18.3</v>
      </c>
      <c r="N99">
        <v>16.600000000000001</v>
      </c>
    </row>
    <row r="100" spans="1:14" hidden="1" x14ac:dyDescent="0.25">
      <c r="A100" t="s">
        <v>12</v>
      </c>
      <c r="B100" t="s">
        <v>153</v>
      </c>
      <c r="C100" t="s">
        <v>152</v>
      </c>
      <c r="D100" s="13">
        <f>G100/H100</f>
        <v>1.6979166666666667</v>
      </c>
      <c r="E100">
        <f>I100/G100</f>
        <v>0.14294478527607363</v>
      </c>
      <c r="F100">
        <f>I100/H100</f>
        <v>0.24270833333333333</v>
      </c>
      <c r="G100">
        <v>163</v>
      </c>
      <c r="H100">
        <v>96</v>
      </c>
      <c r="I100">
        <v>23.3</v>
      </c>
      <c r="J100">
        <v>12</v>
      </c>
      <c r="K100">
        <v>18</v>
      </c>
      <c r="L100">
        <v>38.200000000000003</v>
      </c>
      <c r="M100">
        <v>45</v>
      </c>
      <c r="N100">
        <v>450</v>
      </c>
    </row>
    <row r="101" spans="1:14" hidden="1" x14ac:dyDescent="0.25">
      <c r="A101" t="s">
        <v>7</v>
      </c>
      <c r="B101" t="s">
        <v>144</v>
      </c>
      <c r="C101" t="s">
        <v>143</v>
      </c>
      <c r="D101" s="13">
        <f>G101/H101</f>
        <v>1.5593220338983051</v>
      </c>
      <c r="E101">
        <f>I101/G101</f>
        <v>0.17391304347826086</v>
      </c>
      <c r="F101">
        <f>I101/H101</f>
        <v>0.2711864406779661</v>
      </c>
      <c r="G101">
        <v>184</v>
      </c>
      <c r="H101">
        <v>118</v>
      </c>
      <c r="I101">
        <v>32</v>
      </c>
      <c r="J101">
        <v>5.4</v>
      </c>
      <c r="K101">
        <v>6.8</v>
      </c>
      <c r="L101">
        <v>19</v>
      </c>
      <c r="M101">
        <v>30.5</v>
      </c>
      <c r="N101">
        <v>138.19999999999999</v>
      </c>
    </row>
    <row r="102" spans="1:14" hidden="1" x14ac:dyDescent="0.25">
      <c r="A102" t="s">
        <v>10</v>
      </c>
      <c r="B102" t="s">
        <v>149</v>
      </c>
      <c r="C102" t="s">
        <v>148</v>
      </c>
      <c r="D102" s="13">
        <f>G102/H102</f>
        <v>0.94036493101913676</v>
      </c>
      <c r="E102">
        <f>I102/G102</f>
        <v>0.14387127307146236</v>
      </c>
      <c r="F102">
        <f>I102/H102</f>
        <v>0.13529149977748109</v>
      </c>
      <c r="G102">
        <v>211.3</v>
      </c>
      <c r="H102">
        <v>224.7</v>
      </c>
      <c r="I102">
        <v>30.4</v>
      </c>
      <c r="J102">
        <v>10</v>
      </c>
      <c r="K102">
        <v>16.7</v>
      </c>
      <c r="L102">
        <v>33.799999999999997</v>
      </c>
      <c r="M102">
        <v>39.1</v>
      </c>
      <c r="N102">
        <v>134</v>
      </c>
    </row>
    <row r="103" spans="1:14" hidden="1" x14ac:dyDescent="0.25">
      <c r="A103" t="s">
        <v>11</v>
      </c>
      <c r="B103" t="s">
        <v>149</v>
      </c>
      <c r="C103" t="s">
        <v>148</v>
      </c>
      <c r="D103" s="13">
        <f>G103/H103</f>
        <v>1.2067039106145252</v>
      </c>
      <c r="E103">
        <f>I103/G103</f>
        <v>0.11898148148148148</v>
      </c>
      <c r="F103">
        <f>I103/H103</f>
        <v>0.1435754189944134</v>
      </c>
      <c r="G103">
        <v>216</v>
      </c>
      <c r="H103">
        <v>179</v>
      </c>
      <c r="I103">
        <v>25.7</v>
      </c>
      <c r="J103">
        <v>7.8</v>
      </c>
      <c r="K103">
        <v>18.399999999999999</v>
      </c>
      <c r="L103">
        <v>27.9</v>
      </c>
      <c r="M103">
        <v>33.200000000000003</v>
      </c>
      <c r="N103">
        <v>105.7</v>
      </c>
    </row>
    <row r="104" spans="1:14" hidden="1" x14ac:dyDescent="0.25">
      <c r="A104" t="s">
        <v>127</v>
      </c>
      <c r="B104" t="s">
        <v>257</v>
      </c>
      <c r="C104" t="s">
        <v>256</v>
      </c>
      <c r="D104" s="13">
        <f>G104/H104</f>
        <v>1.5825242718446602</v>
      </c>
      <c r="E104">
        <f>I104/G104</f>
        <v>0.27914110429447853</v>
      </c>
      <c r="F104">
        <f>I104/H104</f>
        <v>0.44174757281553401</v>
      </c>
      <c r="G104">
        <v>163</v>
      </c>
      <c r="H104">
        <v>103</v>
      </c>
      <c r="I104">
        <v>45.5</v>
      </c>
      <c r="J104">
        <v>10.9</v>
      </c>
      <c r="K104">
        <v>15.4</v>
      </c>
      <c r="L104">
        <v>26.1</v>
      </c>
      <c r="M104">
        <v>35.5</v>
      </c>
      <c r="N104">
        <v>160.4</v>
      </c>
    </row>
    <row r="105" spans="1:14" x14ac:dyDescent="0.25">
      <c r="A105" t="s">
        <v>16</v>
      </c>
      <c r="B105" t="s">
        <v>157</v>
      </c>
      <c r="C105" t="s">
        <v>160</v>
      </c>
      <c r="D105" s="13">
        <f>G105/H105</f>
        <v>1.8627450980392157</v>
      </c>
      <c r="E105">
        <f>I105/G105</f>
        <v>0.13157894736842105</v>
      </c>
      <c r="F105">
        <f>I105/H105</f>
        <v>0.24509803921568626</v>
      </c>
      <c r="G105">
        <v>95</v>
      </c>
      <c r="H105">
        <v>51</v>
      </c>
      <c r="I105">
        <v>12.5</v>
      </c>
      <c r="J105">
        <v>5</v>
      </c>
      <c r="K105">
        <v>6</v>
      </c>
      <c r="L105">
        <v>21</v>
      </c>
      <c r="M105">
        <v>19</v>
      </c>
      <c r="N105">
        <v>29</v>
      </c>
    </row>
    <row r="106" spans="1:14" x14ac:dyDescent="0.25">
      <c r="A106" t="s">
        <v>59</v>
      </c>
      <c r="B106" t="s">
        <v>157</v>
      </c>
      <c r="C106" t="s">
        <v>203</v>
      </c>
      <c r="D106" s="13">
        <f>G106/H106</f>
        <v>1.289655172413793</v>
      </c>
      <c r="E106">
        <f>I106/G106</f>
        <v>0.20320855614973263</v>
      </c>
      <c r="F106">
        <f>I106/H106</f>
        <v>0.2620689655172414</v>
      </c>
      <c r="G106">
        <v>93.5</v>
      </c>
      <c r="H106">
        <v>72.5</v>
      </c>
      <c r="I106">
        <v>19</v>
      </c>
      <c r="J106">
        <v>4.4000000000000004</v>
      </c>
      <c r="K106">
        <v>7.5</v>
      </c>
      <c r="L106">
        <v>25.2</v>
      </c>
      <c r="M106">
        <v>20.399999999999999</v>
      </c>
      <c r="N106">
        <v>25.5</v>
      </c>
    </row>
    <row r="107" spans="1:14" x14ac:dyDescent="0.25">
      <c r="A107" t="s">
        <v>55</v>
      </c>
      <c r="B107" t="s">
        <v>157</v>
      </c>
      <c r="C107" t="s">
        <v>198</v>
      </c>
      <c r="D107" s="13">
        <f>G107/H107</f>
        <v>0.91818181818181821</v>
      </c>
      <c r="E107">
        <f>I107/G107</f>
        <v>0.20693069306930692</v>
      </c>
      <c r="F107">
        <f>I107/H107</f>
        <v>0.18999999999999997</v>
      </c>
      <c r="G107">
        <v>101</v>
      </c>
      <c r="H107">
        <v>110</v>
      </c>
      <c r="I107">
        <v>20.9</v>
      </c>
      <c r="J107">
        <v>8.8000000000000007</v>
      </c>
      <c r="K107">
        <v>11.4</v>
      </c>
      <c r="L107">
        <v>27</v>
      </c>
      <c r="M107">
        <v>24.2</v>
      </c>
      <c r="N107">
        <v>63.2</v>
      </c>
    </row>
    <row r="108" spans="1:14" x14ac:dyDescent="0.25">
      <c r="A108" t="s">
        <v>100</v>
      </c>
      <c r="B108" t="s">
        <v>157</v>
      </c>
      <c r="C108" t="s">
        <v>240</v>
      </c>
      <c r="D108" s="13">
        <f>G108/H108</f>
        <v>1.1788617886178863</v>
      </c>
      <c r="E108">
        <f>I108/G108</f>
        <v>0.20137931034482759</v>
      </c>
      <c r="F108">
        <f>I108/H108</f>
        <v>0.23739837398373984</v>
      </c>
      <c r="G108">
        <v>72.5</v>
      </c>
      <c r="H108">
        <v>61.5</v>
      </c>
      <c r="I108">
        <v>14.6</v>
      </c>
      <c r="J108">
        <v>3.5</v>
      </c>
      <c r="K108">
        <v>6.7</v>
      </c>
      <c r="L108">
        <v>23.9</v>
      </c>
      <c r="M108">
        <v>17.100000000000001</v>
      </c>
      <c r="N108">
        <v>18</v>
      </c>
    </row>
    <row r="109" spans="1:14" x14ac:dyDescent="0.25">
      <c r="A109" t="s">
        <v>101</v>
      </c>
      <c r="B109" t="s">
        <v>157</v>
      </c>
      <c r="C109" t="s">
        <v>240</v>
      </c>
      <c r="D109" s="13">
        <f>G109/H109</f>
        <v>1.1956521739130435</v>
      </c>
      <c r="E109">
        <f>I109/G109</f>
        <v>0.2072727272727273</v>
      </c>
      <c r="F109">
        <f>I109/H109</f>
        <v>0.24782608695652175</v>
      </c>
      <c r="G109">
        <v>82.5</v>
      </c>
      <c r="H109">
        <v>69</v>
      </c>
      <c r="I109">
        <v>17.100000000000001</v>
      </c>
      <c r="J109">
        <v>4.0999999999999996</v>
      </c>
      <c r="K109">
        <v>8.6999999999999993</v>
      </c>
      <c r="L109">
        <v>26.3</v>
      </c>
      <c r="M109">
        <v>20.7</v>
      </c>
      <c r="N109">
        <v>20.3</v>
      </c>
    </row>
    <row r="110" spans="1:14" x14ac:dyDescent="0.25">
      <c r="A110" t="s">
        <v>102</v>
      </c>
      <c r="B110" t="s">
        <v>157</v>
      </c>
      <c r="C110" t="s">
        <v>240</v>
      </c>
      <c r="D110" s="13">
        <f>G110/H110</f>
        <v>1.3692307692307693</v>
      </c>
      <c r="E110">
        <f>I110/G110</f>
        <v>0.19662921348314608</v>
      </c>
      <c r="F110">
        <f>I110/H110</f>
        <v>0.26923076923076922</v>
      </c>
      <c r="G110">
        <v>89</v>
      </c>
      <c r="H110">
        <v>65</v>
      </c>
      <c r="I110">
        <v>17.5</v>
      </c>
      <c r="J110">
        <v>4</v>
      </c>
      <c r="K110">
        <v>8</v>
      </c>
      <c r="L110">
        <v>22.9</v>
      </c>
      <c r="M110">
        <v>18.8</v>
      </c>
      <c r="N110">
        <v>21.5</v>
      </c>
    </row>
    <row r="111" spans="1:14" x14ac:dyDescent="0.25">
      <c r="A111" t="s">
        <v>108</v>
      </c>
      <c r="B111" t="s">
        <v>157</v>
      </c>
      <c r="C111" t="s">
        <v>240</v>
      </c>
      <c r="D111" s="13">
        <f>G111/H111</f>
        <v>1.1743119266055047</v>
      </c>
      <c r="E111">
        <f>I111/G111</f>
        <v>0.19843749999999999</v>
      </c>
      <c r="F111">
        <f>I111/H111</f>
        <v>0.2330275229357798</v>
      </c>
      <c r="G111">
        <v>128</v>
      </c>
      <c r="H111">
        <v>109</v>
      </c>
      <c r="I111">
        <v>25.4</v>
      </c>
      <c r="J111">
        <v>7.2</v>
      </c>
      <c r="K111">
        <v>9.9</v>
      </c>
      <c r="L111">
        <v>32.9</v>
      </c>
      <c r="M111">
        <v>31</v>
      </c>
      <c r="N111">
        <v>87.7</v>
      </c>
    </row>
    <row r="112" spans="1:14" x14ac:dyDescent="0.25">
      <c r="A112" t="s">
        <v>80</v>
      </c>
      <c r="B112" t="s">
        <v>157</v>
      </c>
      <c r="C112" t="s">
        <v>229</v>
      </c>
      <c r="D112" s="13">
        <f>G112/H112</f>
        <v>1.2980769230769231</v>
      </c>
      <c r="E112">
        <f>I112/G112</f>
        <v>0.25925925925925924</v>
      </c>
      <c r="F112">
        <f>I112/H112</f>
        <v>0.33653846153846156</v>
      </c>
      <c r="G112">
        <v>67.5</v>
      </c>
      <c r="H112">
        <v>52</v>
      </c>
      <c r="I112">
        <v>17.5</v>
      </c>
      <c r="J112">
        <v>3.4</v>
      </c>
      <c r="K112">
        <v>6.6</v>
      </c>
      <c r="L112">
        <v>21.5</v>
      </c>
      <c r="M112">
        <v>14.9</v>
      </c>
      <c r="N112">
        <v>11.3</v>
      </c>
    </row>
    <row r="113" spans="1:14" x14ac:dyDescent="0.25">
      <c r="A113" t="s">
        <v>89</v>
      </c>
      <c r="B113" t="s">
        <v>157</v>
      </c>
      <c r="C113" t="s">
        <v>229</v>
      </c>
      <c r="D113" s="13">
        <f>G113/H113</f>
        <v>1.125</v>
      </c>
      <c r="E113">
        <f>I113/G113</f>
        <v>0.20987654320987653</v>
      </c>
      <c r="F113">
        <f>I113/H113</f>
        <v>0.2361111111111111</v>
      </c>
      <c r="G113">
        <v>81</v>
      </c>
      <c r="H113">
        <v>72</v>
      </c>
      <c r="I113">
        <v>17</v>
      </c>
      <c r="J113">
        <v>4.2</v>
      </c>
      <c r="K113">
        <v>6.8</v>
      </c>
      <c r="L113">
        <v>23.6</v>
      </c>
      <c r="M113">
        <v>19.2</v>
      </c>
      <c r="N113">
        <v>21.8</v>
      </c>
    </row>
    <row r="114" spans="1:14" x14ac:dyDescent="0.25">
      <c r="A114" t="s">
        <v>90</v>
      </c>
      <c r="B114" t="s">
        <v>157</v>
      </c>
      <c r="C114" t="s">
        <v>229</v>
      </c>
      <c r="D114" s="13">
        <f>G114/H114</f>
        <v>1.2100840336134453</v>
      </c>
      <c r="E114">
        <f>I114/G114</f>
        <v>0.19722222222222222</v>
      </c>
      <c r="F114">
        <f>I114/H114</f>
        <v>0.23865546218487393</v>
      </c>
      <c r="G114">
        <v>72</v>
      </c>
      <c r="H114">
        <v>59.5</v>
      </c>
      <c r="I114">
        <v>14.2</v>
      </c>
      <c r="J114">
        <v>3.3</v>
      </c>
      <c r="K114">
        <v>5.9</v>
      </c>
      <c r="L114">
        <v>19.899999999999999</v>
      </c>
      <c r="M114">
        <v>15.8</v>
      </c>
      <c r="N114">
        <v>18.7</v>
      </c>
    </row>
    <row r="115" spans="1:14" x14ac:dyDescent="0.25">
      <c r="A115" t="s">
        <v>91</v>
      </c>
      <c r="B115" t="s">
        <v>157</v>
      </c>
      <c r="C115" t="s">
        <v>229</v>
      </c>
      <c r="D115" s="13">
        <f>G115/H115</f>
        <v>0.91603053435114501</v>
      </c>
      <c r="E115">
        <f>I115/G115</f>
        <v>0.23666666666666666</v>
      </c>
      <c r="F115">
        <f>I115/H115</f>
        <v>0.21679389312977099</v>
      </c>
      <c r="G115">
        <v>60</v>
      </c>
      <c r="H115">
        <v>65.5</v>
      </c>
      <c r="I115">
        <v>14.2</v>
      </c>
      <c r="J115">
        <v>3</v>
      </c>
      <c r="K115">
        <v>5.7</v>
      </c>
      <c r="L115">
        <v>20.2</v>
      </c>
      <c r="M115">
        <v>15</v>
      </c>
      <c r="N115">
        <v>12.5</v>
      </c>
    </row>
    <row r="116" spans="1:14" x14ac:dyDescent="0.25">
      <c r="A116" t="s">
        <v>92</v>
      </c>
      <c r="B116" t="s">
        <v>157</v>
      </c>
      <c r="C116" t="s">
        <v>229</v>
      </c>
      <c r="D116" s="13">
        <f>G116/H116</f>
        <v>1.0360360360360361</v>
      </c>
      <c r="E116">
        <f>I116/G116</f>
        <v>0.20347826086956519</v>
      </c>
      <c r="F116">
        <f>I116/H116</f>
        <v>0.21081081081081079</v>
      </c>
      <c r="G116">
        <v>57.5</v>
      </c>
      <c r="H116">
        <v>55.5</v>
      </c>
      <c r="I116">
        <v>11.7</v>
      </c>
      <c r="J116">
        <v>2.8</v>
      </c>
      <c r="K116">
        <v>5.0999999999999996</v>
      </c>
      <c r="L116">
        <v>18.5</v>
      </c>
      <c r="M116">
        <v>13.7</v>
      </c>
      <c r="N116">
        <v>10.3</v>
      </c>
    </row>
    <row r="117" spans="1:14" x14ac:dyDescent="0.25">
      <c r="A117" t="s">
        <v>93</v>
      </c>
      <c r="B117" t="s">
        <v>157</v>
      </c>
      <c r="C117" t="s">
        <v>229</v>
      </c>
      <c r="D117" s="13">
        <f>G117/H117</f>
        <v>1.0666666666666667</v>
      </c>
      <c r="E117">
        <f>I117/G117</f>
        <v>0.22142857142857145</v>
      </c>
      <c r="F117">
        <f>I117/H117</f>
        <v>0.2361904761904762</v>
      </c>
      <c r="G117">
        <v>56</v>
      </c>
      <c r="H117">
        <v>52.5</v>
      </c>
      <c r="I117">
        <v>12.4</v>
      </c>
      <c r="J117">
        <v>2.9</v>
      </c>
      <c r="K117">
        <v>5</v>
      </c>
      <c r="L117">
        <v>18.5</v>
      </c>
      <c r="M117">
        <v>14.8</v>
      </c>
      <c r="N117">
        <v>9.6</v>
      </c>
    </row>
    <row r="118" spans="1:14" x14ac:dyDescent="0.25">
      <c r="A118" t="s">
        <v>94</v>
      </c>
      <c r="B118" t="s">
        <v>157</v>
      </c>
      <c r="C118" t="s">
        <v>229</v>
      </c>
      <c r="D118" s="13">
        <f>G118/H118</f>
        <v>0.76811594202898548</v>
      </c>
      <c r="E118">
        <f>I118/G118</f>
        <v>0.21132075471698111</v>
      </c>
      <c r="F118">
        <f>I118/H118</f>
        <v>0.16231884057971013</v>
      </c>
      <c r="G118">
        <v>53</v>
      </c>
      <c r="H118">
        <v>69</v>
      </c>
      <c r="I118">
        <v>11.2</v>
      </c>
      <c r="J118">
        <v>2.8</v>
      </c>
      <c r="K118">
        <v>4.9000000000000004</v>
      </c>
      <c r="L118">
        <v>18</v>
      </c>
      <c r="M118">
        <v>14.6</v>
      </c>
      <c r="N118">
        <v>8.8000000000000007</v>
      </c>
    </row>
    <row r="119" spans="1:14" x14ac:dyDescent="0.25">
      <c r="A119" t="s">
        <v>84</v>
      </c>
      <c r="B119" t="s">
        <v>157</v>
      </c>
      <c r="C119" t="s">
        <v>229</v>
      </c>
      <c r="D119" s="13">
        <f>G119/H119</f>
        <v>1.1894736842105262</v>
      </c>
      <c r="E119">
        <f>I119/G119</f>
        <v>0.21415929203539821</v>
      </c>
      <c r="F119">
        <f>I119/H119</f>
        <v>0.25473684210526315</v>
      </c>
      <c r="G119">
        <v>56.5</v>
      </c>
      <c r="H119">
        <v>47.5</v>
      </c>
      <c r="I119">
        <v>12.1</v>
      </c>
      <c r="J119">
        <v>2.7</v>
      </c>
      <c r="K119">
        <v>3.9</v>
      </c>
      <c r="L119">
        <v>19.899999999999999</v>
      </c>
      <c r="M119">
        <v>12</v>
      </c>
      <c r="N119">
        <v>7.8</v>
      </c>
    </row>
    <row r="120" spans="1:14" x14ac:dyDescent="0.25">
      <c r="A120" t="s">
        <v>85</v>
      </c>
      <c r="B120" t="s">
        <v>157</v>
      </c>
      <c r="C120" t="s">
        <v>229</v>
      </c>
      <c r="D120" s="13">
        <f>G120/H120</f>
        <v>1.2450980392156863</v>
      </c>
      <c r="E120">
        <f>I120/G120</f>
        <v>0.20787401574803149</v>
      </c>
      <c r="F120">
        <f>I120/H120</f>
        <v>0.25882352941176467</v>
      </c>
      <c r="G120">
        <v>63.5</v>
      </c>
      <c r="H120">
        <v>51</v>
      </c>
      <c r="I120">
        <v>13.2</v>
      </c>
      <c r="J120">
        <v>2.9</v>
      </c>
      <c r="K120">
        <v>4.5999999999999996</v>
      </c>
      <c r="L120">
        <v>18.8</v>
      </c>
      <c r="M120">
        <v>12.8</v>
      </c>
      <c r="N120">
        <v>8.1999999999999993</v>
      </c>
    </row>
    <row r="121" spans="1:14" x14ac:dyDescent="0.25">
      <c r="A121" t="s">
        <v>86</v>
      </c>
      <c r="B121" t="s">
        <v>157</v>
      </c>
      <c r="C121" t="s">
        <v>229</v>
      </c>
      <c r="D121" s="13">
        <f>G121/H121</f>
        <v>1.2839506172839505</v>
      </c>
      <c r="E121">
        <f>I121/G121</f>
        <v>0.21153846153846154</v>
      </c>
      <c r="F121">
        <f>I121/H121</f>
        <v>0.27160493827160492</v>
      </c>
      <c r="G121">
        <v>52</v>
      </c>
      <c r="H121">
        <v>40.5</v>
      </c>
      <c r="I121">
        <v>11</v>
      </c>
      <c r="J121">
        <v>2.8</v>
      </c>
      <c r="K121">
        <v>3.2</v>
      </c>
      <c r="L121">
        <v>17.5</v>
      </c>
      <c r="M121">
        <v>12</v>
      </c>
      <c r="N121">
        <v>5.3</v>
      </c>
    </row>
    <row r="122" spans="1:14" x14ac:dyDescent="0.25">
      <c r="A122" t="s">
        <v>14</v>
      </c>
      <c r="B122" t="s">
        <v>157</v>
      </c>
      <c r="C122" t="s">
        <v>156</v>
      </c>
      <c r="D122" s="13">
        <f>G122/H122</f>
        <v>0.67777777777777781</v>
      </c>
      <c r="E122">
        <f>I122/G122</f>
        <v>0.11639344262295082</v>
      </c>
      <c r="F122">
        <f>I122/H122</f>
        <v>7.8888888888888883E-2</v>
      </c>
      <c r="G122">
        <v>61</v>
      </c>
      <c r="H122">
        <v>90</v>
      </c>
      <c r="I122">
        <v>7.1</v>
      </c>
      <c r="J122">
        <v>3.4</v>
      </c>
      <c r="K122">
        <v>4</v>
      </c>
      <c r="L122">
        <v>13.9</v>
      </c>
      <c r="M122">
        <v>12.2</v>
      </c>
      <c r="N122">
        <v>8</v>
      </c>
    </row>
    <row r="123" spans="1:14" x14ac:dyDescent="0.25">
      <c r="A123" t="s">
        <v>66</v>
      </c>
      <c r="B123" t="s">
        <v>157</v>
      </c>
      <c r="C123" t="s">
        <v>208</v>
      </c>
      <c r="D123" s="13">
        <f>G123/H123</f>
        <v>1.1640625</v>
      </c>
      <c r="E123">
        <f>I123/G123</f>
        <v>0.17449664429530201</v>
      </c>
      <c r="F123">
        <f>I123/H123</f>
        <v>0.203125</v>
      </c>
      <c r="G123">
        <v>74.5</v>
      </c>
      <c r="H123">
        <v>64</v>
      </c>
      <c r="I123">
        <v>13</v>
      </c>
      <c r="J123">
        <v>4.5999999999999996</v>
      </c>
      <c r="K123">
        <v>6</v>
      </c>
      <c r="L123">
        <v>19</v>
      </c>
      <c r="M123">
        <v>15</v>
      </c>
      <c r="N123">
        <v>17</v>
      </c>
    </row>
    <row r="124" spans="1:14" x14ac:dyDescent="0.25">
      <c r="A124" t="s">
        <v>78</v>
      </c>
      <c r="B124" t="s">
        <v>157</v>
      </c>
      <c r="C124" t="s">
        <v>225</v>
      </c>
      <c r="D124" s="13">
        <f>G124/H124</f>
        <v>1.8191489361702127</v>
      </c>
      <c r="E124">
        <f>I124/G124</f>
        <v>0.35906432748538009</v>
      </c>
      <c r="F124">
        <f>I124/H124</f>
        <v>0.65319148936170213</v>
      </c>
      <c r="G124">
        <v>85.5</v>
      </c>
      <c r="H124">
        <v>47</v>
      </c>
      <c r="I124">
        <v>30.7</v>
      </c>
      <c r="J124">
        <v>5.0999999999999996</v>
      </c>
      <c r="K124">
        <v>6.8</v>
      </c>
      <c r="L124">
        <v>18</v>
      </c>
      <c r="M124">
        <v>22.6</v>
      </c>
      <c r="N124">
        <v>22.5</v>
      </c>
    </row>
    <row r="125" spans="1:14" x14ac:dyDescent="0.25">
      <c r="A125" t="s">
        <v>28</v>
      </c>
      <c r="B125" t="s">
        <v>157</v>
      </c>
      <c r="C125" t="s">
        <v>172</v>
      </c>
      <c r="D125" s="13">
        <f>G125/H125</f>
        <v>0.9538461538461539</v>
      </c>
      <c r="E125">
        <f>I125/G125</f>
        <v>0.27419354838709675</v>
      </c>
      <c r="F125">
        <f>I125/H125</f>
        <v>0.26153846153846155</v>
      </c>
      <c r="G125">
        <v>62</v>
      </c>
      <c r="H125">
        <v>65</v>
      </c>
      <c r="I125">
        <v>17</v>
      </c>
      <c r="J125">
        <v>2.9</v>
      </c>
      <c r="K125">
        <v>3.9</v>
      </c>
      <c r="L125">
        <v>15.5</v>
      </c>
      <c r="M125">
        <v>16</v>
      </c>
      <c r="N125">
        <v>8.5</v>
      </c>
    </row>
    <row r="126" spans="1:14" x14ac:dyDescent="0.25">
      <c r="A126" t="s">
        <v>38</v>
      </c>
      <c r="B126" t="s">
        <v>157</v>
      </c>
      <c r="C126" t="s">
        <v>178</v>
      </c>
      <c r="D126" s="13">
        <f>G126/H126</f>
        <v>1.2428571428571429</v>
      </c>
      <c r="E126">
        <f>I126/G126</f>
        <v>0.14942528735632185</v>
      </c>
      <c r="F126">
        <f>I126/H126</f>
        <v>0.18571428571428572</v>
      </c>
      <c r="G126">
        <v>87</v>
      </c>
      <c r="H126">
        <v>70</v>
      </c>
      <c r="I126">
        <v>13</v>
      </c>
      <c r="J126">
        <v>5.6</v>
      </c>
      <c r="K126">
        <v>7.3</v>
      </c>
      <c r="L126">
        <v>19.8</v>
      </c>
      <c r="M126">
        <v>19.899999999999999</v>
      </c>
      <c r="N126">
        <v>23.6</v>
      </c>
    </row>
    <row r="127" spans="1:14" x14ac:dyDescent="0.25">
      <c r="A127" t="s">
        <v>45</v>
      </c>
      <c r="B127" t="s">
        <v>157</v>
      </c>
      <c r="C127" t="s">
        <v>187</v>
      </c>
      <c r="D127" s="13">
        <f>G127/H127</f>
        <v>1.3021582733812949</v>
      </c>
      <c r="E127">
        <f>I127/G127</f>
        <v>0.16464088397790055</v>
      </c>
      <c r="F127">
        <f>I127/H127</f>
        <v>0.2143884892086331</v>
      </c>
      <c r="G127">
        <v>90.5</v>
      </c>
      <c r="H127">
        <v>69.5</v>
      </c>
      <c r="I127">
        <v>14.9</v>
      </c>
      <c r="J127">
        <v>7.3</v>
      </c>
      <c r="K127">
        <v>7.1</v>
      </c>
      <c r="L127">
        <v>17.5</v>
      </c>
      <c r="M127">
        <v>18</v>
      </c>
      <c r="N127">
        <v>21.9</v>
      </c>
    </row>
    <row r="128" spans="1:14" x14ac:dyDescent="0.25">
      <c r="A128" t="s">
        <v>19</v>
      </c>
      <c r="B128" t="s">
        <v>157</v>
      </c>
      <c r="C128" t="s">
        <v>165</v>
      </c>
      <c r="D128" s="13">
        <f>G128/H128</f>
        <v>1.4122807017543859</v>
      </c>
      <c r="E128">
        <f>I128/G128</f>
        <v>0.14285714285714285</v>
      </c>
      <c r="F128">
        <f>I128/H128</f>
        <v>0.20175438596491227</v>
      </c>
      <c r="G128">
        <v>80.5</v>
      </c>
      <c r="H128">
        <v>57</v>
      </c>
      <c r="I128">
        <v>11.5</v>
      </c>
      <c r="J128">
        <v>7.2</v>
      </c>
      <c r="K128">
        <v>6.5</v>
      </c>
      <c r="L128">
        <v>15.3</v>
      </c>
      <c r="M128">
        <v>18</v>
      </c>
      <c r="N128">
        <v>18.100000000000001</v>
      </c>
    </row>
    <row r="129" spans="1:14" x14ac:dyDescent="0.25">
      <c r="A129" t="s">
        <v>30</v>
      </c>
      <c r="B129" t="s">
        <v>157</v>
      </c>
      <c r="C129" t="s">
        <v>174</v>
      </c>
      <c r="D129" s="13">
        <f>G129/H129</f>
        <v>1.1125</v>
      </c>
      <c r="E129">
        <f>I129/G129</f>
        <v>0.1752808988764045</v>
      </c>
      <c r="F129">
        <f>I129/H129</f>
        <v>0.19500000000000001</v>
      </c>
      <c r="G129">
        <v>178</v>
      </c>
      <c r="H129">
        <v>160</v>
      </c>
      <c r="I129">
        <v>31.2</v>
      </c>
      <c r="J129">
        <v>12</v>
      </c>
      <c r="K129">
        <v>14.9</v>
      </c>
      <c r="L129">
        <v>38.6</v>
      </c>
      <c r="M129">
        <v>34</v>
      </c>
      <c r="N129">
        <v>175</v>
      </c>
    </row>
    <row r="130" spans="1:14" x14ac:dyDescent="0.25">
      <c r="A130" t="s">
        <v>31</v>
      </c>
      <c r="B130" t="s">
        <v>157</v>
      </c>
      <c r="C130" t="s">
        <v>174</v>
      </c>
      <c r="D130" s="13">
        <f>G130/H130</f>
        <v>0.76107899807321777</v>
      </c>
      <c r="E130">
        <f>I130/G130</f>
        <v>0.21012658227848102</v>
      </c>
      <c r="F130">
        <f>I130/H130</f>
        <v>0.15992292870905589</v>
      </c>
      <c r="G130">
        <v>197.5</v>
      </c>
      <c r="H130">
        <v>259.5</v>
      </c>
      <c r="I130">
        <v>41.5</v>
      </c>
      <c r="J130">
        <v>14.7</v>
      </c>
      <c r="K130">
        <v>17.899999999999999</v>
      </c>
      <c r="L130">
        <v>50</v>
      </c>
      <c r="M130">
        <v>39.9</v>
      </c>
      <c r="N130">
        <v>210</v>
      </c>
    </row>
    <row r="131" spans="1:14" hidden="1" x14ac:dyDescent="0.25"/>
    <row r="132" spans="1:14" hidden="1" x14ac:dyDescent="0.25"/>
    <row r="133" spans="1:14" hidden="1" x14ac:dyDescent="0.25"/>
    <row r="134" spans="1:14" hidden="1" x14ac:dyDescent="0.25"/>
    <row r="135" spans="1:14" hidden="1" x14ac:dyDescent="0.25"/>
    <row r="136" spans="1:14" hidden="1" x14ac:dyDescent="0.25"/>
    <row r="137" spans="1:14" hidden="1" x14ac:dyDescent="0.25"/>
    <row r="138" spans="1:14" hidden="1" x14ac:dyDescent="0.25"/>
    <row r="139" spans="1:14" hidden="1" x14ac:dyDescent="0.25"/>
    <row r="140" spans="1:14" hidden="1" x14ac:dyDescent="0.25"/>
    <row r="141" spans="1:14" hidden="1" x14ac:dyDescent="0.25"/>
    <row r="142" spans="1:14" hidden="1" x14ac:dyDescent="0.25"/>
    <row r="143" spans="1:14" hidden="1" x14ac:dyDescent="0.25"/>
    <row r="144" spans="1:14" hidden="1" x14ac:dyDescent="0.25"/>
    <row r="145" hidden="1" x14ac:dyDescent="0.25"/>
  </sheetData>
  <autoFilter ref="A1:N145">
    <filterColumn colId="1">
      <filters>
        <filter val="Passeriforme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07"/>
  <sheetViews>
    <sheetView topLeftCell="A211" workbookViewId="0">
      <selection activeCell="A248" sqref="A248:E256"/>
    </sheetView>
  </sheetViews>
  <sheetFormatPr baseColWidth="10" defaultRowHeight="15" x14ac:dyDescent="0.25"/>
  <cols>
    <col min="1" max="1" width="28.140625" bestFit="1" customWidth="1"/>
  </cols>
  <sheetData>
    <row r="1" spans="1:12" x14ac:dyDescent="0.25">
      <c r="B1" t="s">
        <v>606</v>
      </c>
      <c r="C1" t="s">
        <v>607</v>
      </c>
      <c r="D1" t="s">
        <v>608</v>
      </c>
      <c r="E1" t="s">
        <v>785</v>
      </c>
    </row>
    <row r="2" spans="1:12" x14ac:dyDescent="0.25">
      <c r="A2" t="s">
        <v>786</v>
      </c>
      <c r="B2" s="15">
        <v>1.0734999999999999</v>
      </c>
      <c r="C2">
        <v>0.30478818499999999</v>
      </c>
      <c r="D2">
        <v>1.842211815</v>
      </c>
      <c r="E2">
        <v>2.4449999999999998E-4</v>
      </c>
    </row>
    <row r="3" spans="1:12" hidden="1" x14ac:dyDescent="0.25">
      <c r="A3" t="s">
        <v>787</v>
      </c>
      <c r="B3" s="15">
        <v>0.45900000000000002</v>
      </c>
      <c r="C3">
        <v>-0.168650569</v>
      </c>
      <c r="D3">
        <v>1.0866505689999999</v>
      </c>
      <c r="E3">
        <v>0.5101504</v>
      </c>
    </row>
    <row r="4" spans="1:12" x14ac:dyDescent="0.25">
      <c r="A4" t="s">
        <v>788</v>
      </c>
      <c r="B4" s="15">
        <v>0.63649999999999995</v>
      </c>
      <c r="C4">
        <v>0.14584298000000001</v>
      </c>
      <c r="D4">
        <v>1.1271570200000001</v>
      </c>
      <c r="E4">
        <v>1.0577E-3</v>
      </c>
    </row>
    <row r="5" spans="1:12" hidden="1" x14ac:dyDescent="0.25">
      <c r="A5" t="s">
        <v>789</v>
      </c>
      <c r="B5" s="15">
        <v>0.16450000000000001</v>
      </c>
      <c r="C5">
        <v>-0.60421181499999999</v>
      </c>
      <c r="D5">
        <v>0.93321181499999994</v>
      </c>
      <c r="E5">
        <v>1</v>
      </c>
    </row>
    <row r="6" spans="1:12" hidden="1" x14ac:dyDescent="0.25">
      <c r="A6" t="s">
        <v>790</v>
      </c>
      <c r="B6" s="15">
        <v>0.13483329999999999</v>
      </c>
      <c r="C6">
        <v>-0.43813062400000002</v>
      </c>
      <c r="D6">
        <v>0.707797291</v>
      </c>
      <c r="E6">
        <v>1</v>
      </c>
    </row>
    <row r="7" spans="1:12" hidden="1" x14ac:dyDescent="0.25">
      <c r="A7" t="s">
        <v>791</v>
      </c>
      <c r="B7" s="15">
        <v>0.3598846</v>
      </c>
      <c r="C7">
        <v>-0.11685021399999999</v>
      </c>
      <c r="D7">
        <v>0.83661944499999996</v>
      </c>
      <c r="E7">
        <v>0.44353819999999999</v>
      </c>
    </row>
    <row r="8" spans="1:12" hidden="1" x14ac:dyDescent="0.25">
      <c r="A8" t="s">
        <v>792</v>
      </c>
      <c r="B8" s="15">
        <v>0.51249999999999996</v>
      </c>
      <c r="C8">
        <v>-0.25621181500000001</v>
      </c>
      <c r="D8">
        <v>1.281211815</v>
      </c>
      <c r="E8">
        <v>0.69505220000000001</v>
      </c>
      <c r="H8" t="s">
        <v>1193</v>
      </c>
      <c r="I8" t="s">
        <v>1199</v>
      </c>
      <c r="J8" t="s">
        <v>1200</v>
      </c>
      <c r="K8" t="s">
        <v>1201</v>
      </c>
      <c r="L8" t="s">
        <v>1194</v>
      </c>
    </row>
    <row r="9" spans="1:12" hidden="1" x14ac:dyDescent="0.25">
      <c r="A9" t="s">
        <v>793</v>
      </c>
      <c r="B9" s="15">
        <v>-0.104</v>
      </c>
      <c r="C9">
        <v>-0.64756133699999996</v>
      </c>
      <c r="D9">
        <v>0.439561337</v>
      </c>
      <c r="E9">
        <v>1</v>
      </c>
      <c r="G9" t="s">
        <v>1202</v>
      </c>
      <c r="H9">
        <v>28</v>
      </c>
      <c r="I9">
        <v>4.5620000000000003</v>
      </c>
      <c r="J9">
        <v>0.16292000000000001</v>
      </c>
      <c r="K9">
        <v>6.226</v>
      </c>
      <c r="L9" t="s">
        <v>1203</v>
      </c>
    </row>
    <row r="10" spans="1:12" hidden="1" x14ac:dyDescent="0.25">
      <c r="A10" t="s">
        <v>794</v>
      </c>
      <c r="B10" s="15">
        <v>0.51800000000000002</v>
      </c>
      <c r="C10">
        <v>-2.5561337E-2</v>
      </c>
      <c r="D10">
        <v>1.0615613370000001</v>
      </c>
      <c r="E10">
        <v>8.3061599999999999E-2</v>
      </c>
      <c r="G10" t="s">
        <v>1198</v>
      </c>
      <c r="H10">
        <v>75</v>
      </c>
      <c r="I10">
        <v>1.9630000000000001</v>
      </c>
      <c r="J10">
        <v>2.6169999999999999E-2</v>
      </c>
    </row>
    <row r="11" spans="1:12" hidden="1" x14ac:dyDescent="0.25">
      <c r="A11" t="s">
        <v>795</v>
      </c>
      <c r="B11" s="15">
        <v>0.27450000000000002</v>
      </c>
      <c r="C11">
        <v>-0.35315056900000003</v>
      </c>
      <c r="D11">
        <v>0.90215056900000001</v>
      </c>
      <c r="E11">
        <v>0.99592029999999998</v>
      </c>
    </row>
    <row r="12" spans="1:12" hidden="1" x14ac:dyDescent="0.25">
      <c r="A12" t="s">
        <v>796</v>
      </c>
      <c r="B12" s="15">
        <v>7.85E-2</v>
      </c>
      <c r="C12">
        <v>-0.54915056900000003</v>
      </c>
      <c r="D12">
        <v>0.70615056899999995</v>
      </c>
      <c r="E12">
        <v>1</v>
      </c>
    </row>
    <row r="13" spans="1:12" hidden="1" x14ac:dyDescent="0.25">
      <c r="A13" t="s">
        <v>797</v>
      </c>
      <c r="B13" s="15">
        <v>0.43383329999999998</v>
      </c>
      <c r="C13">
        <v>-0.13913062400000001</v>
      </c>
      <c r="D13">
        <v>1.006797291</v>
      </c>
      <c r="E13">
        <v>0.43725779999999997</v>
      </c>
    </row>
    <row r="14" spans="1:12" x14ac:dyDescent="0.25">
      <c r="A14" t="s">
        <v>798</v>
      </c>
      <c r="B14" s="15">
        <v>0.89549999999999996</v>
      </c>
      <c r="C14">
        <v>0.126788185</v>
      </c>
      <c r="D14">
        <v>1.664211815</v>
      </c>
      <c r="E14">
        <v>6.6115999999999996E-3</v>
      </c>
    </row>
    <row r="15" spans="1:12" hidden="1" x14ac:dyDescent="0.25">
      <c r="A15" t="s">
        <v>799</v>
      </c>
      <c r="B15" s="15">
        <v>0.3755</v>
      </c>
      <c r="C15">
        <v>-0.14963014099999999</v>
      </c>
      <c r="D15">
        <v>0.90063014100000005</v>
      </c>
      <c r="E15">
        <v>0.55707269999999998</v>
      </c>
    </row>
    <row r="16" spans="1:12" hidden="1" x14ac:dyDescent="0.25">
      <c r="A16" t="s">
        <v>800</v>
      </c>
      <c r="B16" s="15">
        <v>0.45250000000000001</v>
      </c>
      <c r="C16">
        <v>-0.31621181500000001</v>
      </c>
      <c r="D16">
        <v>1.221211815</v>
      </c>
      <c r="E16">
        <v>0.8759844</v>
      </c>
    </row>
    <row r="17" spans="1:5" hidden="1" x14ac:dyDescent="0.25">
      <c r="A17" t="s">
        <v>801</v>
      </c>
      <c r="B17" s="15">
        <v>0.36149999999999999</v>
      </c>
      <c r="C17">
        <v>-0.40721181499999998</v>
      </c>
      <c r="D17">
        <v>1.130211815</v>
      </c>
      <c r="E17">
        <v>0.98895679999999997</v>
      </c>
    </row>
    <row r="18" spans="1:5" hidden="1" x14ac:dyDescent="0.25">
      <c r="A18" t="s">
        <v>802</v>
      </c>
      <c r="B18" s="15">
        <v>0.1925</v>
      </c>
      <c r="C18">
        <v>-0.57621181499999996</v>
      </c>
      <c r="D18">
        <v>0.96121181499999997</v>
      </c>
      <c r="E18">
        <v>0.99999990000000005</v>
      </c>
    </row>
    <row r="19" spans="1:5" hidden="1" x14ac:dyDescent="0.25">
      <c r="A19" t="s">
        <v>803</v>
      </c>
      <c r="B19" s="15">
        <v>0.41149999999999998</v>
      </c>
      <c r="C19">
        <v>-0.35721181499999999</v>
      </c>
      <c r="D19">
        <v>1.1802118150000001</v>
      </c>
      <c r="E19">
        <v>0.94948639999999995</v>
      </c>
    </row>
    <row r="20" spans="1:5" hidden="1" x14ac:dyDescent="0.25">
      <c r="A20" t="s">
        <v>804</v>
      </c>
      <c r="B20" s="15">
        <v>0.16450000000000001</v>
      </c>
      <c r="C20">
        <v>-0.60421181499999999</v>
      </c>
      <c r="D20">
        <v>0.93321181499999994</v>
      </c>
      <c r="E20">
        <v>1</v>
      </c>
    </row>
    <row r="21" spans="1:5" hidden="1" x14ac:dyDescent="0.25">
      <c r="A21" t="s">
        <v>805</v>
      </c>
      <c r="B21" s="15">
        <v>0.43866670000000002</v>
      </c>
      <c r="C21">
        <v>-7.3807876999999994E-2</v>
      </c>
      <c r="D21">
        <v>0.95114120999999996</v>
      </c>
      <c r="E21">
        <v>0.20920469999999999</v>
      </c>
    </row>
    <row r="22" spans="1:5" x14ac:dyDescent="0.25">
      <c r="A22" t="s">
        <v>806</v>
      </c>
      <c r="B22" s="15">
        <v>1.0295000000000001</v>
      </c>
      <c r="C22">
        <v>0.26078818500000001</v>
      </c>
      <c r="D22">
        <v>1.7982118149999999</v>
      </c>
      <c r="E22">
        <v>5.7359999999999996E-4</v>
      </c>
    </row>
    <row r="23" spans="1:5" x14ac:dyDescent="0.25">
      <c r="A23" t="s">
        <v>807</v>
      </c>
      <c r="B23" s="15">
        <v>1.1234999999999999</v>
      </c>
      <c r="C23">
        <v>0.35478818499999998</v>
      </c>
      <c r="D23">
        <v>1.892211815</v>
      </c>
      <c r="E23">
        <v>9.0600000000000007E-5</v>
      </c>
    </row>
    <row r="24" spans="1:5" hidden="1" x14ac:dyDescent="0.25">
      <c r="A24" t="s">
        <v>808</v>
      </c>
      <c r="B24" s="15">
        <v>0.3755</v>
      </c>
      <c r="C24">
        <v>-9.6978182999999996E-2</v>
      </c>
      <c r="D24">
        <v>0.84797818300000005</v>
      </c>
      <c r="E24">
        <v>0.33933970000000002</v>
      </c>
    </row>
    <row r="25" spans="1:5" hidden="1" x14ac:dyDescent="0.25">
      <c r="A25" t="s">
        <v>809</v>
      </c>
      <c r="B25" s="15">
        <v>-8.9499999999999996E-2</v>
      </c>
      <c r="C25">
        <v>-0.85821181499999999</v>
      </c>
      <c r="D25">
        <v>0.67921181500000005</v>
      </c>
      <c r="E25">
        <v>1</v>
      </c>
    </row>
    <row r="26" spans="1:5" hidden="1" x14ac:dyDescent="0.25">
      <c r="A26" t="s">
        <v>810</v>
      </c>
      <c r="B26" s="15">
        <v>0.34649999999999997</v>
      </c>
      <c r="C26">
        <v>-0.197061337</v>
      </c>
      <c r="D26">
        <v>0.89006133700000001</v>
      </c>
      <c r="E26">
        <v>0.77144230000000003</v>
      </c>
    </row>
    <row r="27" spans="1:5" x14ac:dyDescent="0.25">
      <c r="A27" t="s">
        <v>811</v>
      </c>
      <c r="B27" s="15">
        <v>0.50238890000000003</v>
      </c>
      <c r="C27">
        <v>1.1731869000000001E-2</v>
      </c>
      <c r="D27">
        <v>0.993045909</v>
      </c>
      <c r="E27">
        <v>3.8123999999999998E-2</v>
      </c>
    </row>
    <row r="28" spans="1:5" hidden="1" x14ac:dyDescent="0.25">
      <c r="A28" t="s">
        <v>812</v>
      </c>
      <c r="B28" s="15">
        <v>0.33892860000000002</v>
      </c>
      <c r="C28">
        <v>-0.16431144</v>
      </c>
      <c r="D28">
        <v>0.84216858299999997</v>
      </c>
      <c r="E28">
        <v>0.67627369999999998</v>
      </c>
    </row>
    <row r="29" spans="1:5" hidden="1" x14ac:dyDescent="0.25">
      <c r="A29" t="s">
        <v>813</v>
      </c>
      <c r="B29" s="15">
        <v>0.45850000000000002</v>
      </c>
      <c r="C29">
        <v>-0.169150569</v>
      </c>
      <c r="D29">
        <v>1.086150569</v>
      </c>
      <c r="E29">
        <v>0.51243879999999997</v>
      </c>
    </row>
    <row r="30" spans="1:5" hidden="1" x14ac:dyDescent="0.25">
      <c r="A30" t="s">
        <v>814</v>
      </c>
      <c r="B30" s="15">
        <v>-0.61450000000000005</v>
      </c>
      <c r="C30">
        <v>-1.3832118149999999</v>
      </c>
      <c r="D30">
        <v>0.154211815</v>
      </c>
      <c r="E30">
        <v>0.32809680000000002</v>
      </c>
    </row>
    <row r="31" spans="1:5" hidden="1" x14ac:dyDescent="0.25">
      <c r="A31" t="s">
        <v>815</v>
      </c>
      <c r="B31" s="15">
        <v>-0.437</v>
      </c>
      <c r="C31">
        <v>-1.09860179</v>
      </c>
      <c r="D31">
        <v>0.22460179</v>
      </c>
      <c r="E31">
        <v>0.71184999999999998</v>
      </c>
    </row>
    <row r="32" spans="1:5" x14ac:dyDescent="0.25">
      <c r="A32" t="s">
        <v>816</v>
      </c>
      <c r="B32" s="15">
        <v>-0.90900000000000003</v>
      </c>
      <c r="C32">
        <v>-1.796631946</v>
      </c>
      <c r="D32">
        <v>-2.1368054000000001E-2</v>
      </c>
      <c r="E32">
        <v>3.8052700000000002E-2</v>
      </c>
    </row>
    <row r="33" spans="1:5" x14ac:dyDescent="0.25">
      <c r="A33" t="s">
        <v>817</v>
      </c>
      <c r="B33" s="15">
        <v>-0.93866669999999996</v>
      </c>
      <c r="C33">
        <v>-1.6634151159999999</v>
      </c>
      <c r="D33">
        <v>-0.21391821699999999</v>
      </c>
      <c r="E33">
        <v>1.0897999999999999E-3</v>
      </c>
    </row>
    <row r="34" spans="1:5" x14ac:dyDescent="0.25">
      <c r="A34" t="s">
        <v>818</v>
      </c>
      <c r="B34" s="15">
        <v>-0.71361540000000001</v>
      </c>
      <c r="C34">
        <v>-1.3649591619999999</v>
      </c>
      <c r="D34">
        <v>-6.2271607999999999E-2</v>
      </c>
      <c r="E34">
        <v>1.6125E-2</v>
      </c>
    </row>
    <row r="35" spans="1:5" hidden="1" x14ac:dyDescent="0.25">
      <c r="A35" t="s">
        <v>819</v>
      </c>
      <c r="B35" s="15">
        <v>-0.56100000000000005</v>
      </c>
      <c r="C35">
        <v>-1.4486319459999999</v>
      </c>
      <c r="D35">
        <v>0.32663194600000001</v>
      </c>
      <c r="E35">
        <v>0.78468199999999999</v>
      </c>
    </row>
    <row r="36" spans="1:5" x14ac:dyDescent="0.25">
      <c r="A36" t="s">
        <v>820</v>
      </c>
      <c r="B36" s="15">
        <v>-1.1775</v>
      </c>
      <c r="C36">
        <v>-1.8792346689999999</v>
      </c>
      <c r="D36">
        <v>-0.47576533100000001</v>
      </c>
      <c r="E36">
        <v>2.9000000000000002E-6</v>
      </c>
    </row>
    <row r="37" spans="1:5" hidden="1" x14ac:dyDescent="0.25">
      <c r="A37" t="s">
        <v>821</v>
      </c>
      <c r="B37" s="15">
        <v>-0.55549999999999999</v>
      </c>
      <c r="C37">
        <v>-1.257234669</v>
      </c>
      <c r="D37">
        <v>0.14623466900000001</v>
      </c>
      <c r="E37">
        <v>0.34704950000000001</v>
      </c>
    </row>
    <row r="38" spans="1:5" x14ac:dyDescent="0.25">
      <c r="A38" t="s">
        <v>822</v>
      </c>
      <c r="B38" s="15">
        <v>-0.79900000000000004</v>
      </c>
      <c r="C38">
        <v>-1.567711815</v>
      </c>
      <c r="D38">
        <v>-3.0288184999999999E-2</v>
      </c>
      <c r="E38">
        <v>3.1841000000000001E-2</v>
      </c>
    </row>
    <row r="39" spans="1:5" x14ac:dyDescent="0.25">
      <c r="A39" t="s">
        <v>823</v>
      </c>
      <c r="B39" s="15">
        <v>-0.995</v>
      </c>
      <c r="C39">
        <v>-1.763711815</v>
      </c>
      <c r="D39">
        <v>-0.226288185</v>
      </c>
      <c r="E39">
        <v>1.1023000000000001E-3</v>
      </c>
    </row>
    <row r="40" spans="1:5" hidden="1" x14ac:dyDescent="0.25">
      <c r="A40" t="s">
        <v>824</v>
      </c>
      <c r="B40" s="15">
        <v>-0.63966670000000003</v>
      </c>
      <c r="C40">
        <v>-1.364415116</v>
      </c>
      <c r="D40">
        <v>8.5081782999999994E-2</v>
      </c>
      <c r="E40">
        <v>0.16530139999999999</v>
      </c>
    </row>
    <row r="41" spans="1:5" hidden="1" x14ac:dyDescent="0.25">
      <c r="A41" t="s">
        <v>825</v>
      </c>
      <c r="B41" s="15">
        <v>-0.17799999999999999</v>
      </c>
      <c r="C41">
        <v>-1.0656319460000001</v>
      </c>
      <c r="D41">
        <v>0.70963194600000001</v>
      </c>
      <c r="E41">
        <v>1</v>
      </c>
    </row>
    <row r="42" spans="1:5" x14ac:dyDescent="0.25">
      <c r="A42" t="s">
        <v>826</v>
      </c>
      <c r="B42" s="15">
        <v>-0.69799999999999995</v>
      </c>
      <c r="C42">
        <v>-1.385556749</v>
      </c>
      <c r="D42">
        <v>-1.0443251000000001E-2</v>
      </c>
      <c r="E42">
        <v>4.2128899999999997E-2</v>
      </c>
    </row>
    <row r="43" spans="1:5" hidden="1" x14ac:dyDescent="0.25">
      <c r="A43" t="s">
        <v>827</v>
      </c>
      <c r="B43" s="15">
        <v>-0.621</v>
      </c>
      <c r="C43">
        <v>-1.5086319459999999</v>
      </c>
      <c r="D43">
        <v>0.26663194600000001</v>
      </c>
      <c r="E43">
        <v>0.60186439999999997</v>
      </c>
    </row>
    <row r="44" spans="1:5" hidden="1" x14ac:dyDescent="0.25">
      <c r="A44" t="s">
        <v>828</v>
      </c>
      <c r="B44" s="15">
        <v>-0.71199999999999997</v>
      </c>
      <c r="C44">
        <v>-1.5996319459999999</v>
      </c>
      <c r="D44">
        <v>0.17563194600000001</v>
      </c>
      <c r="E44">
        <v>0.32155010000000001</v>
      </c>
    </row>
    <row r="45" spans="1:5" hidden="1" x14ac:dyDescent="0.25">
      <c r="A45" t="s">
        <v>829</v>
      </c>
      <c r="B45" s="15">
        <v>-0.88100000000000001</v>
      </c>
      <c r="C45">
        <v>-1.768631946</v>
      </c>
      <c r="D45">
        <v>6.6319459999999997E-3</v>
      </c>
      <c r="E45">
        <v>5.4326100000000002E-2</v>
      </c>
    </row>
    <row r="46" spans="1:5" hidden="1" x14ac:dyDescent="0.25">
      <c r="A46" t="s">
        <v>830</v>
      </c>
      <c r="B46" s="15">
        <v>-0.66200000000000003</v>
      </c>
      <c r="C46">
        <v>-1.5496319460000001</v>
      </c>
      <c r="D46">
        <v>0.225631946</v>
      </c>
      <c r="E46">
        <v>0.4688871</v>
      </c>
    </row>
    <row r="47" spans="1:5" x14ac:dyDescent="0.25">
      <c r="A47" t="s">
        <v>831</v>
      </c>
      <c r="B47" s="15">
        <v>-0.90900000000000003</v>
      </c>
      <c r="C47">
        <v>-1.796631946</v>
      </c>
      <c r="D47">
        <v>-2.1368054000000001E-2</v>
      </c>
      <c r="E47">
        <v>3.8052700000000002E-2</v>
      </c>
    </row>
    <row r="48" spans="1:5" hidden="1" x14ac:dyDescent="0.25">
      <c r="A48" t="s">
        <v>832</v>
      </c>
      <c r="B48" s="15">
        <v>-0.63483330000000004</v>
      </c>
      <c r="C48">
        <v>-1.3127734310000001</v>
      </c>
      <c r="D48">
        <v>4.3106763999999999E-2</v>
      </c>
      <c r="E48">
        <v>9.8455000000000001E-2</v>
      </c>
    </row>
    <row r="49" spans="1:5" hidden="1" x14ac:dyDescent="0.25">
      <c r="A49" t="s">
        <v>833</v>
      </c>
      <c r="B49" s="15">
        <v>-4.3999999999999997E-2</v>
      </c>
      <c r="C49">
        <v>-0.93163194599999999</v>
      </c>
      <c r="D49">
        <v>0.84363194600000002</v>
      </c>
      <c r="E49">
        <v>1</v>
      </c>
    </row>
    <row r="50" spans="1:5" hidden="1" x14ac:dyDescent="0.25">
      <c r="A50" t="s">
        <v>834</v>
      </c>
      <c r="B50" s="15">
        <v>0.05</v>
      </c>
      <c r="C50">
        <v>-0.83763194600000002</v>
      </c>
      <c r="D50">
        <v>0.93763194599999999</v>
      </c>
      <c r="E50">
        <v>1</v>
      </c>
    </row>
    <row r="51" spans="1:5" x14ac:dyDescent="0.25">
      <c r="A51" t="s">
        <v>835</v>
      </c>
      <c r="B51" s="15">
        <v>-0.69799999999999995</v>
      </c>
      <c r="C51">
        <v>-1.34623472</v>
      </c>
      <c r="D51">
        <v>-4.9765280000000002E-2</v>
      </c>
      <c r="E51">
        <v>2.0346199999999998E-2</v>
      </c>
    </row>
    <row r="52" spans="1:5" x14ac:dyDescent="0.25">
      <c r="A52" t="s">
        <v>836</v>
      </c>
      <c r="B52" s="15">
        <v>-1.163</v>
      </c>
      <c r="C52">
        <v>-2.0506319460000002</v>
      </c>
      <c r="D52">
        <v>-0.27536805399999997</v>
      </c>
      <c r="E52">
        <v>8.7659999999999995E-4</v>
      </c>
    </row>
    <row r="53" spans="1:5" x14ac:dyDescent="0.25">
      <c r="A53" t="s">
        <v>837</v>
      </c>
      <c r="B53" s="15">
        <v>-0.72699999999999998</v>
      </c>
      <c r="C53">
        <v>-1.428734669</v>
      </c>
      <c r="D53">
        <v>-2.5265330999999999E-2</v>
      </c>
      <c r="E53">
        <v>3.3133200000000002E-2</v>
      </c>
    </row>
    <row r="54" spans="1:5" hidden="1" x14ac:dyDescent="0.25">
      <c r="A54" t="s">
        <v>838</v>
      </c>
      <c r="B54" s="15">
        <v>-0.57111109999999998</v>
      </c>
      <c r="C54">
        <v>-1.2327129020000001</v>
      </c>
      <c r="D54">
        <v>9.0490679000000004E-2</v>
      </c>
      <c r="E54">
        <v>0.19649710000000001</v>
      </c>
    </row>
    <row r="55" spans="1:5" x14ac:dyDescent="0.25">
      <c r="A55" t="s">
        <v>839</v>
      </c>
      <c r="B55" s="15">
        <v>-0.73457139999999999</v>
      </c>
      <c r="C55">
        <v>-1.4055581100000001</v>
      </c>
      <c r="D55">
        <v>-6.3584746999999997E-2</v>
      </c>
      <c r="E55">
        <v>1.6294900000000001E-2</v>
      </c>
    </row>
    <row r="56" spans="1:5" hidden="1" x14ac:dyDescent="0.25">
      <c r="A56" t="s">
        <v>840</v>
      </c>
      <c r="B56" s="15">
        <v>-0.61499999999999999</v>
      </c>
      <c r="C56">
        <v>-1.3837118150000001</v>
      </c>
      <c r="D56">
        <v>0.153711815</v>
      </c>
      <c r="E56">
        <v>0.32653880000000002</v>
      </c>
    </row>
    <row r="57" spans="1:5" hidden="1" x14ac:dyDescent="0.25">
      <c r="A57" t="s">
        <v>841</v>
      </c>
      <c r="B57" s="15">
        <v>0.17749999999999999</v>
      </c>
      <c r="C57">
        <v>-0.31315702000000001</v>
      </c>
      <c r="D57">
        <v>0.66815701999999999</v>
      </c>
      <c r="E57">
        <v>0.99980729999999995</v>
      </c>
    </row>
    <row r="58" spans="1:5" hidden="1" x14ac:dyDescent="0.25">
      <c r="A58" t="s">
        <v>842</v>
      </c>
      <c r="B58" s="15">
        <v>-0.29449999999999998</v>
      </c>
      <c r="C58">
        <v>-1.0632118150000001</v>
      </c>
      <c r="D58">
        <v>0.47421181499999998</v>
      </c>
      <c r="E58">
        <v>0.9994828</v>
      </c>
    </row>
    <row r="59" spans="1:5" hidden="1" x14ac:dyDescent="0.25">
      <c r="A59" t="s">
        <v>843</v>
      </c>
      <c r="B59" s="15">
        <v>-0.32416669999999997</v>
      </c>
      <c r="C59">
        <v>-0.89713062399999999</v>
      </c>
      <c r="D59">
        <v>0.248797291</v>
      </c>
      <c r="E59">
        <v>0.9128115</v>
      </c>
    </row>
    <row r="60" spans="1:5" hidden="1" x14ac:dyDescent="0.25">
      <c r="A60" t="s">
        <v>844</v>
      </c>
      <c r="B60" s="15">
        <v>-9.9115380000000003E-2</v>
      </c>
      <c r="C60">
        <v>-0.57585021400000003</v>
      </c>
      <c r="D60">
        <v>0.377619445</v>
      </c>
      <c r="E60">
        <v>1</v>
      </c>
    </row>
    <row r="61" spans="1:5" hidden="1" x14ac:dyDescent="0.25">
      <c r="A61" t="s">
        <v>845</v>
      </c>
      <c r="B61" s="15">
        <v>5.3499999999999999E-2</v>
      </c>
      <c r="C61">
        <v>-0.71521181499999997</v>
      </c>
      <c r="D61">
        <v>0.82221181499999996</v>
      </c>
      <c r="E61">
        <v>1</v>
      </c>
    </row>
    <row r="62" spans="1:5" x14ac:dyDescent="0.25">
      <c r="A62" t="s">
        <v>846</v>
      </c>
      <c r="B62" s="15">
        <v>-0.56299999999999994</v>
      </c>
      <c r="C62">
        <v>-1.106561337</v>
      </c>
      <c r="D62">
        <v>-1.9438662999999998E-2</v>
      </c>
      <c r="E62">
        <v>3.3227199999999998E-2</v>
      </c>
    </row>
    <row r="63" spans="1:5" hidden="1" x14ac:dyDescent="0.25">
      <c r="A63" t="s">
        <v>847</v>
      </c>
      <c r="B63" s="15">
        <v>5.8999999999999997E-2</v>
      </c>
      <c r="C63">
        <v>-0.48456133699999998</v>
      </c>
      <c r="D63">
        <v>0.60256133700000003</v>
      </c>
      <c r="E63">
        <v>1</v>
      </c>
    </row>
    <row r="64" spans="1:5" hidden="1" x14ac:dyDescent="0.25">
      <c r="A64" t="s">
        <v>848</v>
      </c>
      <c r="B64" s="15">
        <v>-0.1845</v>
      </c>
      <c r="C64">
        <v>-0.81215056900000004</v>
      </c>
      <c r="D64">
        <v>0.44315056899999999</v>
      </c>
      <c r="E64">
        <v>0.99999640000000001</v>
      </c>
    </row>
    <row r="65" spans="1:5" hidden="1" x14ac:dyDescent="0.25">
      <c r="A65" t="s">
        <v>849</v>
      </c>
      <c r="B65" s="15">
        <v>-0.3805</v>
      </c>
      <c r="C65">
        <v>-1.0081505690000001</v>
      </c>
      <c r="D65">
        <v>0.24715056899999999</v>
      </c>
      <c r="E65">
        <v>0.84221440000000003</v>
      </c>
    </row>
    <row r="66" spans="1:5" hidden="1" x14ac:dyDescent="0.25">
      <c r="A66" t="s">
        <v>850</v>
      </c>
      <c r="B66" s="15">
        <v>-2.5166669999999999E-2</v>
      </c>
      <c r="C66">
        <v>-0.59813062400000006</v>
      </c>
      <c r="D66">
        <v>0.54779729099999996</v>
      </c>
      <c r="E66">
        <v>1</v>
      </c>
    </row>
    <row r="67" spans="1:5" hidden="1" x14ac:dyDescent="0.25">
      <c r="A67" t="s">
        <v>851</v>
      </c>
      <c r="B67" s="15">
        <v>0.4365</v>
      </c>
      <c r="C67">
        <v>-0.33221181500000002</v>
      </c>
      <c r="D67">
        <v>1.205211815</v>
      </c>
      <c r="E67">
        <v>0.90982540000000001</v>
      </c>
    </row>
    <row r="68" spans="1:5" hidden="1" x14ac:dyDescent="0.25">
      <c r="A68" t="s">
        <v>852</v>
      </c>
      <c r="B68" s="15">
        <v>-8.3500000000000005E-2</v>
      </c>
      <c r="C68">
        <v>-0.60863014100000001</v>
      </c>
      <c r="D68">
        <v>0.44163014099999998</v>
      </c>
      <c r="E68">
        <v>1</v>
      </c>
    </row>
    <row r="69" spans="1:5" hidden="1" x14ac:dyDescent="0.25">
      <c r="A69" t="s">
        <v>853</v>
      </c>
      <c r="B69" s="15">
        <v>-6.4999999999999997E-3</v>
      </c>
      <c r="C69">
        <v>-0.77521181500000003</v>
      </c>
      <c r="D69">
        <v>0.76221181500000001</v>
      </c>
      <c r="E69">
        <v>1</v>
      </c>
    </row>
    <row r="70" spans="1:5" hidden="1" x14ac:dyDescent="0.25">
      <c r="A70" t="s">
        <v>854</v>
      </c>
      <c r="B70" s="15">
        <v>-9.7500000000000003E-2</v>
      </c>
      <c r="C70">
        <v>-0.866211815</v>
      </c>
      <c r="D70">
        <v>0.67121181500000004</v>
      </c>
      <c r="E70">
        <v>1</v>
      </c>
    </row>
    <row r="71" spans="1:5" hidden="1" x14ac:dyDescent="0.25">
      <c r="A71" t="s">
        <v>855</v>
      </c>
      <c r="B71" s="15">
        <v>-0.26650000000000001</v>
      </c>
      <c r="C71">
        <v>-1.035211815</v>
      </c>
      <c r="D71">
        <v>0.50221181500000001</v>
      </c>
      <c r="E71">
        <v>0.99991050000000004</v>
      </c>
    </row>
    <row r="72" spans="1:5" hidden="1" x14ac:dyDescent="0.25">
      <c r="A72" t="s">
        <v>856</v>
      </c>
      <c r="B72" s="15">
        <v>-4.7500000000000001E-2</v>
      </c>
      <c r="C72">
        <v>-0.81621181499999995</v>
      </c>
      <c r="D72">
        <v>0.72121181499999998</v>
      </c>
      <c r="E72">
        <v>1</v>
      </c>
    </row>
    <row r="73" spans="1:5" hidden="1" x14ac:dyDescent="0.25">
      <c r="A73" t="s">
        <v>857</v>
      </c>
      <c r="B73" s="15">
        <v>-0.29449999999999998</v>
      </c>
      <c r="C73">
        <v>-1.0632118150000001</v>
      </c>
      <c r="D73">
        <v>0.47421181499999998</v>
      </c>
      <c r="E73">
        <v>0.9994828</v>
      </c>
    </row>
    <row r="74" spans="1:5" hidden="1" x14ac:dyDescent="0.25">
      <c r="A74" t="s">
        <v>858</v>
      </c>
      <c r="B74" s="15">
        <v>-2.033333E-2</v>
      </c>
      <c r="C74">
        <v>-0.53280787699999999</v>
      </c>
      <c r="D74">
        <v>0.49214121</v>
      </c>
      <c r="E74">
        <v>1</v>
      </c>
    </row>
    <row r="75" spans="1:5" hidden="1" x14ac:dyDescent="0.25">
      <c r="A75" t="s">
        <v>859</v>
      </c>
      <c r="B75" s="15">
        <v>0.57050000000000001</v>
      </c>
      <c r="C75">
        <v>-0.19821181500000001</v>
      </c>
      <c r="D75">
        <v>1.3392118150000001</v>
      </c>
      <c r="E75">
        <v>0.47919780000000001</v>
      </c>
    </row>
    <row r="76" spans="1:5" hidden="1" x14ac:dyDescent="0.25">
      <c r="A76" t="s">
        <v>860</v>
      </c>
      <c r="B76" s="15">
        <v>0.66449999999999998</v>
      </c>
      <c r="C76">
        <v>-0.104211815</v>
      </c>
      <c r="D76">
        <v>1.4332118149999999</v>
      </c>
      <c r="E76">
        <v>0.1944341</v>
      </c>
    </row>
    <row r="77" spans="1:5" hidden="1" x14ac:dyDescent="0.25">
      <c r="A77" t="s">
        <v>861</v>
      </c>
      <c r="B77" s="15">
        <v>-8.3500000000000005E-2</v>
      </c>
      <c r="C77">
        <v>-0.55597818300000001</v>
      </c>
      <c r="D77">
        <v>0.38897818299999998</v>
      </c>
      <c r="E77">
        <v>1</v>
      </c>
    </row>
    <row r="78" spans="1:5" hidden="1" x14ac:dyDescent="0.25">
      <c r="A78" t="s">
        <v>862</v>
      </c>
      <c r="B78" s="15">
        <v>-0.54849999999999999</v>
      </c>
      <c r="C78">
        <v>-1.3172118150000001</v>
      </c>
      <c r="D78">
        <v>0.22021181500000001</v>
      </c>
      <c r="E78">
        <v>0.56151090000000003</v>
      </c>
    </row>
    <row r="79" spans="1:5" hidden="1" x14ac:dyDescent="0.25">
      <c r="A79" t="s">
        <v>863</v>
      </c>
      <c r="B79" s="15">
        <v>-0.1125</v>
      </c>
      <c r="C79">
        <v>-0.65606133700000002</v>
      </c>
      <c r="D79">
        <v>0.43106133699999999</v>
      </c>
      <c r="E79">
        <v>1</v>
      </c>
    </row>
    <row r="80" spans="1:5" hidden="1" x14ac:dyDescent="0.25">
      <c r="A80" t="s">
        <v>864</v>
      </c>
      <c r="B80" s="15">
        <v>4.3388889999999999E-2</v>
      </c>
      <c r="C80">
        <v>-0.44726813100000001</v>
      </c>
      <c r="D80">
        <v>0.53404590900000004</v>
      </c>
      <c r="E80">
        <v>1</v>
      </c>
    </row>
    <row r="81" spans="1:5" hidden="1" x14ac:dyDescent="0.25">
      <c r="A81" t="s">
        <v>865</v>
      </c>
      <c r="B81" s="15">
        <v>-0.12007139999999999</v>
      </c>
      <c r="C81">
        <v>-0.62331144000000005</v>
      </c>
      <c r="D81">
        <v>0.38316858300000001</v>
      </c>
      <c r="E81">
        <v>1</v>
      </c>
    </row>
    <row r="82" spans="1:5" hidden="1" x14ac:dyDescent="0.25">
      <c r="A82" t="s">
        <v>866</v>
      </c>
      <c r="B82" s="15">
        <v>-5.0000000000000001E-4</v>
      </c>
      <c r="C82">
        <v>-0.62815056899999999</v>
      </c>
      <c r="D82">
        <v>0.62715056899999999</v>
      </c>
      <c r="E82">
        <v>1</v>
      </c>
    </row>
    <row r="83" spans="1:5" hidden="1" x14ac:dyDescent="0.25">
      <c r="A83" t="s">
        <v>867</v>
      </c>
      <c r="B83" s="15">
        <v>-0.47199999999999998</v>
      </c>
      <c r="C83">
        <v>-1.1336017899999999</v>
      </c>
      <c r="D83">
        <v>0.18960178999999999</v>
      </c>
      <c r="E83">
        <v>0.5618339</v>
      </c>
    </row>
    <row r="84" spans="1:5" x14ac:dyDescent="0.25">
      <c r="A84" t="s">
        <v>868</v>
      </c>
      <c r="B84" s="15">
        <v>-0.50166670000000002</v>
      </c>
      <c r="C84">
        <v>-0.92010037899999997</v>
      </c>
      <c r="D84">
        <v>-8.3232953999999998E-2</v>
      </c>
      <c r="E84">
        <v>4.1923999999999998E-3</v>
      </c>
    </row>
    <row r="85" spans="1:5" x14ac:dyDescent="0.25">
      <c r="A85" t="s">
        <v>869</v>
      </c>
      <c r="B85" s="15">
        <v>-0.27661540000000001</v>
      </c>
      <c r="C85">
        <v>-0.54878293</v>
      </c>
      <c r="D85">
        <v>-4.4478399999999998E-3</v>
      </c>
      <c r="E85">
        <v>4.1578700000000003E-2</v>
      </c>
    </row>
    <row r="86" spans="1:5" hidden="1" x14ac:dyDescent="0.25">
      <c r="A86" t="s">
        <v>870</v>
      </c>
      <c r="B86" s="15">
        <v>-0.124</v>
      </c>
      <c r="C86">
        <v>-0.78560178999999997</v>
      </c>
      <c r="D86">
        <v>0.53760178999999997</v>
      </c>
      <c r="E86">
        <v>1</v>
      </c>
    </row>
    <row r="87" spans="1:5" x14ac:dyDescent="0.25">
      <c r="A87" t="s">
        <v>871</v>
      </c>
      <c r="B87" s="15">
        <v>-0.74050000000000005</v>
      </c>
      <c r="C87">
        <v>-1.1176710510000001</v>
      </c>
      <c r="D87">
        <v>-0.36332894900000001</v>
      </c>
      <c r="E87">
        <v>0</v>
      </c>
    </row>
    <row r="88" spans="1:5" hidden="1" x14ac:dyDescent="0.25">
      <c r="A88" t="s">
        <v>872</v>
      </c>
      <c r="B88" s="15">
        <v>-0.11849999999999999</v>
      </c>
      <c r="C88">
        <v>-0.49567105099999997</v>
      </c>
      <c r="D88">
        <v>0.25867105099999999</v>
      </c>
      <c r="E88">
        <v>0.99998629999999999</v>
      </c>
    </row>
    <row r="89" spans="1:5" hidden="1" x14ac:dyDescent="0.25">
      <c r="A89" t="s">
        <v>873</v>
      </c>
      <c r="B89" s="15">
        <v>-0.36199999999999999</v>
      </c>
      <c r="C89">
        <v>-0.85265701999999999</v>
      </c>
      <c r="D89">
        <v>0.12865702000000001</v>
      </c>
      <c r="E89">
        <v>0.49159180000000002</v>
      </c>
    </row>
    <row r="90" spans="1:5" x14ac:dyDescent="0.25">
      <c r="A90" t="s">
        <v>874</v>
      </c>
      <c r="B90" s="15">
        <v>-0.55800000000000005</v>
      </c>
      <c r="C90">
        <v>-1.0486570200000001</v>
      </c>
      <c r="D90">
        <v>-6.7342979999999997E-2</v>
      </c>
      <c r="E90">
        <v>9.4994999999999993E-3</v>
      </c>
    </row>
    <row r="91" spans="1:5" hidden="1" x14ac:dyDescent="0.25">
      <c r="A91" t="s">
        <v>875</v>
      </c>
      <c r="B91" s="15">
        <v>-0.20266670000000001</v>
      </c>
      <c r="C91">
        <v>-0.62110037900000004</v>
      </c>
      <c r="D91">
        <v>0.21576704599999999</v>
      </c>
      <c r="E91">
        <v>0.98392190000000002</v>
      </c>
    </row>
    <row r="92" spans="1:5" hidden="1" x14ac:dyDescent="0.25">
      <c r="A92" t="s">
        <v>876</v>
      </c>
      <c r="B92" s="15">
        <v>0.25900000000000001</v>
      </c>
      <c r="C92">
        <v>-0.40260179000000001</v>
      </c>
      <c r="D92">
        <v>0.92060178999999998</v>
      </c>
      <c r="E92">
        <v>0.99926029999999999</v>
      </c>
    </row>
    <row r="93" spans="1:5" hidden="1" x14ac:dyDescent="0.25">
      <c r="A93" t="s">
        <v>877</v>
      </c>
      <c r="B93" s="15">
        <v>-0.26100000000000001</v>
      </c>
      <c r="C93">
        <v>-0.61108676100000003</v>
      </c>
      <c r="D93">
        <v>8.9086761E-2</v>
      </c>
      <c r="E93">
        <v>0.4696612</v>
      </c>
    </row>
    <row r="94" spans="1:5" hidden="1" x14ac:dyDescent="0.25">
      <c r="A94" t="s">
        <v>878</v>
      </c>
      <c r="B94" s="15">
        <v>-0.184</v>
      </c>
      <c r="C94">
        <v>-0.84560179000000002</v>
      </c>
      <c r="D94">
        <v>0.47760179000000003</v>
      </c>
      <c r="E94">
        <v>0.99999890000000002</v>
      </c>
    </row>
    <row r="95" spans="1:5" hidden="1" x14ac:dyDescent="0.25">
      <c r="A95" t="s">
        <v>879</v>
      </c>
      <c r="B95" s="15">
        <v>-0.27500000000000002</v>
      </c>
      <c r="C95">
        <v>-0.93660178999999999</v>
      </c>
      <c r="D95">
        <v>0.38660179</v>
      </c>
      <c r="E95">
        <v>0.99808540000000001</v>
      </c>
    </row>
    <row r="96" spans="1:5" hidden="1" x14ac:dyDescent="0.25">
      <c r="A96" t="s">
        <v>880</v>
      </c>
      <c r="B96" s="15">
        <v>-0.44400000000000001</v>
      </c>
      <c r="C96">
        <v>-1.1056017899999999</v>
      </c>
      <c r="D96">
        <v>0.21760178999999999</v>
      </c>
      <c r="E96">
        <v>0.68292770000000003</v>
      </c>
    </row>
    <row r="97" spans="1:5" hidden="1" x14ac:dyDescent="0.25">
      <c r="A97" t="s">
        <v>881</v>
      </c>
      <c r="B97" s="15">
        <v>-0.22500000000000001</v>
      </c>
      <c r="C97">
        <v>-0.88660178999999995</v>
      </c>
      <c r="D97">
        <v>0.43660178999999999</v>
      </c>
      <c r="E97">
        <v>0.99993719999999997</v>
      </c>
    </row>
    <row r="98" spans="1:5" hidden="1" x14ac:dyDescent="0.25">
      <c r="A98" t="s">
        <v>882</v>
      </c>
      <c r="B98" s="15">
        <v>-0.47199999999999998</v>
      </c>
      <c r="C98">
        <v>-1.1336017899999999</v>
      </c>
      <c r="D98">
        <v>0.18960178999999999</v>
      </c>
      <c r="E98">
        <v>0.5618339</v>
      </c>
    </row>
    <row r="99" spans="1:5" hidden="1" x14ac:dyDescent="0.25">
      <c r="A99" t="s">
        <v>883</v>
      </c>
      <c r="B99" s="15">
        <v>-0.19783329999999999</v>
      </c>
      <c r="C99">
        <v>-0.52863422900000001</v>
      </c>
      <c r="D99">
        <v>0.13296756200000001</v>
      </c>
      <c r="E99">
        <v>0.85851540000000004</v>
      </c>
    </row>
    <row r="100" spans="1:5" hidden="1" x14ac:dyDescent="0.25">
      <c r="A100" t="s">
        <v>884</v>
      </c>
      <c r="B100" s="15">
        <v>0.39300000000000002</v>
      </c>
      <c r="C100">
        <v>-0.26860179000000001</v>
      </c>
      <c r="D100">
        <v>1.05460179</v>
      </c>
      <c r="E100">
        <v>0.86617350000000004</v>
      </c>
    </row>
    <row r="101" spans="1:5" hidden="1" x14ac:dyDescent="0.25">
      <c r="A101" t="s">
        <v>885</v>
      </c>
      <c r="B101" s="15">
        <v>0.48699999999999999</v>
      </c>
      <c r="C101">
        <v>-0.17460179000000001</v>
      </c>
      <c r="D101">
        <v>1.1486017900000001</v>
      </c>
      <c r="E101">
        <v>0.496423</v>
      </c>
    </row>
    <row r="102" spans="1:5" hidden="1" x14ac:dyDescent="0.25">
      <c r="A102" t="s">
        <v>886</v>
      </c>
      <c r="B102" s="15">
        <v>-0.26100000000000001</v>
      </c>
      <c r="C102">
        <v>-0.52564071599999995</v>
      </c>
      <c r="D102">
        <v>3.640716E-3</v>
      </c>
      <c r="E102">
        <v>5.8215299999999998E-2</v>
      </c>
    </row>
    <row r="103" spans="1:5" x14ac:dyDescent="0.25">
      <c r="A103" t="s">
        <v>887</v>
      </c>
      <c r="B103" s="15">
        <v>-0.72599999999999998</v>
      </c>
      <c r="C103">
        <v>-1.3876017899999999</v>
      </c>
      <c r="D103">
        <v>-6.4398209999999997E-2</v>
      </c>
      <c r="E103">
        <v>1.57804E-2</v>
      </c>
    </row>
    <row r="104" spans="1:5" hidden="1" x14ac:dyDescent="0.25">
      <c r="A104" t="s">
        <v>888</v>
      </c>
      <c r="B104" s="15">
        <v>-0.28999999999999998</v>
      </c>
      <c r="C104">
        <v>-0.66717105099999996</v>
      </c>
      <c r="D104">
        <v>8.7171050999999999E-2</v>
      </c>
      <c r="E104">
        <v>0.40554180000000001</v>
      </c>
    </row>
    <row r="105" spans="1:5" hidden="1" x14ac:dyDescent="0.25">
      <c r="A105" t="s">
        <v>889</v>
      </c>
      <c r="B105" s="15">
        <v>-0.13411110000000001</v>
      </c>
      <c r="C105">
        <v>-0.42998842700000001</v>
      </c>
      <c r="D105">
        <v>0.161766204</v>
      </c>
      <c r="E105">
        <v>0.99325260000000004</v>
      </c>
    </row>
    <row r="106" spans="1:5" hidden="1" x14ac:dyDescent="0.25">
      <c r="A106" t="s">
        <v>890</v>
      </c>
      <c r="B106" s="15">
        <v>-0.29757139999999999</v>
      </c>
      <c r="C106">
        <v>-0.61387758400000003</v>
      </c>
      <c r="D106">
        <v>1.8734727E-2</v>
      </c>
      <c r="E106">
        <v>9.4192799999999993E-2</v>
      </c>
    </row>
    <row r="107" spans="1:5" hidden="1" x14ac:dyDescent="0.25">
      <c r="A107" t="s">
        <v>891</v>
      </c>
      <c r="B107" s="15">
        <v>-0.17799999999999999</v>
      </c>
      <c r="C107">
        <v>-0.66865702000000005</v>
      </c>
      <c r="D107">
        <v>0.31265702000000001</v>
      </c>
      <c r="E107">
        <v>0.99979750000000001</v>
      </c>
    </row>
    <row r="108" spans="1:5" hidden="1" x14ac:dyDescent="0.25">
      <c r="A108" t="s">
        <v>892</v>
      </c>
      <c r="B108" s="15">
        <v>-2.9666669999999999E-2</v>
      </c>
      <c r="C108">
        <v>-0.754415116</v>
      </c>
      <c r="D108">
        <v>0.69508178300000001</v>
      </c>
      <c r="E108">
        <v>1</v>
      </c>
    </row>
    <row r="109" spans="1:5" hidden="1" x14ac:dyDescent="0.25">
      <c r="A109" t="s">
        <v>893</v>
      </c>
      <c r="B109" s="15">
        <v>0.19538459999999999</v>
      </c>
      <c r="C109">
        <v>-0.45595916199999997</v>
      </c>
      <c r="D109">
        <v>0.84672839200000005</v>
      </c>
      <c r="E109">
        <v>0.99999459999999996</v>
      </c>
    </row>
    <row r="110" spans="1:5" hidden="1" x14ac:dyDescent="0.25">
      <c r="A110" t="s">
        <v>894</v>
      </c>
      <c r="B110" s="15">
        <v>0.34799999999999998</v>
      </c>
      <c r="C110">
        <v>-0.53963194599999997</v>
      </c>
      <c r="D110">
        <v>1.235631946</v>
      </c>
      <c r="E110">
        <v>0.99924210000000002</v>
      </c>
    </row>
    <row r="111" spans="1:5" hidden="1" x14ac:dyDescent="0.25">
      <c r="A111" t="s">
        <v>895</v>
      </c>
      <c r="B111" s="15">
        <v>-0.26850000000000002</v>
      </c>
      <c r="C111">
        <v>-0.97023466899999999</v>
      </c>
      <c r="D111">
        <v>0.43323466900000002</v>
      </c>
      <c r="E111">
        <v>0.99949370000000004</v>
      </c>
    </row>
    <row r="112" spans="1:5" hidden="1" x14ac:dyDescent="0.25">
      <c r="A112" t="s">
        <v>896</v>
      </c>
      <c r="B112" s="15">
        <v>0.35349999999999998</v>
      </c>
      <c r="C112">
        <v>-0.348234669</v>
      </c>
      <c r="D112">
        <v>1.0552346690000001</v>
      </c>
      <c r="E112">
        <v>0.97418439999999995</v>
      </c>
    </row>
    <row r="113" spans="1:5" hidden="1" x14ac:dyDescent="0.25">
      <c r="A113" t="s">
        <v>897</v>
      </c>
      <c r="B113" s="15">
        <v>0.11</v>
      </c>
      <c r="C113">
        <v>-0.65871181499999998</v>
      </c>
      <c r="D113">
        <v>0.87871181499999995</v>
      </c>
      <c r="E113">
        <v>1</v>
      </c>
    </row>
    <row r="114" spans="1:5" hidden="1" x14ac:dyDescent="0.25">
      <c r="A114" t="s">
        <v>898</v>
      </c>
      <c r="B114" s="15">
        <v>-8.5999999999999993E-2</v>
      </c>
      <c r="C114">
        <v>-0.85471181500000004</v>
      </c>
      <c r="D114">
        <v>0.682711815</v>
      </c>
      <c r="E114">
        <v>1</v>
      </c>
    </row>
    <row r="115" spans="1:5" hidden="1" x14ac:dyDescent="0.25">
      <c r="A115" t="s">
        <v>899</v>
      </c>
      <c r="B115" s="15">
        <v>0.2693333</v>
      </c>
      <c r="C115">
        <v>-0.45541511600000001</v>
      </c>
      <c r="D115">
        <v>0.99408178300000005</v>
      </c>
      <c r="E115">
        <v>0.99969169999999996</v>
      </c>
    </row>
    <row r="116" spans="1:5" hidden="1" x14ac:dyDescent="0.25">
      <c r="A116" t="s">
        <v>900</v>
      </c>
      <c r="B116" s="15">
        <v>0.73099999999999998</v>
      </c>
      <c r="C116">
        <v>-0.15663194599999999</v>
      </c>
      <c r="D116">
        <v>1.618631946</v>
      </c>
      <c r="E116">
        <v>0.27314749999999999</v>
      </c>
    </row>
    <row r="117" spans="1:5" hidden="1" x14ac:dyDescent="0.25">
      <c r="A117" t="s">
        <v>901</v>
      </c>
      <c r="B117" s="15">
        <v>0.21099999999999999</v>
      </c>
      <c r="C117">
        <v>-0.476556749</v>
      </c>
      <c r="D117">
        <v>0.89855674900000004</v>
      </c>
      <c r="E117">
        <v>0.99999139999999997</v>
      </c>
    </row>
    <row r="118" spans="1:5" hidden="1" x14ac:dyDescent="0.25">
      <c r="A118" t="s">
        <v>902</v>
      </c>
      <c r="B118" s="15">
        <v>0.28799999999999998</v>
      </c>
      <c r="C118">
        <v>-0.59963194600000003</v>
      </c>
      <c r="D118">
        <v>1.175631946</v>
      </c>
      <c r="E118">
        <v>0.99997429999999998</v>
      </c>
    </row>
    <row r="119" spans="1:5" hidden="1" x14ac:dyDescent="0.25">
      <c r="A119" t="s">
        <v>903</v>
      </c>
      <c r="B119" s="15">
        <v>0.19700000000000001</v>
      </c>
      <c r="C119">
        <v>-0.690631946</v>
      </c>
      <c r="D119">
        <v>1.084631946</v>
      </c>
      <c r="E119">
        <v>1</v>
      </c>
    </row>
    <row r="120" spans="1:5" hidden="1" x14ac:dyDescent="0.25">
      <c r="A120" t="s">
        <v>904</v>
      </c>
      <c r="B120" s="15">
        <v>2.8000000000000001E-2</v>
      </c>
      <c r="C120">
        <v>-0.85963194600000004</v>
      </c>
      <c r="D120">
        <v>0.91563194599999997</v>
      </c>
      <c r="E120">
        <v>1</v>
      </c>
    </row>
    <row r="121" spans="1:5" hidden="1" x14ac:dyDescent="0.25">
      <c r="A121" t="s">
        <v>905</v>
      </c>
      <c r="B121" s="15">
        <v>0.247</v>
      </c>
      <c r="C121">
        <v>-0.64063194599999995</v>
      </c>
      <c r="D121">
        <v>1.1346319460000001</v>
      </c>
      <c r="E121">
        <v>0.99999890000000002</v>
      </c>
    </row>
    <row r="122" spans="1:5" hidden="1" x14ac:dyDescent="0.25">
      <c r="A122" t="s">
        <v>906</v>
      </c>
      <c r="B122" s="15">
        <v>6.6613380000000004E-16</v>
      </c>
      <c r="C122">
        <v>-0.88763194599999995</v>
      </c>
      <c r="D122">
        <v>0.88763194599999995</v>
      </c>
      <c r="E122">
        <v>1</v>
      </c>
    </row>
    <row r="123" spans="1:5" hidden="1" x14ac:dyDescent="0.25">
      <c r="A123" t="s">
        <v>907</v>
      </c>
      <c r="B123" s="15">
        <v>0.27416669999999999</v>
      </c>
      <c r="C123">
        <v>-0.40377343100000002</v>
      </c>
      <c r="D123">
        <v>0.95210676400000005</v>
      </c>
      <c r="E123">
        <v>0.99875130000000001</v>
      </c>
    </row>
    <row r="124" spans="1:5" hidden="1" x14ac:dyDescent="0.25">
      <c r="A124" t="s">
        <v>908</v>
      </c>
      <c r="B124" s="15">
        <v>0.86499999999999999</v>
      </c>
      <c r="C124">
        <v>-2.2631946E-2</v>
      </c>
      <c r="D124">
        <v>1.7526319459999999</v>
      </c>
      <c r="E124">
        <v>6.61302E-2</v>
      </c>
    </row>
    <row r="125" spans="1:5" x14ac:dyDescent="0.25">
      <c r="A125" t="s">
        <v>909</v>
      </c>
      <c r="B125" s="15">
        <v>0.95899999999999996</v>
      </c>
      <c r="C125">
        <v>7.1368054E-2</v>
      </c>
      <c r="D125">
        <v>1.846631946</v>
      </c>
      <c r="E125">
        <v>1.9460600000000002E-2</v>
      </c>
    </row>
    <row r="126" spans="1:5" hidden="1" x14ac:dyDescent="0.25">
      <c r="A126" t="s">
        <v>910</v>
      </c>
      <c r="B126" s="15">
        <v>0.21099999999999999</v>
      </c>
      <c r="C126">
        <v>-0.43723472000000002</v>
      </c>
      <c r="D126">
        <v>0.85923472000000001</v>
      </c>
      <c r="E126">
        <v>0.99997259999999999</v>
      </c>
    </row>
    <row r="127" spans="1:5" hidden="1" x14ac:dyDescent="0.25">
      <c r="A127" t="s">
        <v>911</v>
      </c>
      <c r="B127" s="15">
        <v>-0.254</v>
      </c>
      <c r="C127">
        <v>-1.141631946</v>
      </c>
      <c r="D127">
        <v>0.63363194599999995</v>
      </c>
      <c r="E127">
        <v>0.9999979</v>
      </c>
    </row>
    <row r="128" spans="1:5" hidden="1" x14ac:dyDescent="0.25">
      <c r="A128" t="s">
        <v>912</v>
      </c>
      <c r="B128" s="15">
        <v>0.182</v>
      </c>
      <c r="C128">
        <v>-0.51973466899999998</v>
      </c>
      <c r="D128">
        <v>0.88373466899999997</v>
      </c>
      <c r="E128">
        <v>0.99999979999999999</v>
      </c>
    </row>
    <row r="129" spans="1:5" hidden="1" x14ac:dyDescent="0.25">
      <c r="A129" t="s">
        <v>913</v>
      </c>
      <c r="B129" s="15">
        <v>0.33788889999999999</v>
      </c>
      <c r="C129">
        <v>-0.32371290200000002</v>
      </c>
      <c r="D129">
        <v>0.99949067899999999</v>
      </c>
      <c r="E129">
        <v>0.96976099999999998</v>
      </c>
    </row>
    <row r="130" spans="1:5" hidden="1" x14ac:dyDescent="0.25">
      <c r="A130" t="s">
        <v>914</v>
      </c>
      <c r="B130" s="15">
        <v>0.17442859999999999</v>
      </c>
      <c r="C130">
        <v>-0.49655811</v>
      </c>
      <c r="D130">
        <v>0.84541525299999998</v>
      </c>
      <c r="E130">
        <v>0.99999970000000005</v>
      </c>
    </row>
    <row r="131" spans="1:5" hidden="1" x14ac:dyDescent="0.25">
      <c r="A131" t="s">
        <v>915</v>
      </c>
      <c r="B131" s="15">
        <v>0.29399999999999998</v>
      </c>
      <c r="C131">
        <v>-0.47471181499999998</v>
      </c>
      <c r="D131">
        <v>1.0627118149999999</v>
      </c>
      <c r="E131">
        <v>0.99949730000000003</v>
      </c>
    </row>
    <row r="132" spans="1:5" hidden="1" x14ac:dyDescent="0.25">
      <c r="A132" t="s">
        <v>916</v>
      </c>
      <c r="B132" s="15">
        <v>0.22505130000000001</v>
      </c>
      <c r="C132">
        <v>-0.17696682499999999</v>
      </c>
      <c r="D132">
        <v>0.62706938899999998</v>
      </c>
      <c r="E132">
        <v>0.92108650000000003</v>
      </c>
    </row>
    <row r="133" spans="1:5" hidden="1" x14ac:dyDescent="0.25">
      <c r="A133" t="s">
        <v>917</v>
      </c>
      <c r="B133" s="15">
        <v>0.37766670000000002</v>
      </c>
      <c r="C133">
        <v>-0.34708178299999998</v>
      </c>
      <c r="D133">
        <v>1.102415116</v>
      </c>
      <c r="E133">
        <v>0.96212629999999999</v>
      </c>
    </row>
    <row r="134" spans="1:5" hidden="1" x14ac:dyDescent="0.25">
      <c r="A134" t="s">
        <v>918</v>
      </c>
      <c r="B134" s="15">
        <v>-0.2388333</v>
      </c>
      <c r="C134">
        <v>-0.71820937299999998</v>
      </c>
      <c r="D134">
        <v>0.24054270699999999</v>
      </c>
      <c r="E134">
        <v>0.9773326</v>
      </c>
    </row>
    <row r="135" spans="1:5" hidden="1" x14ac:dyDescent="0.25">
      <c r="A135" t="s">
        <v>919</v>
      </c>
      <c r="B135" s="15">
        <v>0.38316670000000003</v>
      </c>
      <c r="C135">
        <v>-9.6209373000000001E-2</v>
      </c>
      <c r="D135">
        <v>0.86254270700000002</v>
      </c>
      <c r="E135">
        <v>0.32830399999999998</v>
      </c>
    </row>
    <row r="136" spans="1:5" hidden="1" x14ac:dyDescent="0.25">
      <c r="A136" t="s">
        <v>920</v>
      </c>
      <c r="B136" s="15">
        <v>0.1396667</v>
      </c>
      <c r="C136">
        <v>-0.43329729099999997</v>
      </c>
      <c r="D136">
        <v>0.71263062399999999</v>
      </c>
      <c r="E136">
        <v>0.99999990000000005</v>
      </c>
    </row>
    <row r="137" spans="1:5" hidden="1" x14ac:dyDescent="0.25">
      <c r="A137" t="s">
        <v>921</v>
      </c>
      <c r="B137" s="15">
        <v>-5.6333330000000001E-2</v>
      </c>
      <c r="C137">
        <v>-0.62929729099999998</v>
      </c>
      <c r="D137">
        <v>0.51663062400000004</v>
      </c>
      <c r="E137">
        <v>1</v>
      </c>
    </row>
    <row r="138" spans="1:5" hidden="1" x14ac:dyDescent="0.25">
      <c r="A138" t="s">
        <v>922</v>
      </c>
      <c r="B138" s="15">
        <v>0.29899999999999999</v>
      </c>
      <c r="C138">
        <v>-0.21347454299999999</v>
      </c>
      <c r="D138">
        <v>0.81147454299999999</v>
      </c>
      <c r="E138">
        <v>0.88507519999999995</v>
      </c>
    </row>
    <row r="139" spans="1:5" x14ac:dyDescent="0.25">
      <c r="A139" t="s">
        <v>923</v>
      </c>
      <c r="B139" s="15">
        <v>0.76066670000000003</v>
      </c>
      <c r="C139">
        <v>3.5918217000000002E-2</v>
      </c>
      <c r="D139">
        <v>1.485415116</v>
      </c>
      <c r="E139">
        <v>2.82431E-2</v>
      </c>
    </row>
    <row r="140" spans="1:5" hidden="1" x14ac:dyDescent="0.25">
      <c r="A140" t="s">
        <v>924</v>
      </c>
      <c r="B140" s="15">
        <v>0.24066670000000001</v>
      </c>
      <c r="C140">
        <v>-0.217704499</v>
      </c>
      <c r="D140">
        <v>0.699037833</v>
      </c>
      <c r="E140">
        <v>0.95887909999999998</v>
      </c>
    </row>
    <row r="141" spans="1:5" hidden="1" x14ac:dyDescent="0.25">
      <c r="A141" t="s">
        <v>925</v>
      </c>
      <c r="B141" s="15">
        <v>0.31766670000000002</v>
      </c>
      <c r="C141">
        <v>-0.40708178299999997</v>
      </c>
      <c r="D141">
        <v>1.0424151159999999</v>
      </c>
      <c r="E141">
        <v>0.99578849999999997</v>
      </c>
    </row>
    <row r="142" spans="1:5" hidden="1" x14ac:dyDescent="0.25">
      <c r="A142" t="s">
        <v>926</v>
      </c>
      <c r="B142" s="15">
        <v>0.2266667</v>
      </c>
      <c r="C142">
        <v>-0.498081783</v>
      </c>
      <c r="D142">
        <v>0.95141511599999995</v>
      </c>
      <c r="E142">
        <v>0.99998750000000003</v>
      </c>
    </row>
    <row r="143" spans="1:5" hidden="1" x14ac:dyDescent="0.25">
      <c r="A143" t="s">
        <v>927</v>
      </c>
      <c r="B143" s="15">
        <v>5.7666670000000003E-2</v>
      </c>
      <c r="C143">
        <v>-0.66708178299999998</v>
      </c>
      <c r="D143">
        <v>0.78241511600000002</v>
      </c>
      <c r="E143">
        <v>1</v>
      </c>
    </row>
    <row r="144" spans="1:5" hidden="1" x14ac:dyDescent="0.25">
      <c r="A144" t="s">
        <v>928</v>
      </c>
      <c r="B144" s="15">
        <v>0.27666669999999999</v>
      </c>
      <c r="C144">
        <v>-0.44808178300000001</v>
      </c>
      <c r="D144">
        <v>1.001415116</v>
      </c>
      <c r="E144">
        <v>0.99951290000000004</v>
      </c>
    </row>
    <row r="145" spans="1:5" hidden="1" x14ac:dyDescent="0.25">
      <c r="A145" t="s">
        <v>929</v>
      </c>
      <c r="B145" s="15">
        <v>2.9666669999999999E-2</v>
      </c>
      <c r="C145">
        <v>-0.69508178300000001</v>
      </c>
      <c r="D145">
        <v>0.754415116</v>
      </c>
      <c r="E145">
        <v>1</v>
      </c>
    </row>
    <row r="146" spans="1:5" hidden="1" x14ac:dyDescent="0.25">
      <c r="A146" t="s">
        <v>930</v>
      </c>
      <c r="B146" s="15">
        <v>0.30383329999999997</v>
      </c>
      <c r="C146">
        <v>-0.13998263999999999</v>
      </c>
      <c r="D146">
        <v>0.74764930699999999</v>
      </c>
      <c r="E146">
        <v>0.64499879999999998</v>
      </c>
    </row>
    <row r="147" spans="1:5" x14ac:dyDescent="0.25">
      <c r="A147" t="s">
        <v>931</v>
      </c>
      <c r="B147" s="15">
        <v>0.89466670000000004</v>
      </c>
      <c r="C147">
        <v>0.16991821700000001</v>
      </c>
      <c r="D147">
        <v>1.6194151160000001</v>
      </c>
      <c r="E147">
        <v>2.5731E-3</v>
      </c>
    </row>
    <row r="148" spans="1:5" x14ac:dyDescent="0.25">
      <c r="A148" t="s">
        <v>932</v>
      </c>
      <c r="B148" s="15">
        <v>0.98866670000000001</v>
      </c>
      <c r="C148">
        <v>0.26391821700000001</v>
      </c>
      <c r="D148">
        <v>1.713415116</v>
      </c>
      <c r="E148">
        <v>3.969E-4</v>
      </c>
    </row>
    <row r="149" spans="1:5" hidden="1" x14ac:dyDescent="0.25">
      <c r="A149" t="s">
        <v>933</v>
      </c>
      <c r="B149" s="15">
        <v>0.24066670000000001</v>
      </c>
      <c r="C149">
        <v>-0.156294408</v>
      </c>
      <c r="D149">
        <v>0.63762774099999997</v>
      </c>
      <c r="E149">
        <v>0.84212480000000001</v>
      </c>
    </row>
    <row r="150" spans="1:5" hidden="1" x14ac:dyDescent="0.25">
      <c r="A150" t="s">
        <v>934</v>
      </c>
      <c r="B150" s="15">
        <v>-0.22433330000000001</v>
      </c>
      <c r="C150">
        <v>-0.94908178300000001</v>
      </c>
      <c r="D150">
        <v>0.50041511599999999</v>
      </c>
      <c r="E150">
        <v>0.99998980000000004</v>
      </c>
    </row>
    <row r="151" spans="1:5" hidden="1" x14ac:dyDescent="0.25">
      <c r="A151" t="s">
        <v>935</v>
      </c>
      <c r="B151" s="15">
        <v>0.21166670000000001</v>
      </c>
      <c r="C151">
        <v>-0.26770937299999997</v>
      </c>
      <c r="D151">
        <v>0.69104270700000003</v>
      </c>
      <c r="E151">
        <v>0.99532189999999998</v>
      </c>
    </row>
    <row r="152" spans="1:5" hidden="1" x14ac:dyDescent="0.25">
      <c r="A152" t="s">
        <v>936</v>
      </c>
      <c r="B152" s="15">
        <v>0.36755559999999998</v>
      </c>
      <c r="C152">
        <v>-5.0878157E-2</v>
      </c>
      <c r="D152">
        <v>0.78598926800000002</v>
      </c>
      <c r="E152">
        <v>0.17171800000000001</v>
      </c>
    </row>
    <row r="153" spans="1:5" hidden="1" x14ac:dyDescent="0.25">
      <c r="A153" t="s">
        <v>937</v>
      </c>
      <c r="B153" s="15">
        <v>0.2040952</v>
      </c>
      <c r="C153">
        <v>-0.229024803</v>
      </c>
      <c r="D153">
        <v>0.63721527899999997</v>
      </c>
      <c r="E153">
        <v>0.98866200000000004</v>
      </c>
    </row>
    <row r="154" spans="1:5" hidden="1" x14ac:dyDescent="0.25">
      <c r="A154" t="s">
        <v>938</v>
      </c>
      <c r="B154" s="15">
        <v>0.32366669999999997</v>
      </c>
      <c r="C154">
        <v>-0.249297291</v>
      </c>
      <c r="D154">
        <v>0.89663062400000004</v>
      </c>
      <c r="E154">
        <v>0.91405570000000003</v>
      </c>
    </row>
    <row r="155" spans="1:5" hidden="1" x14ac:dyDescent="0.25">
      <c r="A155" t="s">
        <v>939</v>
      </c>
      <c r="B155" s="15">
        <v>0.15261540000000001</v>
      </c>
      <c r="C155">
        <v>-0.49872839200000002</v>
      </c>
      <c r="D155">
        <v>0.80395916199999995</v>
      </c>
      <c r="E155">
        <v>1</v>
      </c>
    </row>
    <row r="156" spans="1:5" x14ac:dyDescent="0.25">
      <c r="A156" t="s">
        <v>940</v>
      </c>
      <c r="B156" s="15">
        <v>-0.46388459999999998</v>
      </c>
      <c r="C156">
        <v>-0.82275755800000006</v>
      </c>
      <c r="D156">
        <v>-0.105011673</v>
      </c>
      <c r="E156">
        <v>1.1305E-3</v>
      </c>
    </row>
    <row r="157" spans="1:5" hidden="1" x14ac:dyDescent="0.25">
      <c r="A157" t="s">
        <v>941</v>
      </c>
      <c r="B157" s="15">
        <v>0.15811539999999999</v>
      </c>
      <c r="C157">
        <v>-0.200757558</v>
      </c>
      <c r="D157">
        <v>0.51698832699999997</v>
      </c>
      <c r="E157">
        <v>0.99546429999999997</v>
      </c>
    </row>
    <row r="158" spans="1:5" hidden="1" x14ac:dyDescent="0.25">
      <c r="A158" t="s">
        <v>942</v>
      </c>
      <c r="B158" s="15">
        <v>-8.5384619999999994E-2</v>
      </c>
      <c r="C158">
        <v>-0.562119445</v>
      </c>
      <c r="D158">
        <v>0.39135021399999997</v>
      </c>
      <c r="E158">
        <v>1</v>
      </c>
    </row>
    <row r="159" spans="1:5" hidden="1" x14ac:dyDescent="0.25">
      <c r="A159" t="s">
        <v>943</v>
      </c>
      <c r="B159" s="15">
        <v>-0.28138459999999998</v>
      </c>
      <c r="C159">
        <v>-0.75811944499999995</v>
      </c>
      <c r="D159">
        <v>0.19535021399999999</v>
      </c>
      <c r="E159">
        <v>0.87313070000000004</v>
      </c>
    </row>
    <row r="160" spans="1:5" hidden="1" x14ac:dyDescent="0.25">
      <c r="A160" t="s">
        <v>944</v>
      </c>
      <c r="B160" s="15">
        <v>7.3948719999999996E-2</v>
      </c>
      <c r="C160">
        <v>-0.32806938899999999</v>
      </c>
      <c r="D160">
        <v>0.47596682499999998</v>
      </c>
      <c r="E160">
        <v>1</v>
      </c>
    </row>
    <row r="161" spans="1:5" hidden="1" x14ac:dyDescent="0.25">
      <c r="A161" t="s">
        <v>945</v>
      </c>
      <c r="B161" s="15">
        <v>0.53561539999999996</v>
      </c>
      <c r="C161">
        <v>-0.115728392</v>
      </c>
      <c r="D161">
        <v>1.186959162</v>
      </c>
      <c r="E161">
        <v>0.2757677</v>
      </c>
    </row>
    <row r="162" spans="1:5" hidden="1" x14ac:dyDescent="0.25">
      <c r="A162" t="s">
        <v>946</v>
      </c>
      <c r="B162" s="15">
        <v>1.561538E-2</v>
      </c>
      <c r="C162">
        <v>-0.31467619400000002</v>
      </c>
      <c r="D162">
        <v>0.34590696300000001</v>
      </c>
      <c r="E162">
        <v>1</v>
      </c>
    </row>
    <row r="163" spans="1:5" hidden="1" x14ac:dyDescent="0.25">
      <c r="A163" t="s">
        <v>947</v>
      </c>
      <c r="B163" s="15">
        <v>9.2615379999999997E-2</v>
      </c>
      <c r="C163">
        <v>-0.55872839200000002</v>
      </c>
      <c r="D163">
        <v>0.74395916200000001</v>
      </c>
      <c r="E163">
        <v>1</v>
      </c>
    </row>
    <row r="164" spans="1:5" hidden="1" x14ac:dyDescent="0.25">
      <c r="A164" t="s">
        <v>948</v>
      </c>
      <c r="B164" s="15">
        <v>1.615385E-3</v>
      </c>
      <c r="C164">
        <v>-0.64972839199999999</v>
      </c>
      <c r="D164">
        <v>0.65295916200000004</v>
      </c>
      <c r="E164">
        <v>1</v>
      </c>
    </row>
    <row r="165" spans="1:5" hidden="1" x14ac:dyDescent="0.25">
      <c r="A165" t="s">
        <v>949</v>
      </c>
      <c r="B165" s="15">
        <v>-0.16738459999999999</v>
      </c>
      <c r="C165">
        <v>-0.81872839200000003</v>
      </c>
      <c r="D165">
        <v>0.483959162</v>
      </c>
      <c r="E165">
        <v>0.99999979999999999</v>
      </c>
    </row>
    <row r="166" spans="1:5" hidden="1" x14ac:dyDescent="0.25">
      <c r="A166" t="s">
        <v>950</v>
      </c>
      <c r="B166" s="15">
        <v>5.1615380000000002E-2</v>
      </c>
      <c r="C166">
        <v>-0.59972839200000005</v>
      </c>
      <c r="D166">
        <v>0.70295916199999997</v>
      </c>
      <c r="E166">
        <v>1</v>
      </c>
    </row>
    <row r="167" spans="1:5" hidden="1" x14ac:dyDescent="0.25">
      <c r="A167" t="s">
        <v>951</v>
      </c>
      <c r="B167" s="15">
        <v>-0.19538459999999999</v>
      </c>
      <c r="C167">
        <v>-0.84672839200000005</v>
      </c>
      <c r="D167">
        <v>0.45595916199999997</v>
      </c>
      <c r="E167">
        <v>0.99999459999999996</v>
      </c>
    </row>
    <row r="168" spans="1:5" hidden="1" x14ac:dyDescent="0.25">
      <c r="A168" t="s">
        <v>952</v>
      </c>
      <c r="B168" s="15">
        <v>7.8782050000000006E-2</v>
      </c>
      <c r="C168">
        <v>-0.23099370499999999</v>
      </c>
      <c r="D168">
        <v>0.38855780699999998</v>
      </c>
      <c r="E168">
        <v>0.99999979999999999</v>
      </c>
    </row>
    <row r="169" spans="1:5" x14ac:dyDescent="0.25">
      <c r="A169" t="s">
        <v>953</v>
      </c>
      <c r="B169" s="15">
        <v>0.66961539999999997</v>
      </c>
      <c r="C169">
        <v>1.8271608000000002E-2</v>
      </c>
      <c r="D169">
        <v>1.3209591620000001</v>
      </c>
      <c r="E169">
        <v>3.6343899999999998E-2</v>
      </c>
    </row>
    <row r="170" spans="1:5" x14ac:dyDescent="0.25">
      <c r="A170" t="s">
        <v>954</v>
      </c>
      <c r="B170" s="15">
        <v>0.76361540000000006</v>
      </c>
      <c r="C170">
        <v>0.11227160799999999</v>
      </c>
      <c r="D170">
        <v>1.4149591619999999</v>
      </c>
      <c r="E170">
        <v>5.9903999999999999E-3</v>
      </c>
    </row>
    <row r="171" spans="1:5" hidden="1" x14ac:dyDescent="0.25">
      <c r="A171" t="s">
        <v>955</v>
      </c>
      <c r="B171" s="15">
        <v>1.561538E-2</v>
      </c>
      <c r="C171">
        <v>-0.222221735</v>
      </c>
      <c r="D171">
        <v>0.25345250400000002</v>
      </c>
      <c r="E171">
        <v>1</v>
      </c>
    </row>
    <row r="172" spans="1:5" hidden="1" x14ac:dyDescent="0.25">
      <c r="A172" t="s">
        <v>956</v>
      </c>
      <c r="B172" s="15">
        <v>-0.44938460000000002</v>
      </c>
      <c r="C172">
        <v>-1.1007283919999999</v>
      </c>
      <c r="D172">
        <v>0.201959162</v>
      </c>
      <c r="E172">
        <v>0.62974370000000002</v>
      </c>
    </row>
    <row r="173" spans="1:5" hidden="1" x14ac:dyDescent="0.25">
      <c r="A173" t="s">
        <v>957</v>
      </c>
      <c r="B173" s="15">
        <v>-1.338462E-2</v>
      </c>
      <c r="C173">
        <v>-0.37225755799999999</v>
      </c>
      <c r="D173">
        <v>0.34548832699999998</v>
      </c>
      <c r="E173">
        <v>1</v>
      </c>
    </row>
    <row r="174" spans="1:5" hidden="1" x14ac:dyDescent="0.25">
      <c r="A174" t="s">
        <v>958</v>
      </c>
      <c r="B174" s="15">
        <v>0.1425043</v>
      </c>
      <c r="C174">
        <v>-0.129663272</v>
      </c>
      <c r="D174">
        <v>0.414671819</v>
      </c>
      <c r="E174">
        <v>0.96010090000000003</v>
      </c>
    </row>
    <row r="175" spans="1:5" hidden="1" x14ac:dyDescent="0.25">
      <c r="A175" t="s">
        <v>959</v>
      </c>
      <c r="B175" s="15">
        <v>-2.0956039999999999E-2</v>
      </c>
      <c r="C175">
        <v>-0.31520316900000001</v>
      </c>
      <c r="D175">
        <v>0.27329108099999999</v>
      </c>
      <c r="E175">
        <v>1</v>
      </c>
    </row>
    <row r="176" spans="1:5" hidden="1" x14ac:dyDescent="0.25">
      <c r="A176" t="s">
        <v>960</v>
      </c>
      <c r="B176" s="15">
        <v>9.8615380000000002E-2</v>
      </c>
      <c r="C176">
        <v>-0.378119445</v>
      </c>
      <c r="D176">
        <v>0.57535021399999997</v>
      </c>
      <c r="E176">
        <v>1</v>
      </c>
    </row>
    <row r="177" spans="1:5" hidden="1" x14ac:dyDescent="0.25">
      <c r="A177" t="s">
        <v>961</v>
      </c>
      <c r="B177" s="15">
        <v>-0.61650000000000005</v>
      </c>
      <c r="C177">
        <v>-1.318234669</v>
      </c>
      <c r="D177">
        <v>8.5234668999999999E-2</v>
      </c>
      <c r="E177">
        <v>0.1715178</v>
      </c>
    </row>
    <row r="178" spans="1:5" hidden="1" x14ac:dyDescent="0.25">
      <c r="A178" t="s">
        <v>962</v>
      </c>
      <c r="B178" s="15">
        <v>5.4999999999999997E-3</v>
      </c>
      <c r="C178">
        <v>-0.69623466899999997</v>
      </c>
      <c r="D178">
        <v>0.70723466899999998</v>
      </c>
      <c r="E178">
        <v>1</v>
      </c>
    </row>
    <row r="179" spans="1:5" hidden="1" x14ac:dyDescent="0.25">
      <c r="A179" t="s">
        <v>963</v>
      </c>
      <c r="B179" s="15">
        <v>-0.23799999999999999</v>
      </c>
      <c r="C179">
        <v>-1.0067118150000001</v>
      </c>
      <c r="D179">
        <v>0.53071181499999998</v>
      </c>
      <c r="E179">
        <v>0.99998969999999998</v>
      </c>
    </row>
    <row r="180" spans="1:5" hidden="1" x14ac:dyDescent="0.25">
      <c r="A180" t="s">
        <v>964</v>
      </c>
      <c r="B180" s="15">
        <v>-0.434</v>
      </c>
      <c r="C180">
        <v>-1.202711815</v>
      </c>
      <c r="D180">
        <v>0.33471181500000002</v>
      </c>
      <c r="E180">
        <v>0.91450609999999999</v>
      </c>
    </row>
    <row r="181" spans="1:5" hidden="1" x14ac:dyDescent="0.25">
      <c r="A181" t="s">
        <v>965</v>
      </c>
      <c r="B181" s="15">
        <v>-7.8666669999999994E-2</v>
      </c>
      <c r="C181">
        <v>-0.80341511600000004</v>
      </c>
      <c r="D181">
        <v>0.64608178299999997</v>
      </c>
      <c r="E181">
        <v>1</v>
      </c>
    </row>
    <row r="182" spans="1:5" hidden="1" x14ac:dyDescent="0.25">
      <c r="A182" t="s">
        <v>966</v>
      </c>
      <c r="B182" s="15">
        <v>0.38300000000000001</v>
      </c>
      <c r="C182">
        <v>-0.50463194600000005</v>
      </c>
      <c r="D182">
        <v>1.270631946</v>
      </c>
      <c r="E182">
        <v>0.99664649999999999</v>
      </c>
    </row>
    <row r="183" spans="1:5" hidden="1" x14ac:dyDescent="0.25">
      <c r="A183" t="s">
        <v>967</v>
      </c>
      <c r="B183" s="15">
        <v>-0.13700000000000001</v>
      </c>
      <c r="C183">
        <v>-0.82455674899999998</v>
      </c>
      <c r="D183">
        <v>0.55055674899999996</v>
      </c>
      <c r="E183">
        <v>1</v>
      </c>
    </row>
    <row r="184" spans="1:5" hidden="1" x14ac:dyDescent="0.25">
      <c r="A184" t="s">
        <v>968</v>
      </c>
      <c r="B184" s="15">
        <v>-0.06</v>
      </c>
      <c r="C184">
        <v>-0.947631946</v>
      </c>
      <c r="D184">
        <v>0.82763194600000001</v>
      </c>
      <c r="E184">
        <v>1</v>
      </c>
    </row>
    <row r="185" spans="1:5" hidden="1" x14ac:dyDescent="0.25">
      <c r="A185" t="s">
        <v>969</v>
      </c>
      <c r="B185" s="15">
        <v>-0.151</v>
      </c>
      <c r="C185">
        <v>-1.038631946</v>
      </c>
      <c r="D185">
        <v>0.73663194600000004</v>
      </c>
      <c r="E185">
        <v>1</v>
      </c>
    </row>
    <row r="186" spans="1:5" hidden="1" x14ac:dyDescent="0.25">
      <c r="A186" t="s">
        <v>970</v>
      </c>
      <c r="B186" s="15">
        <v>-0.32</v>
      </c>
      <c r="C186">
        <v>-1.207631946</v>
      </c>
      <c r="D186">
        <v>0.567631946</v>
      </c>
      <c r="E186">
        <v>0.99981880000000001</v>
      </c>
    </row>
    <row r="187" spans="1:5" hidden="1" x14ac:dyDescent="0.25">
      <c r="A187" t="s">
        <v>971</v>
      </c>
      <c r="B187" s="15">
        <v>-0.10100000000000001</v>
      </c>
      <c r="C187">
        <v>-0.98863194600000004</v>
      </c>
      <c r="D187">
        <v>0.78663194599999997</v>
      </c>
      <c r="E187">
        <v>1</v>
      </c>
    </row>
    <row r="188" spans="1:5" hidden="1" x14ac:dyDescent="0.25">
      <c r="A188" t="s">
        <v>972</v>
      </c>
      <c r="B188" s="15">
        <v>-0.34799999999999998</v>
      </c>
      <c r="C188">
        <v>-1.235631946</v>
      </c>
      <c r="D188">
        <v>0.53963194599999997</v>
      </c>
      <c r="E188">
        <v>0.99924210000000002</v>
      </c>
    </row>
    <row r="189" spans="1:5" hidden="1" x14ac:dyDescent="0.25">
      <c r="A189" t="s">
        <v>973</v>
      </c>
      <c r="B189" s="15">
        <v>-7.3833330000000003E-2</v>
      </c>
      <c r="C189">
        <v>-0.75177343100000005</v>
      </c>
      <c r="D189">
        <v>0.60410676399999996</v>
      </c>
      <c r="E189">
        <v>1</v>
      </c>
    </row>
    <row r="190" spans="1:5" hidden="1" x14ac:dyDescent="0.25">
      <c r="A190" t="s">
        <v>974</v>
      </c>
      <c r="B190" s="15">
        <v>0.51700000000000002</v>
      </c>
      <c r="C190">
        <v>-0.37063194599999999</v>
      </c>
      <c r="D190">
        <v>1.4046319460000001</v>
      </c>
      <c r="E190">
        <v>0.88676580000000005</v>
      </c>
    </row>
    <row r="191" spans="1:5" hidden="1" x14ac:dyDescent="0.25">
      <c r="A191" t="s">
        <v>975</v>
      </c>
      <c r="B191" s="15">
        <v>0.61099999999999999</v>
      </c>
      <c r="C191">
        <v>-0.27663194600000002</v>
      </c>
      <c r="D191">
        <v>1.4986319459999999</v>
      </c>
      <c r="E191">
        <v>0.63428530000000005</v>
      </c>
    </row>
    <row r="192" spans="1:5" hidden="1" x14ac:dyDescent="0.25">
      <c r="A192" t="s">
        <v>976</v>
      </c>
      <c r="B192" s="15">
        <v>-0.13700000000000001</v>
      </c>
      <c r="C192">
        <v>-0.78523472000000005</v>
      </c>
      <c r="D192">
        <v>0.51123472000000003</v>
      </c>
      <c r="E192">
        <v>1</v>
      </c>
    </row>
    <row r="193" spans="1:5" hidden="1" x14ac:dyDescent="0.25">
      <c r="A193" t="s">
        <v>977</v>
      </c>
      <c r="B193" s="15">
        <v>-0.60199999999999998</v>
      </c>
      <c r="C193">
        <v>-1.489631946</v>
      </c>
      <c r="D193">
        <v>0.28563194600000003</v>
      </c>
      <c r="E193">
        <v>0.66306589999999999</v>
      </c>
    </row>
    <row r="194" spans="1:5" hidden="1" x14ac:dyDescent="0.25">
      <c r="A194" t="s">
        <v>978</v>
      </c>
      <c r="B194" s="15">
        <v>-0.16600000000000001</v>
      </c>
      <c r="C194">
        <v>-0.86773466899999996</v>
      </c>
      <c r="D194">
        <v>0.535734669</v>
      </c>
      <c r="E194">
        <v>1</v>
      </c>
    </row>
    <row r="195" spans="1:5" hidden="1" x14ac:dyDescent="0.25">
      <c r="A195" t="s">
        <v>979</v>
      </c>
      <c r="B195" s="15">
        <v>-1.011111E-2</v>
      </c>
      <c r="C195">
        <v>-0.671712902</v>
      </c>
      <c r="D195">
        <v>0.65149067900000002</v>
      </c>
      <c r="E195">
        <v>1</v>
      </c>
    </row>
    <row r="196" spans="1:5" hidden="1" x14ac:dyDescent="0.25">
      <c r="A196" t="s">
        <v>980</v>
      </c>
      <c r="B196" s="15">
        <v>-0.17357139999999999</v>
      </c>
      <c r="C196">
        <v>-0.84455811000000003</v>
      </c>
      <c r="D196">
        <v>0.497415253</v>
      </c>
      <c r="E196">
        <v>0.99999979999999999</v>
      </c>
    </row>
    <row r="197" spans="1:5" hidden="1" x14ac:dyDescent="0.25">
      <c r="A197" t="s">
        <v>981</v>
      </c>
      <c r="B197" s="15">
        <v>-5.3999999999999999E-2</v>
      </c>
      <c r="C197">
        <v>-0.82271181500000001</v>
      </c>
      <c r="D197">
        <v>0.71471181500000003</v>
      </c>
      <c r="E197">
        <v>1</v>
      </c>
    </row>
    <row r="198" spans="1:5" x14ac:dyDescent="0.25">
      <c r="A198" t="s">
        <v>982</v>
      </c>
      <c r="B198" s="15">
        <v>0.622</v>
      </c>
      <c r="C198">
        <v>0.17818402699999999</v>
      </c>
      <c r="D198">
        <v>1.0658159730000001</v>
      </c>
      <c r="E198">
        <v>2.2670000000000001E-4</v>
      </c>
    </row>
    <row r="199" spans="1:5" hidden="1" x14ac:dyDescent="0.25">
      <c r="A199" t="s">
        <v>983</v>
      </c>
      <c r="B199" s="15">
        <v>0.3785</v>
      </c>
      <c r="C199">
        <v>-0.165061337</v>
      </c>
      <c r="D199">
        <v>0.92206133700000004</v>
      </c>
      <c r="E199">
        <v>0.61134060000000001</v>
      </c>
    </row>
    <row r="200" spans="1:5" hidden="1" x14ac:dyDescent="0.25">
      <c r="A200" t="s">
        <v>984</v>
      </c>
      <c r="B200" s="15">
        <v>0.1825</v>
      </c>
      <c r="C200">
        <v>-0.36106133699999998</v>
      </c>
      <c r="D200">
        <v>0.72606133699999997</v>
      </c>
      <c r="E200">
        <v>0.99995060000000002</v>
      </c>
    </row>
    <row r="201" spans="1:5" x14ac:dyDescent="0.25">
      <c r="A201" t="s">
        <v>985</v>
      </c>
      <c r="B201" s="15">
        <v>0.53783329999999996</v>
      </c>
      <c r="C201">
        <v>5.8457293E-2</v>
      </c>
      <c r="D201">
        <v>1.017209373</v>
      </c>
      <c r="E201">
        <v>1.1565499999999999E-2</v>
      </c>
    </row>
    <row r="202" spans="1:5" x14ac:dyDescent="0.25">
      <c r="A202" t="s">
        <v>986</v>
      </c>
      <c r="B202" s="15">
        <v>0.99950000000000006</v>
      </c>
      <c r="C202">
        <v>0.29776533100000002</v>
      </c>
      <c r="D202">
        <v>1.701234669</v>
      </c>
      <c r="E202">
        <v>1.6029999999999999E-4</v>
      </c>
    </row>
    <row r="203" spans="1:5" x14ac:dyDescent="0.25">
      <c r="A203" t="s">
        <v>987</v>
      </c>
      <c r="B203" s="15">
        <v>0.47949999999999998</v>
      </c>
      <c r="C203">
        <v>5.8459199000000003E-2</v>
      </c>
      <c r="D203">
        <v>0.900540801</v>
      </c>
      <c r="E203">
        <v>9.3054000000000001E-3</v>
      </c>
    </row>
    <row r="204" spans="1:5" hidden="1" x14ac:dyDescent="0.25">
      <c r="A204" t="s">
        <v>988</v>
      </c>
      <c r="B204" s="15">
        <v>0.55649999999999999</v>
      </c>
      <c r="C204">
        <v>-0.14523466900000001</v>
      </c>
      <c r="D204">
        <v>1.2582346689999999</v>
      </c>
      <c r="E204">
        <v>0.34353450000000002</v>
      </c>
    </row>
    <row r="205" spans="1:5" hidden="1" x14ac:dyDescent="0.25">
      <c r="A205" t="s">
        <v>989</v>
      </c>
      <c r="B205" s="15">
        <v>0.46550000000000002</v>
      </c>
      <c r="C205">
        <v>-0.23623466900000001</v>
      </c>
      <c r="D205">
        <v>1.1672346689999999</v>
      </c>
      <c r="E205">
        <v>0.704175</v>
      </c>
    </row>
    <row r="206" spans="1:5" hidden="1" x14ac:dyDescent="0.25">
      <c r="A206" t="s">
        <v>990</v>
      </c>
      <c r="B206" s="15">
        <v>0.29649999999999999</v>
      </c>
      <c r="C206">
        <v>-0.40523466899999999</v>
      </c>
      <c r="D206">
        <v>0.99823466900000002</v>
      </c>
      <c r="E206">
        <v>0.9975444</v>
      </c>
    </row>
    <row r="207" spans="1:5" hidden="1" x14ac:dyDescent="0.25">
      <c r="A207" t="s">
        <v>991</v>
      </c>
      <c r="B207" s="15">
        <v>0.51549999999999996</v>
      </c>
      <c r="C207">
        <v>-0.18623466899999999</v>
      </c>
      <c r="D207">
        <v>1.217234669</v>
      </c>
      <c r="E207">
        <v>0.50066480000000002</v>
      </c>
    </row>
    <row r="208" spans="1:5" hidden="1" x14ac:dyDescent="0.25">
      <c r="A208" t="s">
        <v>992</v>
      </c>
      <c r="B208" s="15">
        <v>0.26850000000000002</v>
      </c>
      <c r="C208">
        <v>-0.43323466900000002</v>
      </c>
      <c r="D208">
        <v>0.97023466899999999</v>
      </c>
      <c r="E208">
        <v>0.99949370000000004</v>
      </c>
    </row>
    <row r="209" spans="1:5" x14ac:dyDescent="0.25">
      <c r="A209" t="s">
        <v>993</v>
      </c>
      <c r="B209" s="15">
        <v>0.54266669999999995</v>
      </c>
      <c r="C209">
        <v>0.13751996699999999</v>
      </c>
      <c r="D209">
        <v>0.94781336699999996</v>
      </c>
      <c r="E209">
        <v>5.7209999999999997E-4</v>
      </c>
    </row>
    <row r="210" spans="1:5" x14ac:dyDescent="0.25">
      <c r="A210" t="s">
        <v>994</v>
      </c>
      <c r="B210" s="15">
        <v>1.1335</v>
      </c>
      <c r="C210">
        <v>0.43176533099999997</v>
      </c>
      <c r="D210">
        <v>1.8352346690000001</v>
      </c>
      <c r="E210">
        <v>7.9999999999999996E-6</v>
      </c>
    </row>
    <row r="211" spans="1:5" x14ac:dyDescent="0.25">
      <c r="A211" t="s">
        <v>995</v>
      </c>
      <c r="B211" s="15">
        <v>1.2275</v>
      </c>
      <c r="C211">
        <v>0.525765331</v>
      </c>
      <c r="D211">
        <v>1.929234669</v>
      </c>
      <c r="E211">
        <v>8.9999999999999996E-7</v>
      </c>
    </row>
    <row r="212" spans="1:5" x14ac:dyDescent="0.25">
      <c r="A212" t="s">
        <v>996</v>
      </c>
      <c r="B212" s="15">
        <v>0.47949999999999998</v>
      </c>
      <c r="C212">
        <v>0.12630129600000001</v>
      </c>
      <c r="D212">
        <v>0.83269870400000001</v>
      </c>
      <c r="E212">
        <v>4.3750000000000001E-4</v>
      </c>
    </row>
    <row r="213" spans="1:5" hidden="1" x14ac:dyDescent="0.25">
      <c r="A213" t="s">
        <v>997</v>
      </c>
      <c r="B213" s="15">
        <v>1.4500000000000001E-2</v>
      </c>
      <c r="C213">
        <v>-0.68723466899999996</v>
      </c>
      <c r="D213">
        <v>0.71623466899999999</v>
      </c>
      <c r="E213">
        <v>1</v>
      </c>
    </row>
    <row r="214" spans="1:5" x14ac:dyDescent="0.25">
      <c r="A214" t="s">
        <v>998</v>
      </c>
      <c r="B214" s="15">
        <v>0.45050000000000001</v>
      </c>
      <c r="C214">
        <v>6.6840270000000004E-3</v>
      </c>
      <c r="D214">
        <v>0.89431597299999999</v>
      </c>
      <c r="E214">
        <v>4.2190600000000002E-2</v>
      </c>
    </row>
    <row r="215" spans="1:5" x14ac:dyDescent="0.25">
      <c r="A215" t="s">
        <v>999</v>
      </c>
      <c r="B215" s="15">
        <v>0.60638890000000001</v>
      </c>
      <c r="C215">
        <v>0.22921783800000001</v>
      </c>
      <c r="D215">
        <v>0.98355994000000002</v>
      </c>
      <c r="E215">
        <v>9.0000000000000002E-6</v>
      </c>
    </row>
    <row r="216" spans="1:5" x14ac:dyDescent="0.25">
      <c r="A216" t="s">
        <v>1000</v>
      </c>
      <c r="B216" s="15">
        <v>0.44292860000000001</v>
      </c>
      <c r="C216">
        <v>4.9527757999999998E-2</v>
      </c>
      <c r="D216">
        <v>0.83632938499999998</v>
      </c>
      <c r="E216">
        <v>1.09953E-2</v>
      </c>
    </row>
    <row r="217" spans="1:5" x14ac:dyDescent="0.25">
      <c r="A217" t="s">
        <v>1001</v>
      </c>
      <c r="B217" s="15">
        <v>0.5625</v>
      </c>
      <c r="C217">
        <v>1.8938663000000001E-2</v>
      </c>
      <c r="D217">
        <v>1.1060613370000001</v>
      </c>
      <c r="E217">
        <v>3.3586100000000001E-2</v>
      </c>
    </row>
    <row r="218" spans="1:5" hidden="1" x14ac:dyDescent="0.25">
      <c r="A218" t="s">
        <v>1002</v>
      </c>
      <c r="B218" s="15">
        <v>-0.24349999999999999</v>
      </c>
      <c r="C218">
        <v>-0.78706133700000003</v>
      </c>
      <c r="D218">
        <v>0.30006133699999998</v>
      </c>
      <c r="E218">
        <v>0.99426550000000002</v>
      </c>
    </row>
    <row r="219" spans="1:5" hidden="1" x14ac:dyDescent="0.25">
      <c r="A219" t="s">
        <v>1003</v>
      </c>
      <c r="B219" s="15">
        <v>-0.4395</v>
      </c>
      <c r="C219">
        <v>-0.98306133699999998</v>
      </c>
      <c r="D219">
        <v>0.104061337</v>
      </c>
      <c r="E219">
        <v>0.30652889999999999</v>
      </c>
    </row>
    <row r="220" spans="1:5" hidden="1" x14ac:dyDescent="0.25">
      <c r="A220" t="s">
        <v>1004</v>
      </c>
      <c r="B220" s="15">
        <v>-8.4166669999999999E-2</v>
      </c>
      <c r="C220">
        <v>-0.56354270699999998</v>
      </c>
      <c r="D220">
        <v>0.39520937299999997</v>
      </c>
      <c r="E220">
        <v>1</v>
      </c>
    </row>
    <row r="221" spans="1:5" hidden="1" x14ac:dyDescent="0.25">
      <c r="A221" t="s">
        <v>1005</v>
      </c>
      <c r="B221" s="15">
        <v>0.3775</v>
      </c>
      <c r="C221">
        <v>-0.32423466899999998</v>
      </c>
      <c r="D221">
        <v>1.0792346690000001</v>
      </c>
      <c r="E221">
        <v>0.94683870000000003</v>
      </c>
    </row>
    <row r="222" spans="1:5" hidden="1" x14ac:dyDescent="0.25">
      <c r="A222" t="s">
        <v>1006</v>
      </c>
      <c r="B222" s="15">
        <v>-0.14249999999999999</v>
      </c>
      <c r="C222">
        <v>-0.56354080100000004</v>
      </c>
      <c r="D222">
        <v>0.278540801</v>
      </c>
      <c r="E222">
        <v>0.99994260000000001</v>
      </c>
    </row>
    <row r="223" spans="1:5" hidden="1" x14ac:dyDescent="0.25">
      <c r="A223" t="s">
        <v>1007</v>
      </c>
      <c r="B223" s="15">
        <v>-6.5500000000000003E-2</v>
      </c>
      <c r="C223">
        <v>-0.76723466900000004</v>
      </c>
      <c r="D223">
        <v>0.63623466900000003</v>
      </c>
      <c r="E223">
        <v>1</v>
      </c>
    </row>
    <row r="224" spans="1:5" hidden="1" x14ac:dyDescent="0.25">
      <c r="A224" t="s">
        <v>1008</v>
      </c>
      <c r="B224" s="15">
        <v>-0.1565</v>
      </c>
      <c r="C224">
        <v>-0.85823466900000001</v>
      </c>
      <c r="D224">
        <v>0.54523466899999995</v>
      </c>
      <c r="E224">
        <v>1</v>
      </c>
    </row>
    <row r="225" spans="1:5" hidden="1" x14ac:dyDescent="0.25">
      <c r="A225" t="s">
        <v>1009</v>
      </c>
      <c r="B225" s="15">
        <v>-0.32550000000000001</v>
      </c>
      <c r="C225">
        <v>-1.027234669</v>
      </c>
      <c r="D225">
        <v>0.37623466900000002</v>
      </c>
      <c r="E225">
        <v>0.99078290000000002</v>
      </c>
    </row>
    <row r="226" spans="1:5" hidden="1" x14ac:dyDescent="0.25">
      <c r="A226" t="s">
        <v>1010</v>
      </c>
      <c r="B226" s="15">
        <v>-0.1065</v>
      </c>
      <c r="C226">
        <v>-0.80823466899999996</v>
      </c>
      <c r="D226">
        <v>0.59523466899999999</v>
      </c>
      <c r="E226">
        <v>1</v>
      </c>
    </row>
    <row r="227" spans="1:5" hidden="1" x14ac:dyDescent="0.25">
      <c r="A227" t="s">
        <v>1011</v>
      </c>
      <c r="B227" s="15">
        <v>-0.35349999999999998</v>
      </c>
      <c r="C227">
        <v>-1.0552346690000001</v>
      </c>
      <c r="D227">
        <v>0.348234669</v>
      </c>
      <c r="E227">
        <v>0.97418439999999995</v>
      </c>
    </row>
    <row r="228" spans="1:5" hidden="1" x14ac:dyDescent="0.25">
      <c r="A228" t="s">
        <v>1012</v>
      </c>
      <c r="B228" s="15">
        <v>-7.9333329999999994E-2</v>
      </c>
      <c r="C228">
        <v>-0.48448003299999998</v>
      </c>
      <c r="D228">
        <v>0.32581336700000002</v>
      </c>
      <c r="E228">
        <v>1</v>
      </c>
    </row>
    <row r="229" spans="1:5" hidden="1" x14ac:dyDescent="0.25">
      <c r="A229" t="s">
        <v>1013</v>
      </c>
      <c r="B229" s="15">
        <v>0.51149999999999995</v>
      </c>
      <c r="C229">
        <v>-0.190234669</v>
      </c>
      <c r="D229">
        <v>1.213234669</v>
      </c>
      <c r="E229">
        <v>0.51702340000000002</v>
      </c>
    </row>
    <row r="230" spans="1:5" hidden="1" x14ac:dyDescent="0.25">
      <c r="A230" t="s">
        <v>1014</v>
      </c>
      <c r="B230" s="15">
        <v>0.60550000000000004</v>
      </c>
      <c r="C230">
        <v>-9.6234668999999995E-2</v>
      </c>
      <c r="D230">
        <v>1.3072346690000001</v>
      </c>
      <c r="E230">
        <v>0.19712009999999999</v>
      </c>
    </row>
    <row r="231" spans="1:5" hidden="1" x14ac:dyDescent="0.25">
      <c r="A231" t="s">
        <v>1015</v>
      </c>
      <c r="B231" s="15">
        <v>-0.14249999999999999</v>
      </c>
      <c r="C231">
        <v>-0.49569870399999999</v>
      </c>
      <c r="D231">
        <v>0.21069870399999999</v>
      </c>
      <c r="E231">
        <v>0.99879720000000005</v>
      </c>
    </row>
    <row r="232" spans="1:5" hidden="1" x14ac:dyDescent="0.25">
      <c r="A232" t="s">
        <v>1016</v>
      </c>
      <c r="B232" s="15">
        <v>-0.60750000000000004</v>
      </c>
      <c r="C232">
        <v>-1.3092346690000001</v>
      </c>
      <c r="D232">
        <v>9.4234668999999993E-2</v>
      </c>
      <c r="E232">
        <v>0.1922683</v>
      </c>
    </row>
    <row r="233" spans="1:5" hidden="1" x14ac:dyDescent="0.25">
      <c r="A233" t="s">
        <v>1017</v>
      </c>
      <c r="B233" s="15">
        <v>-0.17150000000000001</v>
      </c>
      <c r="C233">
        <v>-0.61531597299999996</v>
      </c>
      <c r="D233">
        <v>0.27231597299999999</v>
      </c>
      <c r="E233">
        <v>0.99940300000000004</v>
      </c>
    </row>
    <row r="234" spans="1:5" hidden="1" x14ac:dyDescent="0.25">
      <c r="A234" t="s">
        <v>1018</v>
      </c>
      <c r="B234" s="15">
        <v>-1.5611109999999999E-2</v>
      </c>
      <c r="C234">
        <v>-0.39278216199999999</v>
      </c>
      <c r="D234">
        <v>0.36155994000000002</v>
      </c>
      <c r="E234">
        <v>1</v>
      </c>
    </row>
    <row r="235" spans="1:5" hidden="1" x14ac:dyDescent="0.25">
      <c r="A235" t="s">
        <v>1019</v>
      </c>
      <c r="B235" s="15">
        <v>-0.17907139999999999</v>
      </c>
      <c r="C235">
        <v>-0.57247224200000002</v>
      </c>
      <c r="D235">
        <v>0.21432938500000001</v>
      </c>
      <c r="E235">
        <v>0.99285000000000001</v>
      </c>
    </row>
    <row r="236" spans="1:5" hidden="1" x14ac:dyDescent="0.25">
      <c r="A236" t="s">
        <v>1020</v>
      </c>
      <c r="B236" s="15">
        <v>-5.9499999999999997E-2</v>
      </c>
      <c r="C236">
        <v>-0.60306133699999998</v>
      </c>
      <c r="D236">
        <v>0.48406133699999998</v>
      </c>
      <c r="E236">
        <v>1</v>
      </c>
    </row>
    <row r="237" spans="1:5" hidden="1" x14ac:dyDescent="0.25">
      <c r="A237" t="s">
        <v>1021</v>
      </c>
      <c r="B237" s="15">
        <v>-0.19600000000000001</v>
      </c>
      <c r="C237">
        <v>-0.823650569</v>
      </c>
      <c r="D237">
        <v>0.43165056899999998</v>
      </c>
      <c r="E237">
        <v>0.99998779999999998</v>
      </c>
    </row>
    <row r="238" spans="1:5" hidden="1" x14ac:dyDescent="0.25">
      <c r="A238" t="s">
        <v>1022</v>
      </c>
      <c r="B238" s="15">
        <v>0.15933330000000001</v>
      </c>
      <c r="C238">
        <v>-0.413630624</v>
      </c>
      <c r="D238">
        <v>0.73229729099999996</v>
      </c>
      <c r="E238">
        <v>0.99999890000000002</v>
      </c>
    </row>
    <row r="239" spans="1:5" hidden="1" x14ac:dyDescent="0.25">
      <c r="A239" t="s">
        <v>1023</v>
      </c>
      <c r="B239" s="15">
        <v>0.621</v>
      </c>
      <c r="C239">
        <v>-0.147711815</v>
      </c>
      <c r="D239">
        <v>1.3897118150000001</v>
      </c>
      <c r="E239">
        <v>0.30817220000000001</v>
      </c>
    </row>
    <row r="240" spans="1:5" hidden="1" x14ac:dyDescent="0.25">
      <c r="A240" t="s">
        <v>1024</v>
      </c>
      <c r="B240" s="15">
        <v>0.10100000000000001</v>
      </c>
      <c r="C240">
        <v>-0.42413014100000002</v>
      </c>
      <c r="D240">
        <v>0.62613014099999997</v>
      </c>
      <c r="E240">
        <v>1</v>
      </c>
    </row>
    <row r="241" spans="1:5" hidden="1" x14ac:dyDescent="0.25">
      <c r="A241" t="s">
        <v>1025</v>
      </c>
      <c r="B241" s="15">
        <v>0.17799999999999999</v>
      </c>
      <c r="C241">
        <v>-0.59071181500000003</v>
      </c>
      <c r="D241">
        <v>0.94671181500000001</v>
      </c>
      <c r="E241">
        <v>1</v>
      </c>
    </row>
    <row r="242" spans="1:5" hidden="1" x14ac:dyDescent="0.25">
      <c r="A242" t="s">
        <v>1026</v>
      </c>
      <c r="B242" s="15">
        <v>8.6999999999999994E-2</v>
      </c>
      <c r="C242">
        <v>-0.681711815</v>
      </c>
      <c r="D242">
        <v>0.85571181500000004</v>
      </c>
      <c r="E242">
        <v>1</v>
      </c>
    </row>
    <row r="243" spans="1:5" hidden="1" x14ac:dyDescent="0.25">
      <c r="A243" t="s">
        <v>1027</v>
      </c>
      <c r="B243" s="15">
        <v>-8.2000000000000003E-2</v>
      </c>
      <c r="C243">
        <v>-0.85071181500000004</v>
      </c>
      <c r="D243">
        <v>0.686711815</v>
      </c>
      <c r="E243">
        <v>1</v>
      </c>
    </row>
    <row r="244" spans="1:5" hidden="1" x14ac:dyDescent="0.25">
      <c r="A244" t="s">
        <v>1028</v>
      </c>
      <c r="B244" s="15">
        <v>0.13700000000000001</v>
      </c>
      <c r="C244">
        <v>-0.63171181499999995</v>
      </c>
      <c r="D244">
        <v>0.90571181499999998</v>
      </c>
      <c r="E244">
        <v>1</v>
      </c>
    </row>
    <row r="245" spans="1:5" hidden="1" x14ac:dyDescent="0.25">
      <c r="A245" t="s">
        <v>1029</v>
      </c>
      <c r="B245" s="15">
        <v>-0.11</v>
      </c>
      <c r="C245">
        <v>-0.87871181499999995</v>
      </c>
      <c r="D245">
        <v>0.65871181499999998</v>
      </c>
      <c r="E245">
        <v>1</v>
      </c>
    </row>
    <row r="246" spans="1:5" hidden="1" x14ac:dyDescent="0.25">
      <c r="A246" t="s">
        <v>1030</v>
      </c>
      <c r="B246" s="15">
        <v>0.1641667</v>
      </c>
      <c r="C246">
        <v>-0.34830787699999999</v>
      </c>
      <c r="D246">
        <v>0.67664120999999999</v>
      </c>
      <c r="E246">
        <v>0.99997990000000003</v>
      </c>
    </row>
    <row r="247" spans="1:5" hidden="1" x14ac:dyDescent="0.25">
      <c r="A247" t="s">
        <v>1031</v>
      </c>
      <c r="B247" s="15">
        <v>0.755</v>
      </c>
      <c r="C247">
        <v>-1.3711815E-2</v>
      </c>
      <c r="D247">
        <v>1.523711815</v>
      </c>
      <c r="E247">
        <v>6.0867600000000001E-2</v>
      </c>
    </row>
    <row r="248" spans="1:5" x14ac:dyDescent="0.25">
      <c r="A248" t="s">
        <v>1032</v>
      </c>
      <c r="B248" s="15">
        <v>0.84899999999999998</v>
      </c>
      <c r="C248">
        <v>8.0288184999999998E-2</v>
      </c>
      <c r="D248">
        <v>1.6177118150000001</v>
      </c>
      <c r="E248">
        <v>1.44362E-2</v>
      </c>
    </row>
    <row r="249" spans="1:5" hidden="1" x14ac:dyDescent="0.25">
      <c r="A249" t="s">
        <v>1033</v>
      </c>
      <c r="B249" s="15">
        <v>0.10100000000000001</v>
      </c>
      <c r="C249">
        <v>-0.37147818300000002</v>
      </c>
      <c r="D249">
        <v>0.57347818299999997</v>
      </c>
      <c r="E249">
        <v>1</v>
      </c>
    </row>
    <row r="250" spans="1:5" hidden="1" x14ac:dyDescent="0.25">
      <c r="A250" t="s">
        <v>1034</v>
      </c>
      <c r="B250" s="15">
        <v>-0.36399999999999999</v>
      </c>
      <c r="C250">
        <v>-1.132711815</v>
      </c>
      <c r="D250">
        <v>0.40471181499999997</v>
      </c>
      <c r="E250">
        <v>0.98792539999999995</v>
      </c>
    </row>
    <row r="251" spans="1:5" hidden="1" x14ac:dyDescent="0.25">
      <c r="A251" t="s">
        <v>1035</v>
      </c>
      <c r="B251" s="15">
        <v>7.1999999999999995E-2</v>
      </c>
      <c r="C251">
        <v>-0.47156133700000002</v>
      </c>
      <c r="D251">
        <v>0.61556133700000004</v>
      </c>
      <c r="E251">
        <v>1</v>
      </c>
    </row>
    <row r="252" spans="1:5" hidden="1" x14ac:dyDescent="0.25">
      <c r="A252" t="s">
        <v>1036</v>
      </c>
      <c r="B252" s="15">
        <v>0.22788890000000001</v>
      </c>
      <c r="C252">
        <v>-0.26276813100000002</v>
      </c>
      <c r="D252">
        <v>0.71854590900000004</v>
      </c>
      <c r="E252">
        <v>0.99062170000000005</v>
      </c>
    </row>
    <row r="253" spans="1:5" hidden="1" x14ac:dyDescent="0.25">
      <c r="A253" t="s">
        <v>1037</v>
      </c>
      <c r="B253" s="15">
        <v>6.4428570000000004E-2</v>
      </c>
      <c r="C253">
        <v>-0.43881144</v>
      </c>
      <c r="D253">
        <v>0.567668583</v>
      </c>
      <c r="E253">
        <v>1</v>
      </c>
    </row>
    <row r="254" spans="1:5" hidden="1" x14ac:dyDescent="0.25">
      <c r="A254" t="s">
        <v>1038</v>
      </c>
      <c r="B254" s="15">
        <v>0.184</v>
      </c>
      <c r="C254">
        <v>-0.44365056899999999</v>
      </c>
      <c r="D254">
        <v>0.81165056899999999</v>
      </c>
      <c r="E254">
        <v>0.99999660000000001</v>
      </c>
    </row>
    <row r="255" spans="1:5" hidden="1" x14ac:dyDescent="0.25">
      <c r="A255" t="s">
        <v>1039</v>
      </c>
      <c r="B255" s="15">
        <v>0.35533330000000002</v>
      </c>
      <c r="C255">
        <v>-0.21763062399999999</v>
      </c>
      <c r="D255">
        <v>0.92829729100000002</v>
      </c>
      <c r="E255">
        <v>0.81223440000000002</v>
      </c>
    </row>
    <row r="256" spans="1:5" x14ac:dyDescent="0.25">
      <c r="A256" t="s">
        <v>1040</v>
      </c>
      <c r="B256" s="15">
        <v>0.81699999999999995</v>
      </c>
      <c r="C256">
        <v>4.8288184999999997E-2</v>
      </c>
      <c r="D256">
        <v>1.585711815</v>
      </c>
      <c r="E256">
        <v>2.4101500000000001E-2</v>
      </c>
    </row>
    <row r="257" spans="1:5" hidden="1" x14ac:dyDescent="0.25">
      <c r="A257" t="s">
        <v>1041</v>
      </c>
      <c r="B257" s="15">
        <v>0.29699999999999999</v>
      </c>
      <c r="C257">
        <v>-0.22813014100000001</v>
      </c>
      <c r="D257">
        <v>0.82213014100000004</v>
      </c>
      <c r="E257">
        <v>0.91309390000000001</v>
      </c>
    </row>
    <row r="258" spans="1:5" hidden="1" x14ac:dyDescent="0.25">
      <c r="A258" t="s">
        <v>1042</v>
      </c>
      <c r="B258" s="15">
        <v>0.374</v>
      </c>
      <c r="C258">
        <v>-0.39471181500000002</v>
      </c>
      <c r="D258">
        <v>1.142711815</v>
      </c>
      <c r="E258">
        <v>0.98300019999999999</v>
      </c>
    </row>
    <row r="259" spans="1:5" hidden="1" x14ac:dyDescent="0.25">
      <c r="A259" t="s">
        <v>1043</v>
      </c>
      <c r="B259" s="15">
        <v>0.28299999999999997</v>
      </c>
      <c r="C259">
        <v>-0.48571181499999999</v>
      </c>
      <c r="D259">
        <v>1.051711815</v>
      </c>
      <c r="E259">
        <v>0.99973800000000002</v>
      </c>
    </row>
    <row r="260" spans="1:5" hidden="1" x14ac:dyDescent="0.25">
      <c r="A260" t="s">
        <v>1044</v>
      </c>
      <c r="B260" s="15">
        <v>0.114</v>
      </c>
      <c r="C260">
        <v>-0.65471181499999997</v>
      </c>
      <c r="D260">
        <v>0.88271181499999996</v>
      </c>
      <c r="E260">
        <v>1</v>
      </c>
    </row>
    <row r="261" spans="1:5" hidden="1" x14ac:dyDescent="0.25">
      <c r="A261" t="s">
        <v>1045</v>
      </c>
      <c r="B261" s="15">
        <v>0.33300000000000002</v>
      </c>
      <c r="C261">
        <v>-0.435711815</v>
      </c>
      <c r="D261">
        <v>1.101711815</v>
      </c>
      <c r="E261">
        <v>0.99644719999999998</v>
      </c>
    </row>
    <row r="262" spans="1:5" hidden="1" x14ac:dyDescent="0.25">
      <c r="A262" t="s">
        <v>1046</v>
      </c>
      <c r="B262" s="15">
        <v>8.5999999999999993E-2</v>
      </c>
      <c r="C262">
        <v>-0.682711815</v>
      </c>
      <c r="D262">
        <v>0.85471181500000004</v>
      </c>
      <c r="E262">
        <v>1</v>
      </c>
    </row>
    <row r="263" spans="1:5" hidden="1" x14ac:dyDescent="0.25">
      <c r="A263" t="s">
        <v>1047</v>
      </c>
      <c r="B263" s="15">
        <v>0.36016670000000001</v>
      </c>
      <c r="C263">
        <v>-0.15230787700000001</v>
      </c>
      <c r="D263">
        <v>0.87264120999999994</v>
      </c>
      <c r="E263">
        <v>0.59264589999999995</v>
      </c>
    </row>
    <row r="264" spans="1:5" x14ac:dyDescent="0.25">
      <c r="A264" t="s">
        <v>1048</v>
      </c>
      <c r="B264" s="15">
        <v>0.95099999999999996</v>
      </c>
      <c r="C264">
        <v>0.18228818499999999</v>
      </c>
      <c r="D264">
        <v>1.7197118149999999</v>
      </c>
      <c r="E264">
        <v>2.4789E-3</v>
      </c>
    </row>
    <row r="265" spans="1:5" x14ac:dyDescent="0.25">
      <c r="A265" t="s">
        <v>1049</v>
      </c>
      <c r="B265" s="15">
        <v>1.0449999999999999</v>
      </c>
      <c r="C265">
        <v>0.27628818500000002</v>
      </c>
      <c r="D265">
        <v>1.813711815</v>
      </c>
      <c r="E265">
        <v>4.258E-4</v>
      </c>
    </row>
    <row r="266" spans="1:5" hidden="1" x14ac:dyDescent="0.25">
      <c r="A266" t="s">
        <v>1050</v>
      </c>
      <c r="B266" s="15">
        <v>0.29699999999999999</v>
      </c>
      <c r="C266">
        <v>-0.17547818300000001</v>
      </c>
      <c r="D266">
        <v>0.76947818300000004</v>
      </c>
      <c r="E266">
        <v>0.79281230000000003</v>
      </c>
    </row>
    <row r="267" spans="1:5" hidden="1" x14ac:dyDescent="0.25">
      <c r="A267" t="s">
        <v>1051</v>
      </c>
      <c r="B267" s="15">
        <v>-0.16800000000000001</v>
      </c>
      <c r="C267">
        <v>-0.936711815</v>
      </c>
      <c r="D267">
        <v>0.60071181500000004</v>
      </c>
      <c r="E267">
        <v>1</v>
      </c>
    </row>
    <row r="268" spans="1:5" hidden="1" x14ac:dyDescent="0.25">
      <c r="A268" t="s">
        <v>1052</v>
      </c>
      <c r="B268" s="15">
        <v>0.26800000000000002</v>
      </c>
      <c r="C268">
        <v>-0.27556133700000002</v>
      </c>
      <c r="D268">
        <v>0.81156133699999999</v>
      </c>
      <c r="E268">
        <v>0.97999809999999998</v>
      </c>
    </row>
    <row r="269" spans="1:5" hidden="1" x14ac:dyDescent="0.25">
      <c r="A269" t="s">
        <v>1053</v>
      </c>
      <c r="B269" s="15">
        <v>0.42388890000000001</v>
      </c>
      <c r="C269">
        <v>-6.6768130999999994E-2</v>
      </c>
      <c r="D269">
        <v>0.91454590899999999</v>
      </c>
      <c r="E269">
        <v>0.1953066</v>
      </c>
    </row>
    <row r="270" spans="1:5" hidden="1" x14ac:dyDescent="0.25">
      <c r="A270" t="s">
        <v>1054</v>
      </c>
      <c r="B270" s="15">
        <v>0.26042860000000001</v>
      </c>
      <c r="C270">
        <v>-0.24281143999999999</v>
      </c>
      <c r="D270">
        <v>0.76366858299999996</v>
      </c>
      <c r="E270">
        <v>0.96491610000000005</v>
      </c>
    </row>
    <row r="271" spans="1:5" hidden="1" x14ac:dyDescent="0.25">
      <c r="A271" t="s">
        <v>1055</v>
      </c>
      <c r="B271" s="15">
        <v>0.38</v>
      </c>
      <c r="C271">
        <v>-0.24765056899999999</v>
      </c>
      <c r="D271">
        <v>1.0076505689999999</v>
      </c>
      <c r="E271">
        <v>0.84384429999999999</v>
      </c>
    </row>
    <row r="272" spans="1:5" hidden="1" x14ac:dyDescent="0.25">
      <c r="A272" t="s">
        <v>1056</v>
      </c>
      <c r="B272" s="15">
        <v>0.46166669999999999</v>
      </c>
      <c r="C272">
        <v>-0.26308178300000001</v>
      </c>
      <c r="D272">
        <v>1.186415116</v>
      </c>
      <c r="E272">
        <v>0.77257430000000005</v>
      </c>
    </row>
    <row r="273" spans="1:5" hidden="1" x14ac:dyDescent="0.25">
      <c r="A273" t="s">
        <v>1057</v>
      </c>
      <c r="B273" s="15">
        <v>-5.8333330000000003E-2</v>
      </c>
      <c r="C273">
        <v>-0.51670449900000004</v>
      </c>
      <c r="D273">
        <v>0.40003783300000001</v>
      </c>
      <c r="E273">
        <v>1</v>
      </c>
    </row>
    <row r="274" spans="1:5" hidden="1" x14ac:dyDescent="0.25">
      <c r="A274" t="s">
        <v>1058</v>
      </c>
      <c r="B274" s="15">
        <v>1.866667E-2</v>
      </c>
      <c r="C274">
        <v>-0.70608178300000002</v>
      </c>
      <c r="D274">
        <v>0.74341511599999999</v>
      </c>
      <c r="E274">
        <v>1</v>
      </c>
    </row>
    <row r="275" spans="1:5" hidden="1" x14ac:dyDescent="0.25">
      <c r="A275" t="s">
        <v>1059</v>
      </c>
      <c r="B275" s="15">
        <v>-7.2333330000000001E-2</v>
      </c>
      <c r="C275">
        <v>-0.79708178299999999</v>
      </c>
      <c r="D275">
        <v>0.65241511600000002</v>
      </c>
      <c r="E275">
        <v>1</v>
      </c>
    </row>
    <row r="276" spans="1:5" hidden="1" x14ac:dyDescent="0.25">
      <c r="A276" t="s">
        <v>1060</v>
      </c>
      <c r="B276" s="15">
        <v>-0.2413333</v>
      </c>
      <c r="C276">
        <v>-0.96608178300000003</v>
      </c>
      <c r="D276">
        <v>0.48341511599999998</v>
      </c>
      <c r="E276">
        <v>0.99995780000000001</v>
      </c>
    </row>
    <row r="277" spans="1:5" hidden="1" x14ac:dyDescent="0.25">
      <c r="A277" t="s">
        <v>1061</v>
      </c>
      <c r="B277" s="15">
        <v>-2.2333329999999998E-2</v>
      </c>
      <c r="C277">
        <v>-0.74708178300000005</v>
      </c>
      <c r="D277">
        <v>0.70241511599999995</v>
      </c>
      <c r="E277">
        <v>1</v>
      </c>
    </row>
    <row r="278" spans="1:5" hidden="1" x14ac:dyDescent="0.25">
      <c r="A278" t="s">
        <v>1062</v>
      </c>
      <c r="B278" s="15">
        <v>-0.2693333</v>
      </c>
      <c r="C278">
        <v>-0.99408178300000005</v>
      </c>
      <c r="D278">
        <v>0.45541511600000001</v>
      </c>
      <c r="E278">
        <v>0.99969169999999996</v>
      </c>
    </row>
    <row r="279" spans="1:5" hidden="1" x14ac:dyDescent="0.25">
      <c r="A279" t="s">
        <v>1063</v>
      </c>
      <c r="B279" s="15">
        <v>4.8333330000000004E-3</v>
      </c>
      <c r="C279">
        <v>-0.43898263999999998</v>
      </c>
      <c r="D279">
        <v>0.448649307</v>
      </c>
      <c r="E279">
        <v>1</v>
      </c>
    </row>
    <row r="280" spans="1:5" hidden="1" x14ac:dyDescent="0.25">
      <c r="A280" t="s">
        <v>1064</v>
      </c>
      <c r="B280" s="15">
        <v>0.59566669999999999</v>
      </c>
      <c r="C280">
        <v>-0.12908178300000001</v>
      </c>
      <c r="D280">
        <v>1.3204151159999999</v>
      </c>
      <c r="E280">
        <v>0.27669650000000001</v>
      </c>
    </row>
    <row r="281" spans="1:5" hidden="1" x14ac:dyDescent="0.25">
      <c r="A281" t="s">
        <v>1065</v>
      </c>
      <c r="B281" s="15">
        <v>0.68966669999999997</v>
      </c>
      <c r="C281">
        <v>-3.5081782999999998E-2</v>
      </c>
      <c r="D281">
        <v>1.414415116</v>
      </c>
      <c r="E281">
        <v>8.4261799999999998E-2</v>
      </c>
    </row>
    <row r="282" spans="1:5" hidden="1" x14ac:dyDescent="0.25">
      <c r="A282" t="s">
        <v>1066</v>
      </c>
      <c r="B282" s="15">
        <v>-5.8333330000000003E-2</v>
      </c>
      <c r="C282">
        <v>-0.45529440799999998</v>
      </c>
      <c r="D282">
        <v>0.33862774099999998</v>
      </c>
      <c r="E282">
        <v>1</v>
      </c>
    </row>
    <row r="283" spans="1:5" hidden="1" x14ac:dyDescent="0.25">
      <c r="A283" t="s">
        <v>1067</v>
      </c>
      <c r="B283" s="15">
        <v>-0.5233333</v>
      </c>
      <c r="C283">
        <v>-1.2480817829999999</v>
      </c>
      <c r="D283">
        <v>0.20141511600000001</v>
      </c>
      <c r="E283">
        <v>0.53670359999999995</v>
      </c>
    </row>
    <row r="284" spans="1:5" hidden="1" x14ac:dyDescent="0.25">
      <c r="A284" t="s">
        <v>1068</v>
      </c>
      <c r="B284" s="15">
        <v>-8.7333330000000001E-2</v>
      </c>
      <c r="C284">
        <v>-0.56670937300000002</v>
      </c>
      <c r="D284">
        <v>0.39204270699999999</v>
      </c>
      <c r="E284">
        <v>1</v>
      </c>
    </row>
    <row r="285" spans="1:5" hidden="1" x14ac:dyDescent="0.25">
      <c r="A285" t="s">
        <v>1069</v>
      </c>
      <c r="B285" s="15">
        <v>6.8555560000000001E-2</v>
      </c>
      <c r="C285">
        <v>-0.34987815700000002</v>
      </c>
      <c r="D285">
        <v>0.48698926799999998</v>
      </c>
      <c r="E285">
        <v>1</v>
      </c>
    </row>
    <row r="286" spans="1:5" hidden="1" x14ac:dyDescent="0.25">
      <c r="A286" t="s">
        <v>1070</v>
      </c>
      <c r="B286" s="15">
        <v>-9.4904760000000005E-2</v>
      </c>
      <c r="C286">
        <v>-0.52802480299999999</v>
      </c>
      <c r="D286">
        <v>0.33821527899999998</v>
      </c>
      <c r="E286">
        <v>1</v>
      </c>
    </row>
    <row r="287" spans="1:5" hidden="1" x14ac:dyDescent="0.25">
      <c r="A287" t="s">
        <v>1071</v>
      </c>
      <c r="B287" s="15">
        <v>2.4666670000000002E-2</v>
      </c>
      <c r="C287">
        <v>-0.54829729100000002</v>
      </c>
      <c r="D287">
        <v>0.597630624</v>
      </c>
      <c r="E287">
        <v>1</v>
      </c>
    </row>
    <row r="288" spans="1:5" hidden="1" x14ac:dyDescent="0.25">
      <c r="A288" t="s">
        <v>1072</v>
      </c>
      <c r="B288" s="15">
        <v>-0.52</v>
      </c>
      <c r="C288">
        <v>-1.2075567490000001</v>
      </c>
      <c r="D288">
        <v>0.167556749</v>
      </c>
      <c r="E288">
        <v>0.43965870000000001</v>
      </c>
    </row>
    <row r="289" spans="1:5" hidden="1" x14ac:dyDescent="0.25">
      <c r="A289" t="s">
        <v>1073</v>
      </c>
      <c r="B289" s="15">
        <v>-0.443</v>
      </c>
      <c r="C289">
        <v>-1.330631946</v>
      </c>
      <c r="D289">
        <v>0.444631946</v>
      </c>
      <c r="E289">
        <v>0.97686200000000001</v>
      </c>
    </row>
    <row r="290" spans="1:5" hidden="1" x14ac:dyDescent="0.25">
      <c r="A290" t="s">
        <v>1074</v>
      </c>
      <c r="B290" s="15">
        <v>-0.53400000000000003</v>
      </c>
      <c r="C290">
        <v>-1.421631946</v>
      </c>
      <c r="D290">
        <v>0.35363194599999997</v>
      </c>
      <c r="E290">
        <v>0.85155360000000002</v>
      </c>
    </row>
    <row r="291" spans="1:5" hidden="1" x14ac:dyDescent="0.25">
      <c r="A291" t="s">
        <v>1075</v>
      </c>
      <c r="B291" s="15">
        <v>-0.70299999999999996</v>
      </c>
      <c r="C291">
        <v>-1.590631946</v>
      </c>
      <c r="D291">
        <v>0.18463194599999999</v>
      </c>
      <c r="E291">
        <v>0.3460975</v>
      </c>
    </row>
    <row r="292" spans="1:5" hidden="1" x14ac:dyDescent="0.25">
      <c r="A292" t="s">
        <v>1076</v>
      </c>
      <c r="B292" s="15">
        <v>-0.48399999999999999</v>
      </c>
      <c r="C292">
        <v>-1.3716319459999999</v>
      </c>
      <c r="D292">
        <v>0.40363194600000002</v>
      </c>
      <c r="E292">
        <v>0.9389904</v>
      </c>
    </row>
    <row r="293" spans="1:5" hidden="1" x14ac:dyDescent="0.25">
      <c r="A293" t="s">
        <v>1077</v>
      </c>
      <c r="B293" s="15">
        <v>-0.73099999999999998</v>
      </c>
      <c r="C293">
        <v>-1.618631946</v>
      </c>
      <c r="D293">
        <v>0.15663194599999999</v>
      </c>
      <c r="E293">
        <v>0.27314749999999999</v>
      </c>
    </row>
    <row r="294" spans="1:5" hidden="1" x14ac:dyDescent="0.25">
      <c r="A294" t="s">
        <v>1078</v>
      </c>
      <c r="B294" s="15">
        <v>-0.4568333</v>
      </c>
      <c r="C294">
        <v>-1.1347734309999999</v>
      </c>
      <c r="D294">
        <v>0.22110676400000001</v>
      </c>
      <c r="E294">
        <v>0.67526419999999998</v>
      </c>
    </row>
    <row r="295" spans="1:5" hidden="1" x14ac:dyDescent="0.25">
      <c r="A295" t="s">
        <v>1079</v>
      </c>
      <c r="B295" s="15">
        <v>0.13400000000000001</v>
      </c>
      <c r="C295">
        <v>-0.75363194600000005</v>
      </c>
      <c r="D295">
        <v>1.0216319460000001</v>
      </c>
      <c r="E295">
        <v>1</v>
      </c>
    </row>
    <row r="296" spans="1:5" hidden="1" x14ac:dyDescent="0.25">
      <c r="A296" t="s">
        <v>1080</v>
      </c>
      <c r="B296" s="15">
        <v>0.22800000000000001</v>
      </c>
      <c r="C296">
        <v>-0.65963194599999997</v>
      </c>
      <c r="D296">
        <v>1.1156319459999999</v>
      </c>
      <c r="E296">
        <v>0.99999979999999999</v>
      </c>
    </row>
    <row r="297" spans="1:5" hidden="1" x14ac:dyDescent="0.25">
      <c r="A297" t="s">
        <v>1081</v>
      </c>
      <c r="B297" s="15">
        <v>-0.52</v>
      </c>
      <c r="C297">
        <v>-1.1682347200000001</v>
      </c>
      <c r="D297">
        <v>0.12823472</v>
      </c>
      <c r="E297">
        <v>0.32144509999999998</v>
      </c>
    </row>
    <row r="298" spans="1:5" x14ac:dyDescent="0.25">
      <c r="A298" t="s">
        <v>1082</v>
      </c>
      <c r="B298" s="15">
        <v>-0.98499999999999999</v>
      </c>
      <c r="C298">
        <v>-1.872631946</v>
      </c>
      <c r="D298">
        <v>-9.7368053999999996E-2</v>
      </c>
      <c r="E298">
        <v>1.3512400000000001E-2</v>
      </c>
    </row>
    <row r="299" spans="1:5" hidden="1" x14ac:dyDescent="0.25">
      <c r="A299" t="s">
        <v>1083</v>
      </c>
      <c r="B299" s="15">
        <v>-0.54900000000000004</v>
      </c>
      <c r="C299">
        <v>-1.2507346690000001</v>
      </c>
      <c r="D299">
        <v>0.15273466899999999</v>
      </c>
      <c r="E299">
        <v>0.37035230000000002</v>
      </c>
    </row>
    <row r="300" spans="1:5" hidden="1" x14ac:dyDescent="0.25">
      <c r="A300" t="s">
        <v>1084</v>
      </c>
      <c r="B300" s="15">
        <v>-0.39311109999999999</v>
      </c>
      <c r="C300">
        <v>-1.0547129019999999</v>
      </c>
      <c r="D300">
        <v>0.26849067900000001</v>
      </c>
      <c r="E300">
        <v>0.86585939999999995</v>
      </c>
    </row>
    <row r="301" spans="1:5" hidden="1" x14ac:dyDescent="0.25">
      <c r="A301" t="s">
        <v>1085</v>
      </c>
      <c r="B301" s="15">
        <v>-0.55657140000000005</v>
      </c>
      <c r="C301">
        <v>-1.2275581099999999</v>
      </c>
      <c r="D301">
        <v>0.11441525299999999</v>
      </c>
      <c r="E301">
        <v>0.26057170000000002</v>
      </c>
    </row>
    <row r="302" spans="1:5" hidden="1" x14ac:dyDescent="0.25">
      <c r="A302" t="s">
        <v>1086</v>
      </c>
      <c r="B302" s="15">
        <v>-0.437</v>
      </c>
      <c r="C302">
        <v>-1.2057118149999999</v>
      </c>
      <c r="D302">
        <v>0.33171181500000002</v>
      </c>
      <c r="E302">
        <v>0.9088697</v>
      </c>
    </row>
    <row r="303" spans="1:5" hidden="1" x14ac:dyDescent="0.25">
      <c r="A303" t="s">
        <v>1087</v>
      </c>
      <c r="B303" s="15">
        <v>7.6999999999999999E-2</v>
      </c>
      <c r="C303">
        <v>-0.61055674900000001</v>
      </c>
      <c r="D303">
        <v>0.76455674900000004</v>
      </c>
      <c r="E303">
        <v>1</v>
      </c>
    </row>
    <row r="304" spans="1:5" hidden="1" x14ac:dyDescent="0.25">
      <c r="A304" t="s">
        <v>1088</v>
      </c>
      <c r="B304" s="15">
        <v>-1.4E-2</v>
      </c>
      <c r="C304">
        <v>-0.70155674899999998</v>
      </c>
      <c r="D304">
        <v>0.67355674899999995</v>
      </c>
      <c r="E304">
        <v>1</v>
      </c>
    </row>
    <row r="305" spans="1:5" hidden="1" x14ac:dyDescent="0.25">
      <c r="A305" t="s">
        <v>1089</v>
      </c>
      <c r="B305" s="15">
        <v>-0.183</v>
      </c>
      <c r="C305">
        <v>-0.87055674900000002</v>
      </c>
      <c r="D305">
        <v>0.50455674900000003</v>
      </c>
      <c r="E305">
        <v>0.99999959999999999</v>
      </c>
    </row>
    <row r="306" spans="1:5" hidden="1" x14ac:dyDescent="0.25">
      <c r="A306" t="s">
        <v>1090</v>
      </c>
      <c r="B306" s="15">
        <v>3.5999999999999997E-2</v>
      </c>
      <c r="C306">
        <v>-0.65155674900000005</v>
      </c>
      <c r="D306">
        <v>0.723556749</v>
      </c>
      <c r="E306">
        <v>1</v>
      </c>
    </row>
    <row r="307" spans="1:5" hidden="1" x14ac:dyDescent="0.25">
      <c r="A307" t="s">
        <v>1091</v>
      </c>
      <c r="B307" s="15">
        <v>-0.21099999999999999</v>
      </c>
      <c r="C307">
        <v>-0.89855674900000004</v>
      </c>
      <c r="D307">
        <v>0.476556749</v>
      </c>
      <c r="E307">
        <v>0.99999139999999997</v>
      </c>
    </row>
    <row r="308" spans="1:5" hidden="1" x14ac:dyDescent="0.25">
      <c r="A308" t="s">
        <v>1092</v>
      </c>
      <c r="B308" s="15">
        <v>6.3166669999999994E-2</v>
      </c>
      <c r="C308">
        <v>-0.31689462699999998</v>
      </c>
      <c r="D308">
        <v>0.44322795999999998</v>
      </c>
      <c r="E308">
        <v>1</v>
      </c>
    </row>
    <row r="309" spans="1:5" hidden="1" x14ac:dyDescent="0.25">
      <c r="A309" t="s">
        <v>1093</v>
      </c>
      <c r="B309" s="15">
        <v>0.65400000000000003</v>
      </c>
      <c r="C309">
        <v>-3.3556748999999997E-2</v>
      </c>
      <c r="D309">
        <v>1.341556749</v>
      </c>
      <c r="E309">
        <v>8.4612800000000002E-2</v>
      </c>
    </row>
    <row r="310" spans="1:5" x14ac:dyDescent="0.25">
      <c r="A310" t="s">
        <v>1094</v>
      </c>
      <c r="B310" s="15">
        <v>0.748</v>
      </c>
      <c r="C310">
        <v>6.0443251000000003E-2</v>
      </c>
      <c r="D310">
        <v>1.4355567490000001</v>
      </c>
      <c r="E310">
        <v>1.7741300000000002E-2</v>
      </c>
    </row>
    <row r="311" spans="1:5" hidden="1" x14ac:dyDescent="0.25">
      <c r="A311" t="s">
        <v>1095</v>
      </c>
      <c r="B311" s="15">
        <v>2.2204459999999999E-16</v>
      </c>
      <c r="C311">
        <v>-0.32411736000000002</v>
      </c>
      <c r="D311">
        <v>0.32411736000000002</v>
      </c>
      <c r="E311">
        <v>1</v>
      </c>
    </row>
    <row r="312" spans="1:5" hidden="1" x14ac:dyDescent="0.25">
      <c r="A312" t="s">
        <v>1096</v>
      </c>
      <c r="B312" s="15">
        <v>-0.46500000000000002</v>
      </c>
      <c r="C312">
        <v>-1.1525567489999999</v>
      </c>
      <c r="D312">
        <v>0.222556749</v>
      </c>
      <c r="E312">
        <v>0.66840580000000005</v>
      </c>
    </row>
    <row r="313" spans="1:5" hidden="1" x14ac:dyDescent="0.25">
      <c r="A313" t="s">
        <v>1097</v>
      </c>
      <c r="B313" s="15">
        <v>-2.9000000000000001E-2</v>
      </c>
      <c r="C313">
        <v>-0.45004080099999999</v>
      </c>
      <c r="D313">
        <v>0.39204080099999999</v>
      </c>
      <c r="E313">
        <v>1</v>
      </c>
    </row>
    <row r="314" spans="1:5" hidden="1" x14ac:dyDescent="0.25">
      <c r="A314" t="s">
        <v>1098</v>
      </c>
      <c r="B314" s="15">
        <v>0.1268889</v>
      </c>
      <c r="C314">
        <v>-0.22319787199999999</v>
      </c>
      <c r="D314">
        <v>0.47697564999999997</v>
      </c>
      <c r="E314">
        <v>0.99980069999999999</v>
      </c>
    </row>
    <row r="315" spans="1:5" hidden="1" x14ac:dyDescent="0.25">
      <c r="A315" t="s">
        <v>1099</v>
      </c>
      <c r="B315" s="15">
        <v>-3.6571430000000002E-2</v>
      </c>
      <c r="C315">
        <v>-0.40408597000000002</v>
      </c>
      <c r="D315">
        <v>0.33094311300000001</v>
      </c>
      <c r="E315">
        <v>1</v>
      </c>
    </row>
    <row r="316" spans="1:5" hidden="1" x14ac:dyDescent="0.25">
      <c r="A316" t="s">
        <v>1100</v>
      </c>
      <c r="B316" s="15">
        <v>8.3000000000000004E-2</v>
      </c>
      <c r="C316">
        <v>-0.44213014099999998</v>
      </c>
      <c r="D316">
        <v>0.60813014099999996</v>
      </c>
      <c r="E316">
        <v>1</v>
      </c>
    </row>
    <row r="317" spans="1:5" hidden="1" x14ac:dyDescent="0.25">
      <c r="A317" t="s">
        <v>1101</v>
      </c>
      <c r="B317" s="15">
        <v>-9.0999999999999998E-2</v>
      </c>
      <c r="C317">
        <v>-0.97863194600000003</v>
      </c>
      <c r="D317">
        <v>0.79663194599999998</v>
      </c>
      <c r="E317">
        <v>1</v>
      </c>
    </row>
    <row r="318" spans="1:5" hidden="1" x14ac:dyDescent="0.25">
      <c r="A318" t="s">
        <v>1102</v>
      </c>
      <c r="B318" s="15">
        <v>-0.26</v>
      </c>
      <c r="C318">
        <v>-1.147631946</v>
      </c>
      <c r="D318">
        <v>0.62763194600000005</v>
      </c>
      <c r="E318">
        <v>0.99999669999999996</v>
      </c>
    </row>
    <row r="319" spans="1:5" hidden="1" x14ac:dyDescent="0.25">
      <c r="A319" t="s">
        <v>1103</v>
      </c>
      <c r="B319" s="15">
        <v>-4.1000000000000002E-2</v>
      </c>
      <c r="C319">
        <v>-0.92863194599999999</v>
      </c>
      <c r="D319">
        <v>0.84663194600000002</v>
      </c>
      <c r="E319">
        <v>1</v>
      </c>
    </row>
    <row r="320" spans="1:5" hidden="1" x14ac:dyDescent="0.25">
      <c r="A320" t="s">
        <v>1104</v>
      </c>
      <c r="B320" s="15">
        <v>-0.28799999999999998</v>
      </c>
      <c r="C320">
        <v>-1.175631946</v>
      </c>
      <c r="D320">
        <v>0.59963194600000003</v>
      </c>
      <c r="E320">
        <v>0.99997429999999998</v>
      </c>
    </row>
    <row r="321" spans="1:5" hidden="1" x14ac:dyDescent="0.25">
      <c r="A321" t="s">
        <v>1105</v>
      </c>
      <c r="B321" s="15">
        <v>-1.383333E-2</v>
      </c>
      <c r="C321">
        <v>-0.69177343099999999</v>
      </c>
      <c r="D321">
        <v>0.66410676400000002</v>
      </c>
      <c r="E321">
        <v>1</v>
      </c>
    </row>
    <row r="322" spans="1:5" hidden="1" x14ac:dyDescent="0.25">
      <c r="A322" t="s">
        <v>1106</v>
      </c>
      <c r="B322" s="15">
        <v>0.57699999999999996</v>
      </c>
      <c r="C322">
        <v>-0.31063194599999999</v>
      </c>
      <c r="D322">
        <v>1.4646319459999999</v>
      </c>
      <c r="E322">
        <v>0.73957399999999995</v>
      </c>
    </row>
    <row r="323" spans="1:5" hidden="1" x14ac:dyDescent="0.25">
      <c r="A323" t="s">
        <v>1107</v>
      </c>
      <c r="B323" s="15">
        <v>0.67100000000000004</v>
      </c>
      <c r="C323">
        <v>-0.21663194599999999</v>
      </c>
      <c r="D323">
        <v>1.558631946</v>
      </c>
      <c r="E323">
        <v>0.44064300000000001</v>
      </c>
    </row>
    <row r="324" spans="1:5" hidden="1" x14ac:dyDescent="0.25">
      <c r="A324" t="s">
        <v>1108</v>
      </c>
      <c r="B324" s="15">
        <v>-7.6999999999999999E-2</v>
      </c>
      <c r="C324">
        <v>-0.72523472</v>
      </c>
      <c r="D324">
        <v>0.57123471999999997</v>
      </c>
      <c r="E324">
        <v>1</v>
      </c>
    </row>
    <row r="325" spans="1:5" hidden="1" x14ac:dyDescent="0.25">
      <c r="A325" t="s">
        <v>1109</v>
      </c>
      <c r="B325" s="15">
        <v>-0.54200000000000004</v>
      </c>
      <c r="C325">
        <v>-1.429631946</v>
      </c>
      <c r="D325">
        <v>0.34563194600000002</v>
      </c>
      <c r="E325">
        <v>0.83307940000000003</v>
      </c>
    </row>
    <row r="326" spans="1:5" hidden="1" x14ac:dyDescent="0.25">
      <c r="A326" t="s">
        <v>1110</v>
      </c>
      <c r="B326" s="15">
        <v>-0.106</v>
      </c>
      <c r="C326">
        <v>-0.80773466900000002</v>
      </c>
      <c r="D326">
        <v>0.59573466900000005</v>
      </c>
      <c r="E326">
        <v>1</v>
      </c>
    </row>
    <row r="327" spans="1:5" hidden="1" x14ac:dyDescent="0.25">
      <c r="A327" t="s">
        <v>1111</v>
      </c>
      <c r="B327" s="15">
        <v>4.9888889999999998E-2</v>
      </c>
      <c r="C327">
        <v>-0.61171290199999995</v>
      </c>
      <c r="D327">
        <v>0.71149067899999996</v>
      </c>
      <c r="E327">
        <v>1</v>
      </c>
    </row>
    <row r="328" spans="1:5" hidden="1" x14ac:dyDescent="0.25">
      <c r="A328" t="s">
        <v>1112</v>
      </c>
      <c r="B328" s="15">
        <v>-0.1135714</v>
      </c>
      <c r="C328">
        <v>-0.78455810999999998</v>
      </c>
      <c r="D328">
        <v>0.55741525300000005</v>
      </c>
      <c r="E328">
        <v>1</v>
      </c>
    </row>
    <row r="329" spans="1:5" hidden="1" x14ac:dyDescent="0.25">
      <c r="A329" t="s">
        <v>1113</v>
      </c>
      <c r="B329" s="15">
        <v>6.0000000000000001E-3</v>
      </c>
      <c r="C329">
        <v>-0.76271181499999996</v>
      </c>
      <c r="D329">
        <v>0.77471181499999997</v>
      </c>
      <c r="E329">
        <v>1</v>
      </c>
    </row>
    <row r="330" spans="1:5" hidden="1" x14ac:dyDescent="0.25">
      <c r="A330" t="s">
        <v>1114</v>
      </c>
      <c r="B330" s="15">
        <v>-0.16900000000000001</v>
      </c>
      <c r="C330">
        <v>-1.056631946</v>
      </c>
      <c r="D330">
        <v>0.71863194600000002</v>
      </c>
      <c r="E330">
        <v>1</v>
      </c>
    </row>
    <row r="331" spans="1:5" hidden="1" x14ac:dyDescent="0.25">
      <c r="A331" t="s">
        <v>1115</v>
      </c>
      <c r="B331" s="15">
        <v>0.05</v>
      </c>
      <c r="C331">
        <v>-0.83763194600000002</v>
      </c>
      <c r="D331">
        <v>0.93763194599999999</v>
      </c>
      <c r="E331">
        <v>1</v>
      </c>
    </row>
    <row r="332" spans="1:5" hidden="1" x14ac:dyDescent="0.25">
      <c r="A332" t="s">
        <v>1116</v>
      </c>
      <c r="B332" s="15">
        <v>-0.19700000000000001</v>
      </c>
      <c r="C332">
        <v>-1.084631946</v>
      </c>
      <c r="D332">
        <v>0.690631946</v>
      </c>
      <c r="E332">
        <v>1</v>
      </c>
    </row>
    <row r="333" spans="1:5" hidden="1" x14ac:dyDescent="0.25">
      <c r="A333" t="s">
        <v>1117</v>
      </c>
      <c r="B333" s="15">
        <v>7.7166670000000007E-2</v>
      </c>
      <c r="C333">
        <v>-0.60077343100000002</v>
      </c>
      <c r="D333">
        <v>0.75510676399999999</v>
      </c>
      <c r="E333">
        <v>1</v>
      </c>
    </row>
    <row r="334" spans="1:5" hidden="1" x14ac:dyDescent="0.25">
      <c r="A334" t="s">
        <v>1118</v>
      </c>
      <c r="B334" s="15">
        <v>0.66800000000000004</v>
      </c>
      <c r="C334">
        <v>-0.21963194599999999</v>
      </c>
      <c r="D334">
        <v>1.5556319460000001</v>
      </c>
      <c r="E334">
        <v>0.44999289999999997</v>
      </c>
    </row>
    <row r="335" spans="1:5" hidden="1" x14ac:dyDescent="0.25">
      <c r="A335" t="s">
        <v>1119</v>
      </c>
      <c r="B335" s="15">
        <v>0.76200000000000001</v>
      </c>
      <c r="C335">
        <v>-0.12563194599999999</v>
      </c>
      <c r="D335">
        <v>1.649631946</v>
      </c>
      <c r="E335">
        <v>0.2047803</v>
      </c>
    </row>
    <row r="336" spans="1:5" hidden="1" x14ac:dyDescent="0.25">
      <c r="A336" t="s">
        <v>1120</v>
      </c>
      <c r="B336" s="15">
        <v>1.4E-2</v>
      </c>
      <c r="C336">
        <v>-0.63423472000000003</v>
      </c>
      <c r="D336">
        <v>0.66223472000000005</v>
      </c>
      <c r="E336">
        <v>1</v>
      </c>
    </row>
    <row r="337" spans="1:5" hidden="1" x14ac:dyDescent="0.25">
      <c r="A337" t="s">
        <v>1121</v>
      </c>
      <c r="B337" s="15">
        <v>-0.45100000000000001</v>
      </c>
      <c r="C337">
        <v>-1.338631946</v>
      </c>
      <c r="D337">
        <v>0.43663194599999999</v>
      </c>
      <c r="E337">
        <v>0.97148829999999997</v>
      </c>
    </row>
    <row r="338" spans="1:5" hidden="1" x14ac:dyDescent="0.25">
      <c r="A338" t="s">
        <v>1122</v>
      </c>
      <c r="B338" s="15">
        <v>-1.4999999999999999E-2</v>
      </c>
      <c r="C338">
        <v>-0.71673466900000005</v>
      </c>
      <c r="D338">
        <v>0.68673466900000002</v>
      </c>
      <c r="E338">
        <v>1</v>
      </c>
    </row>
    <row r="339" spans="1:5" hidden="1" x14ac:dyDescent="0.25">
      <c r="A339" t="s">
        <v>1123</v>
      </c>
      <c r="B339" s="15">
        <v>0.14088890000000001</v>
      </c>
      <c r="C339">
        <v>-0.52071290199999998</v>
      </c>
      <c r="D339">
        <v>0.80249067900000004</v>
      </c>
      <c r="E339">
        <v>1</v>
      </c>
    </row>
    <row r="340" spans="1:5" hidden="1" x14ac:dyDescent="0.25">
      <c r="A340" t="s">
        <v>1124</v>
      </c>
      <c r="B340" s="15">
        <v>-2.257143E-2</v>
      </c>
      <c r="C340">
        <v>-0.69355811000000001</v>
      </c>
      <c r="D340">
        <v>0.64841525300000002</v>
      </c>
      <c r="E340">
        <v>1</v>
      </c>
    </row>
    <row r="341" spans="1:5" hidden="1" x14ac:dyDescent="0.25">
      <c r="A341" t="s">
        <v>1125</v>
      </c>
      <c r="B341" s="15">
        <v>9.7000000000000003E-2</v>
      </c>
      <c r="C341">
        <v>-0.67171181499999999</v>
      </c>
      <c r="D341">
        <v>0.86571181500000005</v>
      </c>
      <c r="E341">
        <v>1</v>
      </c>
    </row>
    <row r="342" spans="1:5" hidden="1" x14ac:dyDescent="0.25">
      <c r="A342" t="s">
        <v>1126</v>
      </c>
      <c r="B342" s="15">
        <v>0.219</v>
      </c>
      <c r="C342">
        <v>-0.66863194599999998</v>
      </c>
      <c r="D342">
        <v>1.106631946</v>
      </c>
      <c r="E342">
        <v>0.99999990000000005</v>
      </c>
    </row>
    <row r="343" spans="1:5" hidden="1" x14ac:dyDescent="0.25">
      <c r="A343" t="s">
        <v>1127</v>
      </c>
      <c r="B343" s="15">
        <v>-2.8000000000000001E-2</v>
      </c>
      <c r="C343">
        <v>-0.91563194599999997</v>
      </c>
      <c r="D343">
        <v>0.85963194600000004</v>
      </c>
      <c r="E343">
        <v>1</v>
      </c>
    </row>
    <row r="344" spans="1:5" hidden="1" x14ac:dyDescent="0.25">
      <c r="A344" t="s">
        <v>1128</v>
      </c>
      <c r="B344" s="15">
        <v>0.24616669999999999</v>
      </c>
      <c r="C344">
        <v>-0.43177343099999999</v>
      </c>
      <c r="D344">
        <v>0.92410676400000002</v>
      </c>
      <c r="E344">
        <v>0.99979419999999997</v>
      </c>
    </row>
    <row r="345" spans="1:5" hidden="1" x14ac:dyDescent="0.25">
      <c r="A345" t="s">
        <v>1129</v>
      </c>
      <c r="B345" s="15">
        <v>0.83699999999999997</v>
      </c>
      <c r="C345">
        <v>-5.0631945999999997E-2</v>
      </c>
      <c r="D345">
        <v>1.7246319459999999</v>
      </c>
      <c r="E345">
        <v>9.21101E-2</v>
      </c>
    </row>
    <row r="346" spans="1:5" x14ac:dyDescent="0.25">
      <c r="A346" t="s">
        <v>1130</v>
      </c>
      <c r="B346" s="15">
        <v>0.93100000000000005</v>
      </c>
      <c r="C346">
        <v>4.3368054000000003E-2</v>
      </c>
      <c r="D346">
        <v>1.818631946</v>
      </c>
      <c r="E346">
        <v>2.84792E-2</v>
      </c>
    </row>
    <row r="347" spans="1:5" hidden="1" x14ac:dyDescent="0.25">
      <c r="A347" t="s">
        <v>1131</v>
      </c>
      <c r="B347" s="15">
        <v>0.183</v>
      </c>
      <c r="C347">
        <v>-0.46523471999999999</v>
      </c>
      <c r="D347">
        <v>0.83123471999999998</v>
      </c>
      <c r="E347">
        <v>0.99999850000000001</v>
      </c>
    </row>
    <row r="348" spans="1:5" hidden="1" x14ac:dyDescent="0.25">
      <c r="A348" t="s">
        <v>1132</v>
      </c>
      <c r="B348" s="15">
        <v>-0.28199999999999997</v>
      </c>
      <c r="C348">
        <v>-1.169631946</v>
      </c>
      <c r="D348">
        <v>0.60563194600000003</v>
      </c>
      <c r="E348">
        <v>0.99998290000000001</v>
      </c>
    </row>
    <row r="349" spans="1:5" hidden="1" x14ac:dyDescent="0.25">
      <c r="A349" t="s">
        <v>1133</v>
      </c>
      <c r="B349" s="15">
        <v>0.154</v>
      </c>
      <c r="C349">
        <v>-0.54773466900000001</v>
      </c>
      <c r="D349">
        <v>0.85573466899999995</v>
      </c>
      <c r="E349">
        <v>1</v>
      </c>
    </row>
    <row r="350" spans="1:5" hidden="1" x14ac:dyDescent="0.25">
      <c r="A350" t="s">
        <v>1134</v>
      </c>
      <c r="B350" s="15">
        <v>0.30988890000000002</v>
      </c>
      <c r="C350">
        <v>-0.35171290199999999</v>
      </c>
      <c r="D350">
        <v>0.97149067899999997</v>
      </c>
      <c r="E350">
        <v>0.98951840000000002</v>
      </c>
    </row>
    <row r="351" spans="1:5" hidden="1" x14ac:dyDescent="0.25">
      <c r="A351" t="s">
        <v>1135</v>
      </c>
      <c r="B351" s="15">
        <v>0.14642859999999999</v>
      </c>
      <c r="C351">
        <v>-0.52455810999999997</v>
      </c>
      <c r="D351">
        <v>0.81741525299999995</v>
      </c>
      <c r="E351">
        <v>1</v>
      </c>
    </row>
    <row r="352" spans="1:5" hidden="1" x14ac:dyDescent="0.25">
      <c r="A352" t="s">
        <v>1136</v>
      </c>
      <c r="B352" s="15">
        <v>0.26600000000000001</v>
      </c>
      <c r="C352">
        <v>-0.50271181499999995</v>
      </c>
      <c r="D352">
        <v>1.0347118150000001</v>
      </c>
      <c r="E352">
        <v>0.99991350000000001</v>
      </c>
    </row>
    <row r="353" spans="1:5" hidden="1" x14ac:dyDescent="0.25">
      <c r="A353" t="s">
        <v>1137</v>
      </c>
      <c r="B353" s="15">
        <v>-0.247</v>
      </c>
      <c r="C353">
        <v>-1.1346319460000001</v>
      </c>
      <c r="D353">
        <v>0.64063194599999995</v>
      </c>
      <c r="E353">
        <v>0.99999890000000002</v>
      </c>
    </row>
    <row r="354" spans="1:5" hidden="1" x14ac:dyDescent="0.25">
      <c r="A354" t="s">
        <v>1138</v>
      </c>
      <c r="B354" s="15">
        <v>2.716667E-2</v>
      </c>
      <c r="C354">
        <v>-0.65077343099999996</v>
      </c>
      <c r="D354">
        <v>0.70510676400000005</v>
      </c>
      <c r="E354">
        <v>1</v>
      </c>
    </row>
    <row r="355" spans="1:5" hidden="1" x14ac:dyDescent="0.25">
      <c r="A355" t="s">
        <v>1139</v>
      </c>
      <c r="B355" s="15">
        <v>0.61799999999999999</v>
      </c>
      <c r="C355">
        <v>-0.26963194600000001</v>
      </c>
      <c r="D355">
        <v>1.5056319460000001</v>
      </c>
      <c r="E355">
        <v>0.61162629999999996</v>
      </c>
    </row>
    <row r="356" spans="1:5" hidden="1" x14ac:dyDescent="0.25">
      <c r="A356" t="s">
        <v>1140</v>
      </c>
      <c r="B356" s="15">
        <v>0.71199999999999997</v>
      </c>
      <c r="C356">
        <v>-0.17563194600000001</v>
      </c>
      <c r="D356">
        <v>1.5996319459999999</v>
      </c>
      <c r="E356">
        <v>0.32155010000000001</v>
      </c>
    </row>
    <row r="357" spans="1:5" hidden="1" x14ac:dyDescent="0.25">
      <c r="A357" t="s">
        <v>1141</v>
      </c>
      <c r="B357" s="15">
        <v>-3.5999999999999997E-2</v>
      </c>
      <c r="C357">
        <v>-0.68423471999999996</v>
      </c>
      <c r="D357">
        <v>0.61223472000000001</v>
      </c>
      <c r="E357">
        <v>1</v>
      </c>
    </row>
    <row r="358" spans="1:5" hidden="1" x14ac:dyDescent="0.25">
      <c r="A358" t="s">
        <v>1142</v>
      </c>
      <c r="B358" s="15">
        <v>-0.501</v>
      </c>
      <c r="C358">
        <v>-1.3886319460000001</v>
      </c>
      <c r="D358">
        <v>0.386631946</v>
      </c>
      <c r="E358">
        <v>0.91472900000000001</v>
      </c>
    </row>
    <row r="359" spans="1:5" hidden="1" x14ac:dyDescent="0.25">
      <c r="A359" t="s">
        <v>1143</v>
      </c>
      <c r="B359" s="15">
        <v>-6.5000000000000002E-2</v>
      </c>
      <c r="C359">
        <v>-0.76673466899999998</v>
      </c>
      <c r="D359">
        <v>0.63673466899999998</v>
      </c>
      <c r="E359">
        <v>1</v>
      </c>
    </row>
    <row r="360" spans="1:5" hidden="1" x14ac:dyDescent="0.25">
      <c r="A360" t="s">
        <v>1144</v>
      </c>
      <c r="B360" s="15">
        <v>9.088889E-2</v>
      </c>
      <c r="C360">
        <v>-0.57071290200000002</v>
      </c>
      <c r="D360">
        <v>0.752490679</v>
      </c>
      <c r="E360">
        <v>1</v>
      </c>
    </row>
    <row r="361" spans="1:5" hidden="1" x14ac:dyDescent="0.25">
      <c r="A361" t="s">
        <v>1145</v>
      </c>
      <c r="B361" s="15">
        <v>-7.2571430000000006E-2</v>
      </c>
      <c r="C361">
        <v>-0.74355811000000005</v>
      </c>
      <c r="D361">
        <v>0.59841525299999998</v>
      </c>
      <c r="E361">
        <v>1</v>
      </c>
    </row>
    <row r="362" spans="1:5" hidden="1" x14ac:dyDescent="0.25">
      <c r="A362" t="s">
        <v>1146</v>
      </c>
      <c r="B362" s="15">
        <v>4.7E-2</v>
      </c>
      <c r="C362">
        <v>-0.72171181500000003</v>
      </c>
      <c r="D362">
        <v>0.81571181500000001</v>
      </c>
      <c r="E362">
        <v>1</v>
      </c>
    </row>
    <row r="363" spans="1:5" hidden="1" x14ac:dyDescent="0.25">
      <c r="A363" t="s">
        <v>1147</v>
      </c>
      <c r="B363" t="s">
        <v>1148</v>
      </c>
      <c r="C363">
        <v>-0.40377343100000002</v>
      </c>
      <c r="D363">
        <v>0.95210676400000005</v>
      </c>
      <c r="E363">
        <v>0.99875130000000001</v>
      </c>
    </row>
    <row r="364" spans="1:5" hidden="1" x14ac:dyDescent="0.25">
      <c r="A364" t="s">
        <v>1149</v>
      </c>
      <c r="B364" s="15">
        <v>0.86499999999999999</v>
      </c>
      <c r="C364">
        <v>-2.2631946E-2</v>
      </c>
      <c r="D364">
        <v>1.7526319459999999</v>
      </c>
      <c r="E364">
        <v>6.61302E-2</v>
      </c>
    </row>
    <row r="365" spans="1:5" x14ac:dyDescent="0.25">
      <c r="A365" t="s">
        <v>1150</v>
      </c>
      <c r="B365" s="15">
        <v>0.95899999999999996</v>
      </c>
      <c r="C365">
        <v>7.1368054E-2</v>
      </c>
      <c r="D365">
        <v>1.846631946</v>
      </c>
      <c r="E365">
        <v>1.9460600000000002E-2</v>
      </c>
    </row>
    <row r="366" spans="1:5" hidden="1" x14ac:dyDescent="0.25">
      <c r="A366" t="s">
        <v>1151</v>
      </c>
      <c r="B366" s="15">
        <v>0.21099999999999999</v>
      </c>
      <c r="C366">
        <v>-0.43723472000000002</v>
      </c>
      <c r="D366">
        <v>0.85923472000000001</v>
      </c>
      <c r="E366">
        <v>0.99997259999999999</v>
      </c>
    </row>
    <row r="367" spans="1:5" hidden="1" x14ac:dyDescent="0.25">
      <c r="A367" t="s">
        <v>1152</v>
      </c>
      <c r="B367" s="15">
        <v>-0.254</v>
      </c>
      <c r="C367">
        <v>-1.141631946</v>
      </c>
      <c r="D367">
        <v>0.63363194599999995</v>
      </c>
      <c r="E367">
        <v>0.9999979</v>
      </c>
    </row>
    <row r="368" spans="1:5" hidden="1" x14ac:dyDescent="0.25">
      <c r="A368" t="s">
        <v>1153</v>
      </c>
      <c r="B368" s="15">
        <v>0.182</v>
      </c>
      <c r="C368">
        <v>-0.51973466899999998</v>
      </c>
      <c r="D368">
        <v>0.88373466899999997</v>
      </c>
      <c r="E368">
        <v>0.99999979999999999</v>
      </c>
    </row>
    <row r="369" spans="1:5" hidden="1" x14ac:dyDescent="0.25">
      <c r="A369" t="s">
        <v>1154</v>
      </c>
      <c r="B369" s="15">
        <v>0.33788889999999999</v>
      </c>
      <c r="C369">
        <v>-0.32371290200000002</v>
      </c>
      <c r="D369">
        <v>0.99949067899999999</v>
      </c>
      <c r="E369">
        <v>0.96976099999999998</v>
      </c>
    </row>
    <row r="370" spans="1:5" hidden="1" x14ac:dyDescent="0.25">
      <c r="A370" t="s">
        <v>1155</v>
      </c>
      <c r="B370" s="15">
        <v>0.17442859999999999</v>
      </c>
      <c r="C370">
        <v>-0.49655811</v>
      </c>
      <c r="D370">
        <v>0.84541525299999998</v>
      </c>
      <c r="E370">
        <v>0.99999970000000005</v>
      </c>
    </row>
    <row r="371" spans="1:5" hidden="1" x14ac:dyDescent="0.25">
      <c r="A371" t="s">
        <v>1156</v>
      </c>
      <c r="B371" s="15">
        <v>0.29399999999999998</v>
      </c>
      <c r="C371">
        <v>-0.47471181499999998</v>
      </c>
      <c r="D371">
        <v>1.0627118149999999</v>
      </c>
      <c r="E371">
        <v>0.99949730000000003</v>
      </c>
    </row>
    <row r="372" spans="1:5" hidden="1" x14ac:dyDescent="0.25">
      <c r="A372" t="s">
        <v>1157</v>
      </c>
      <c r="B372" s="15">
        <v>0.59083330000000001</v>
      </c>
      <c r="C372">
        <v>-8.7106764000000003E-2</v>
      </c>
      <c r="D372">
        <v>1.2687734310000001</v>
      </c>
      <c r="E372">
        <v>0.18266479999999999</v>
      </c>
    </row>
    <row r="373" spans="1:5" x14ac:dyDescent="0.25">
      <c r="A373" t="s">
        <v>1158</v>
      </c>
      <c r="B373" s="15">
        <v>0.68483329999999998</v>
      </c>
      <c r="C373">
        <v>6.8932359999999996E-3</v>
      </c>
      <c r="D373">
        <v>1.3627734309999999</v>
      </c>
      <c r="E373">
        <v>4.4600099999999997E-2</v>
      </c>
    </row>
    <row r="374" spans="1:5" hidden="1" x14ac:dyDescent="0.25">
      <c r="A374" t="s">
        <v>1159</v>
      </c>
      <c r="B374" s="15">
        <v>-6.3166669999999994E-2</v>
      </c>
      <c r="C374">
        <v>-0.366350695</v>
      </c>
      <c r="D374">
        <v>0.24001736200000001</v>
      </c>
      <c r="E374">
        <v>1</v>
      </c>
    </row>
    <row r="375" spans="1:5" hidden="1" x14ac:dyDescent="0.25">
      <c r="A375" t="s">
        <v>1160</v>
      </c>
      <c r="B375" s="15">
        <v>-0.52816669999999999</v>
      </c>
      <c r="C375">
        <v>-1.2061067640000001</v>
      </c>
      <c r="D375">
        <v>0.14977343100000001</v>
      </c>
      <c r="E375">
        <v>0.37876369999999998</v>
      </c>
    </row>
    <row r="376" spans="1:5" hidden="1" x14ac:dyDescent="0.25">
      <c r="A376" t="s">
        <v>1161</v>
      </c>
      <c r="B376" s="15">
        <v>-9.2166670000000006E-2</v>
      </c>
      <c r="C376">
        <v>-0.49731336700000001</v>
      </c>
      <c r="D376">
        <v>0.31298003299999999</v>
      </c>
      <c r="E376">
        <v>1</v>
      </c>
    </row>
    <row r="377" spans="1:5" hidden="1" x14ac:dyDescent="0.25">
      <c r="A377" t="s">
        <v>1162</v>
      </c>
      <c r="B377" s="15">
        <v>6.3722219999999996E-2</v>
      </c>
      <c r="C377">
        <v>-0.26707867299999999</v>
      </c>
      <c r="D377">
        <v>0.39452311699999998</v>
      </c>
      <c r="E377">
        <v>1</v>
      </c>
    </row>
    <row r="378" spans="1:5" hidden="1" x14ac:dyDescent="0.25">
      <c r="A378" t="s">
        <v>1163</v>
      </c>
      <c r="B378" s="15">
        <v>-9.9738099999999996E-2</v>
      </c>
      <c r="C378">
        <v>-0.44893063599999999</v>
      </c>
      <c r="D378">
        <v>0.249454445</v>
      </c>
      <c r="E378">
        <v>0.99999800000000005</v>
      </c>
    </row>
    <row r="379" spans="1:5" hidden="1" x14ac:dyDescent="0.25">
      <c r="A379" t="s">
        <v>1164</v>
      </c>
      <c r="B379" s="15">
        <v>1.983333E-2</v>
      </c>
      <c r="C379">
        <v>-0.49264121</v>
      </c>
      <c r="D379">
        <v>0.53230787700000004</v>
      </c>
      <c r="E379">
        <v>1</v>
      </c>
    </row>
    <row r="380" spans="1:5" hidden="1" x14ac:dyDescent="0.25">
      <c r="A380" t="s">
        <v>1165</v>
      </c>
      <c r="B380" s="15">
        <v>9.4E-2</v>
      </c>
      <c r="C380">
        <v>-0.79363194599999998</v>
      </c>
      <c r="D380">
        <v>0.98163194600000003</v>
      </c>
      <c r="E380">
        <v>1</v>
      </c>
    </row>
    <row r="381" spans="1:5" x14ac:dyDescent="0.25">
      <c r="A381" t="s">
        <v>1166</v>
      </c>
      <c r="B381" s="15">
        <v>-0.65400000000000003</v>
      </c>
      <c r="C381">
        <v>-1.30223472</v>
      </c>
      <c r="D381">
        <v>-5.7652800000000002E-3</v>
      </c>
      <c r="E381">
        <v>4.5247200000000001E-2</v>
      </c>
    </row>
    <row r="382" spans="1:5" x14ac:dyDescent="0.25">
      <c r="A382" t="s">
        <v>1167</v>
      </c>
      <c r="B382" s="15">
        <v>-1.119</v>
      </c>
      <c r="C382">
        <v>-2.0066319460000002</v>
      </c>
      <c r="D382">
        <v>-0.23136805399999999</v>
      </c>
      <c r="E382">
        <v>1.7825E-3</v>
      </c>
    </row>
    <row r="383" spans="1:5" hidden="1" x14ac:dyDescent="0.25">
      <c r="A383" t="s">
        <v>1168</v>
      </c>
      <c r="B383" s="15">
        <v>-0.68300000000000005</v>
      </c>
      <c r="C383">
        <v>-1.384734669</v>
      </c>
      <c r="D383">
        <v>1.8734668999999999E-2</v>
      </c>
      <c r="E383">
        <v>6.6989699999999999E-2</v>
      </c>
    </row>
    <row r="384" spans="1:5" hidden="1" x14ac:dyDescent="0.25">
      <c r="A384" t="s">
        <v>1169</v>
      </c>
      <c r="B384" s="15">
        <v>-0.52711110000000005</v>
      </c>
      <c r="C384">
        <v>-1.188712902</v>
      </c>
      <c r="D384">
        <v>0.134490679</v>
      </c>
      <c r="E384">
        <v>0.33453500000000003</v>
      </c>
    </row>
    <row r="385" spans="1:5" x14ac:dyDescent="0.25">
      <c r="A385" t="s">
        <v>1170</v>
      </c>
      <c r="B385" s="15">
        <v>-0.69057139999999995</v>
      </c>
      <c r="C385">
        <v>-1.36155811</v>
      </c>
      <c r="D385">
        <v>-1.9584747E-2</v>
      </c>
      <c r="E385">
        <v>3.5868900000000002E-2</v>
      </c>
    </row>
    <row r="386" spans="1:5" hidden="1" x14ac:dyDescent="0.25">
      <c r="A386" t="s">
        <v>1171</v>
      </c>
      <c r="B386" s="15">
        <v>-0.57099999999999995</v>
      </c>
      <c r="C386">
        <v>-1.339711815</v>
      </c>
      <c r="D386">
        <v>0.19771181500000001</v>
      </c>
      <c r="E386">
        <v>0.4773578</v>
      </c>
    </row>
    <row r="387" spans="1:5" x14ac:dyDescent="0.25">
      <c r="A387" t="s">
        <v>1172</v>
      </c>
      <c r="B387" s="15">
        <v>-0.748</v>
      </c>
      <c r="C387">
        <v>-1.39623472</v>
      </c>
      <c r="D387">
        <v>-9.9765279999999998E-2</v>
      </c>
      <c r="E387">
        <v>7.6463E-3</v>
      </c>
    </row>
    <row r="388" spans="1:5" x14ac:dyDescent="0.25">
      <c r="A388" t="s">
        <v>1173</v>
      </c>
      <c r="B388" s="15">
        <v>-1.2130000000000001</v>
      </c>
      <c r="C388">
        <v>-2.100631946</v>
      </c>
      <c r="D388">
        <v>-0.32536805400000002</v>
      </c>
      <c r="E388">
        <v>3.8289999999999998E-4</v>
      </c>
    </row>
    <row r="389" spans="1:5" x14ac:dyDescent="0.25">
      <c r="A389" t="s">
        <v>1174</v>
      </c>
      <c r="B389" s="15">
        <v>-0.77700000000000002</v>
      </c>
      <c r="C389">
        <v>-1.4787346690000001</v>
      </c>
      <c r="D389">
        <v>-7.5265331000000005E-2</v>
      </c>
      <c r="E389">
        <v>1.39344E-2</v>
      </c>
    </row>
    <row r="390" spans="1:5" hidden="1" x14ac:dyDescent="0.25">
      <c r="A390" t="s">
        <v>1175</v>
      </c>
      <c r="B390" s="15">
        <v>-0.62111110000000003</v>
      </c>
      <c r="C390">
        <v>-1.2827129020000001</v>
      </c>
      <c r="D390">
        <v>4.0490679000000002E-2</v>
      </c>
      <c r="E390">
        <v>9.6102599999999996E-2</v>
      </c>
    </row>
    <row r="391" spans="1:5" x14ac:dyDescent="0.25">
      <c r="A391" t="s">
        <v>1176</v>
      </c>
      <c r="B391" s="15">
        <v>-0.78457140000000003</v>
      </c>
      <c r="C391">
        <v>-1.4555581099999999</v>
      </c>
      <c r="D391">
        <v>-0.113584747</v>
      </c>
      <c r="E391">
        <v>6.2415999999999999E-3</v>
      </c>
    </row>
    <row r="392" spans="1:5" hidden="1" x14ac:dyDescent="0.25">
      <c r="A392" t="s">
        <v>1177</v>
      </c>
      <c r="B392" s="15">
        <v>-0.66500000000000004</v>
      </c>
      <c r="C392">
        <v>-1.4337118149999999</v>
      </c>
      <c r="D392">
        <v>0.103711815</v>
      </c>
      <c r="E392">
        <v>0.1933301</v>
      </c>
    </row>
    <row r="393" spans="1:5" hidden="1" x14ac:dyDescent="0.25">
      <c r="A393" t="s">
        <v>1178</v>
      </c>
      <c r="B393" s="15">
        <v>-0.46500000000000002</v>
      </c>
      <c r="C393">
        <v>-1.1132347199999999</v>
      </c>
      <c r="D393">
        <v>0.18323471999999999</v>
      </c>
      <c r="E393">
        <v>0.5504829</v>
      </c>
    </row>
    <row r="394" spans="1:5" hidden="1" x14ac:dyDescent="0.25">
      <c r="A394" t="s">
        <v>1179</v>
      </c>
      <c r="B394" s="15">
        <v>-2.9000000000000001E-2</v>
      </c>
      <c r="C394">
        <v>-0.382198704</v>
      </c>
      <c r="D394">
        <v>0.324198704</v>
      </c>
      <c r="E394">
        <v>1</v>
      </c>
    </row>
    <row r="395" spans="1:5" hidden="1" x14ac:dyDescent="0.25">
      <c r="A395" t="s">
        <v>1180</v>
      </c>
      <c r="B395" s="15">
        <v>0.1268889</v>
      </c>
      <c r="C395">
        <v>-0.13775182699999999</v>
      </c>
      <c r="D395">
        <v>0.391529605</v>
      </c>
      <c r="E395">
        <v>0.98583609999999999</v>
      </c>
    </row>
    <row r="396" spans="1:5" hidden="1" x14ac:dyDescent="0.25">
      <c r="A396" t="s">
        <v>1181</v>
      </c>
      <c r="B396" s="15">
        <v>-3.6571430000000002E-2</v>
      </c>
      <c r="C396">
        <v>-0.32387076100000001</v>
      </c>
      <c r="D396">
        <v>0.250727904</v>
      </c>
      <c r="E396">
        <v>1</v>
      </c>
    </row>
    <row r="397" spans="1:5" hidden="1" x14ac:dyDescent="0.25">
      <c r="A397" t="s">
        <v>1182</v>
      </c>
      <c r="B397" s="15">
        <v>8.3000000000000004E-2</v>
      </c>
      <c r="C397">
        <v>-0.38947818299999998</v>
      </c>
      <c r="D397">
        <v>0.55547818299999996</v>
      </c>
      <c r="E397">
        <v>1</v>
      </c>
    </row>
    <row r="398" spans="1:5" hidden="1" x14ac:dyDescent="0.25">
      <c r="A398" t="s">
        <v>1183</v>
      </c>
      <c r="B398" s="15">
        <v>0.436</v>
      </c>
      <c r="C398">
        <v>-0.26573466899999998</v>
      </c>
      <c r="D398">
        <v>1.1377346690000001</v>
      </c>
      <c r="E398">
        <v>0.80963980000000002</v>
      </c>
    </row>
    <row r="399" spans="1:5" hidden="1" x14ac:dyDescent="0.25">
      <c r="A399" t="s">
        <v>1184</v>
      </c>
      <c r="B399" s="15">
        <v>0.59188890000000005</v>
      </c>
      <c r="C399">
        <v>-6.9712901999999993E-2</v>
      </c>
      <c r="D399">
        <v>1.253490679</v>
      </c>
      <c r="E399">
        <v>0.1479287</v>
      </c>
    </row>
    <row r="400" spans="1:5" hidden="1" x14ac:dyDescent="0.25">
      <c r="A400" t="s">
        <v>1185</v>
      </c>
      <c r="B400" s="15">
        <v>0.42842859999999999</v>
      </c>
      <c r="C400">
        <v>-0.24255810999999999</v>
      </c>
      <c r="D400">
        <v>1.0994152530000001</v>
      </c>
      <c r="E400">
        <v>0.76886670000000001</v>
      </c>
    </row>
    <row r="401" spans="1:5" hidden="1" x14ac:dyDescent="0.25">
      <c r="A401" t="s">
        <v>1186</v>
      </c>
      <c r="B401" s="15">
        <v>0.54800000000000004</v>
      </c>
      <c r="C401">
        <v>-0.22071181500000001</v>
      </c>
      <c r="D401">
        <v>1.3167118149999999</v>
      </c>
      <c r="E401">
        <v>0.56339859999999997</v>
      </c>
    </row>
    <row r="402" spans="1:5" hidden="1" x14ac:dyDescent="0.25">
      <c r="A402" t="s">
        <v>1187</v>
      </c>
      <c r="B402" s="15">
        <v>0.1558889</v>
      </c>
      <c r="C402">
        <v>-0.221282162</v>
      </c>
      <c r="D402">
        <v>0.53305994000000001</v>
      </c>
      <c r="E402">
        <v>0.99824520000000005</v>
      </c>
    </row>
    <row r="403" spans="1:5" hidden="1" x14ac:dyDescent="0.25">
      <c r="A403" t="s">
        <v>1188</v>
      </c>
      <c r="B403" s="15">
        <v>-7.5714290000000002E-3</v>
      </c>
      <c r="C403">
        <v>-0.40097224199999998</v>
      </c>
      <c r="D403">
        <v>0.38582938500000002</v>
      </c>
      <c r="E403">
        <v>1</v>
      </c>
    </row>
    <row r="404" spans="1:5" hidden="1" x14ac:dyDescent="0.25">
      <c r="A404" t="s">
        <v>1189</v>
      </c>
      <c r="B404" s="15">
        <v>0.112</v>
      </c>
      <c r="C404">
        <v>-0.43156133699999999</v>
      </c>
      <c r="D404">
        <v>0.65556133699999997</v>
      </c>
      <c r="E404">
        <v>1</v>
      </c>
    </row>
    <row r="405" spans="1:5" hidden="1" x14ac:dyDescent="0.25">
      <c r="A405" t="s">
        <v>1190</v>
      </c>
      <c r="B405" s="15">
        <v>-0.1634603</v>
      </c>
      <c r="C405">
        <v>-0.47976647300000003</v>
      </c>
      <c r="D405">
        <v>0.15284583800000001</v>
      </c>
      <c r="E405">
        <v>0.96545930000000002</v>
      </c>
    </row>
    <row r="406" spans="1:5" hidden="1" x14ac:dyDescent="0.25">
      <c r="A406" t="s">
        <v>1191</v>
      </c>
      <c r="B406" s="15">
        <v>-4.388889E-2</v>
      </c>
      <c r="C406">
        <v>-0.53454590899999999</v>
      </c>
      <c r="D406">
        <v>0.44676813100000001</v>
      </c>
      <c r="E406">
        <v>1</v>
      </c>
    </row>
    <row r="407" spans="1:5" hidden="1" x14ac:dyDescent="0.25">
      <c r="A407" t="s">
        <v>1192</v>
      </c>
      <c r="B407" s="15">
        <v>0.11957139999999999</v>
      </c>
      <c r="C407">
        <v>-0.38366858300000001</v>
      </c>
      <c r="D407">
        <v>0.62281143999999999</v>
      </c>
      <c r="E407">
        <v>1</v>
      </c>
    </row>
  </sheetData>
  <autoFilter ref="A1:E407">
    <filterColumn colId="4">
      <customFilters>
        <customFilter operator="lessThan" val="0.05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M4" sqref="M4:M9"/>
    </sheetView>
  </sheetViews>
  <sheetFormatPr baseColWidth="10" defaultRowHeight="15" x14ac:dyDescent="0.25"/>
  <cols>
    <col min="1" max="1" width="11.42578125" style="16"/>
    <col min="2" max="2" width="14.7109375" bestFit="1" customWidth="1"/>
    <col min="3" max="3" width="14" customWidth="1"/>
    <col min="4" max="4" width="14.7109375" customWidth="1"/>
    <col min="5" max="5" width="14.85546875" bestFit="1" customWidth="1"/>
    <col min="6" max="6" width="13.42578125" bestFit="1" customWidth="1"/>
    <col min="7" max="7" width="14.85546875" bestFit="1" customWidth="1"/>
    <col min="8" max="8" width="13.42578125" bestFit="1" customWidth="1"/>
    <col min="9" max="9" width="14.42578125" bestFit="1" customWidth="1"/>
    <col min="10" max="10" width="13.85546875" bestFit="1" customWidth="1"/>
    <col min="11" max="11" width="14.7109375" bestFit="1" customWidth="1"/>
    <col min="12" max="12" width="14.28515625" bestFit="1" customWidth="1"/>
  </cols>
  <sheetData>
    <row r="1" spans="1:13" s="12" customFormat="1" x14ac:dyDescent="0.25">
      <c r="A1" s="16" t="s">
        <v>601</v>
      </c>
      <c r="B1" t="s">
        <v>135</v>
      </c>
      <c r="C1" t="s">
        <v>134</v>
      </c>
      <c r="D1" s="12" t="s">
        <v>600</v>
      </c>
      <c r="E1" s="12" t="s">
        <v>551</v>
      </c>
      <c r="F1" s="12" t="s">
        <v>552</v>
      </c>
      <c r="G1" s="12" t="s">
        <v>553</v>
      </c>
      <c r="H1" s="12" t="s">
        <v>554</v>
      </c>
      <c r="I1" s="12" t="s">
        <v>555</v>
      </c>
      <c r="J1" s="12" t="s">
        <v>556</v>
      </c>
      <c r="K1" s="12" t="s">
        <v>131</v>
      </c>
      <c r="L1" s="12" t="s">
        <v>130</v>
      </c>
    </row>
    <row r="2" spans="1:13" x14ac:dyDescent="0.25">
      <c r="A2" s="16" t="s">
        <v>5</v>
      </c>
      <c r="B2" t="s">
        <v>144</v>
      </c>
      <c r="C2" t="s">
        <v>143</v>
      </c>
      <c r="D2" t="s">
        <v>129</v>
      </c>
      <c r="E2" t="s">
        <v>574</v>
      </c>
      <c r="F2" t="s">
        <v>579</v>
      </c>
      <c r="G2" t="s">
        <v>576</v>
      </c>
      <c r="H2" t="s">
        <v>580</v>
      </c>
      <c r="I2" t="s">
        <v>597</v>
      </c>
      <c r="J2" t="s">
        <v>581</v>
      </c>
      <c r="K2" t="s">
        <v>582</v>
      </c>
      <c r="L2" t="s">
        <v>598</v>
      </c>
    </row>
    <row r="3" spans="1:13" x14ac:dyDescent="0.25">
      <c r="A3" s="16" t="s">
        <v>121</v>
      </c>
      <c r="B3" t="s">
        <v>257</v>
      </c>
      <c r="C3" t="s">
        <v>256</v>
      </c>
      <c r="D3" t="s">
        <v>533</v>
      </c>
      <c r="E3" t="s">
        <v>589</v>
      </c>
      <c r="F3" t="s">
        <v>569</v>
      </c>
      <c r="G3" t="s">
        <v>570</v>
      </c>
      <c r="H3" t="s">
        <v>577</v>
      </c>
      <c r="I3" t="s">
        <v>597</v>
      </c>
      <c r="J3" t="s">
        <v>572</v>
      </c>
      <c r="K3" t="s">
        <v>590</v>
      </c>
      <c r="L3" t="s">
        <v>596</v>
      </c>
    </row>
    <row r="4" spans="1:13" x14ac:dyDescent="0.25">
      <c r="A4" s="16" t="s">
        <v>122</v>
      </c>
      <c r="B4" t="s">
        <v>257</v>
      </c>
      <c r="C4" t="s">
        <v>256</v>
      </c>
      <c r="D4" t="s">
        <v>533</v>
      </c>
      <c r="E4" t="s">
        <v>574</v>
      </c>
      <c r="F4" t="s">
        <v>575</v>
      </c>
      <c r="G4" t="s">
        <v>576</v>
      </c>
      <c r="H4" t="s">
        <v>583</v>
      </c>
      <c r="I4" t="s">
        <v>578</v>
      </c>
      <c r="J4" t="s">
        <v>584</v>
      </c>
      <c r="K4" t="s">
        <v>586</v>
      </c>
      <c r="L4" t="s">
        <v>591</v>
      </c>
      <c r="M4" s="1"/>
    </row>
    <row r="5" spans="1:13" x14ac:dyDescent="0.25">
      <c r="A5" s="16" t="s">
        <v>123</v>
      </c>
      <c r="B5" t="s">
        <v>257</v>
      </c>
      <c r="C5" t="s">
        <v>256</v>
      </c>
      <c r="D5" t="s">
        <v>533</v>
      </c>
      <c r="E5" t="s">
        <v>574</v>
      </c>
      <c r="F5" t="s">
        <v>575</v>
      </c>
      <c r="G5" t="s">
        <v>576</v>
      </c>
      <c r="H5" t="s">
        <v>580</v>
      </c>
      <c r="I5" t="s">
        <v>597</v>
      </c>
      <c r="J5" t="s">
        <v>585</v>
      </c>
      <c r="K5" t="s">
        <v>586</v>
      </c>
      <c r="L5" t="s">
        <v>598</v>
      </c>
      <c r="M5" s="1"/>
    </row>
    <row r="6" spans="1:13" x14ac:dyDescent="0.25">
      <c r="A6" s="16" t="s">
        <v>126</v>
      </c>
      <c r="B6" t="s">
        <v>257</v>
      </c>
      <c r="C6" t="s">
        <v>256</v>
      </c>
      <c r="D6" t="s">
        <v>533</v>
      </c>
      <c r="E6" t="s">
        <v>574</v>
      </c>
      <c r="F6" t="s">
        <v>579</v>
      </c>
      <c r="G6" t="s">
        <v>576</v>
      </c>
      <c r="H6" t="s">
        <v>580</v>
      </c>
      <c r="I6" t="s">
        <v>597</v>
      </c>
      <c r="J6" t="s">
        <v>581</v>
      </c>
      <c r="K6" t="s">
        <v>582</v>
      </c>
      <c r="L6" t="s">
        <v>598</v>
      </c>
      <c r="M6" s="1"/>
    </row>
    <row r="7" spans="1:13" x14ac:dyDescent="0.25">
      <c r="A7" s="16" t="s">
        <v>60</v>
      </c>
      <c r="B7" t="s">
        <v>157</v>
      </c>
      <c r="C7" t="s">
        <v>203</v>
      </c>
      <c r="D7" t="s">
        <v>533</v>
      </c>
      <c r="E7" t="s">
        <v>589</v>
      </c>
      <c r="F7" t="s">
        <v>575</v>
      </c>
      <c r="G7" t="s">
        <v>576</v>
      </c>
      <c r="H7" t="s">
        <v>577</v>
      </c>
      <c r="I7" t="s">
        <v>599</v>
      </c>
      <c r="J7" t="s">
        <v>584</v>
      </c>
      <c r="K7" t="s">
        <v>590</v>
      </c>
      <c r="L7" t="s">
        <v>591</v>
      </c>
      <c r="M7" s="2"/>
    </row>
    <row r="8" spans="1:13" x14ac:dyDescent="0.25">
      <c r="A8" s="16" t="s">
        <v>58</v>
      </c>
      <c r="B8" t="s">
        <v>157</v>
      </c>
      <c r="C8" t="s">
        <v>203</v>
      </c>
      <c r="D8" t="s">
        <v>533</v>
      </c>
      <c r="E8" t="s">
        <v>589</v>
      </c>
      <c r="F8" t="s">
        <v>593</v>
      </c>
      <c r="G8" t="s">
        <v>587</v>
      </c>
      <c r="H8" t="s">
        <v>577</v>
      </c>
      <c r="I8" t="s">
        <v>599</v>
      </c>
      <c r="J8" t="s">
        <v>584</v>
      </c>
      <c r="K8" t="s">
        <v>586</v>
      </c>
      <c r="L8" t="s">
        <v>591</v>
      </c>
      <c r="M8" s="2"/>
    </row>
    <row r="9" spans="1:13" x14ac:dyDescent="0.25">
      <c r="A9" s="16" t="s">
        <v>54</v>
      </c>
      <c r="B9" t="s">
        <v>157</v>
      </c>
      <c r="C9" t="s">
        <v>198</v>
      </c>
      <c r="D9" t="s">
        <v>548</v>
      </c>
      <c r="E9" t="s">
        <v>589</v>
      </c>
      <c r="F9" t="s">
        <v>575</v>
      </c>
      <c r="G9" t="s">
        <v>570</v>
      </c>
      <c r="H9" t="s">
        <v>583</v>
      </c>
      <c r="I9" t="s">
        <v>578</v>
      </c>
      <c r="J9" t="s">
        <v>584</v>
      </c>
      <c r="K9" t="s">
        <v>586</v>
      </c>
      <c r="L9" t="s">
        <v>591</v>
      </c>
    </row>
    <row r="10" spans="1:13" x14ac:dyDescent="0.25">
      <c r="A10" s="16" t="s">
        <v>97</v>
      </c>
      <c r="B10" t="s">
        <v>157</v>
      </c>
      <c r="C10" t="s">
        <v>237</v>
      </c>
      <c r="D10" t="s">
        <v>547</v>
      </c>
      <c r="E10" t="s">
        <v>568</v>
      </c>
      <c r="F10" t="s">
        <v>569</v>
      </c>
      <c r="G10" t="s">
        <v>587</v>
      </c>
      <c r="H10" t="s">
        <v>571</v>
      </c>
      <c r="I10" t="s">
        <v>594</v>
      </c>
      <c r="J10" t="s">
        <v>572</v>
      </c>
      <c r="K10" t="s">
        <v>573</v>
      </c>
      <c r="L10" t="s">
        <v>595</v>
      </c>
    </row>
    <row r="11" spans="1:13" x14ac:dyDescent="0.25">
      <c r="A11" s="16" t="s">
        <v>70</v>
      </c>
      <c r="B11" t="s">
        <v>157</v>
      </c>
      <c r="C11" t="s">
        <v>216</v>
      </c>
      <c r="D11" t="s">
        <v>549</v>
      </c>
      <c r="E11" t="s">
        <v>592</v>
      </c>
      <c r="F11" t="s">
        <v>593</v>
      </c>
      <c r="G11" t="s">
        <v>587</v>
      </c>
      <c r="H11" t="s">
        <v>577</v>
      </c>
      <c r="I11" t="s">
        <v>599</v>
      </c>
      <c r="J11" t="s">
        <v>585</v>
      </c>
      <c r="K11" t="s">
        <v>582</v>
      </c>
      <c r="L11" t="s">
        <v>596</v>
      </c>
    </row>
    <row r="12" spans="1:13" x14ac:dyDescent="0.25">
      <c r="A12" s="16" t="s">
        <v>103</v>
      </c>
      <c r="B12" t="s">
        <v>157</v>
      </c>
      <c r="C12" t="s">
        <v>240</v>
      </c>
      <c r="D12" t="s">
        <v>547</v>
      </c>
      <c r="E12" t="s">
        <v>589</v>
      </c>
      <c r="F12" t="s">
        <v>593</v>
      </c>
      <c r="G12" t="s">
        <v>587</v>
      </c>
      <c r="H12" t="s">
        <v>577</v>
      </c>
      <c r="I12" t="s">
        <v>597</v>
      </c>
      <c r="J12" t="s">
        <v>584</v>
      </c>
      <c r="K12" t="s">
        <v>590</v>
      </c>
      <c r="L12" t="s">
        <v>596</v>
      </c>
    </row>
    <row r="13" spans="1:13" x14ac:dyDescent="0.25">
      <c r="A13" s="16" t="s">
        <v>104</v>
      </c>
      <c r="B13" t="s">
        <v>157</v>
      </c>
      <c r="C13" t="s">
        <v>240</v>
      </c>
      <c r="D13" t="s">
        <v>533</v>
      </c>
      <c r="E13" t="s">
        <v>592</v>
      </c>
      <c r="F13" t="s">
        <v>569</v>
      </c>
      <c r="G13" t="s">
        <v>587</v>
      </c>
      <c r="H13" t="s">
        <v>577</v>
      </c>
      <c r="I13" t="s">
        <v>597</v>
      </c>
      <c r="J13" t="s">
        <v>584</v>
      </c>
      <c r="K13" t="s">
        <v>586</v>
      </c>
      <c r="L13" t="s">
        <v>596</v>
      </c>
    </row>
    <row r="14" spans="1:13" x14ac:dyDescent="0.25">
      <c r="A14" s="16" t="s">
        <v>105</v>
      </c>
      <c r="B14" t="s">
        <v>157</v>
      </c>
      <c r="C14" t="s">
        <v>240</v>
      </c>
      <c r="D14" t="s">
        <v>546</v>
      </c>
      <c r="E14" t="s">
        <v>574</v>
      </c>
      <c r="F14" t="s">
        <v>575</v>
      </c>
      <c r="G14" t="s">
        <v>570</v>
      </c>
      <c r="H14" t="s">
        <v>583</v>
      </c>
      <c r="I14" t="s">
        <v>597</v>
      </c>
      <c r="J14" t="s">
        <v>581</v>
      </c>
      <c r="K14" t="s">
        <v>582</v>
      </c>
      <c r="L14" t="s">
        <v>591</v>
      </c>
    </row>
    <row r="15" spans="1:13" x14ac:dyDescent="0.25">
      <c r="A15" s="16" t="s">
        <v>106</v>
      </c>
      <c r="B15" t="s">
        <v>157</v>
      </c>
      <c r="C15" t="s">
        <v>240</v>
      </c>
      <c r="D15" t="s">
        <v>546</v>
      </c>
      <c r="E15" t="s">
        <v>574</v>
      </c>
      <c r="F15" t="s">
        <v>579</v>
      </c>
      <c r="G15" t="s">
        <v>576</v>
      </c>
      <c r="H15" t="s">
        <v>580</v>
      </c>
      <c r="I15" t="s">
        <v>597</v>
      </c>
      <c r="J15" t="s">
        <v>581</v>
      </c>
      <c r="K15" t="s">
        <v>582</v>
      </c>
      <c r="L15" t="s">
        <v>598</v>
      </c>
    </row>
    <row r="16" spans="1:13" x14ac:dyDescent="0.25">
      <c r="A16" s="16" t="s">
        <v>81</v>
      </c>
      <c r="B16" t="s">
        <v>157</v>
      </c>
      <c r="C16" t="s">
        <v>229</v>
      </c>
      <c r="D16" t="s">
        <v>533</v>
      </c>
      <c r="E16" t="s">
        <v>568</v>
      </c>
      <c r="F16" t="s">
        <v>593</v>
      </c>
      <c r="G16" t="s">
        <v>587</v>
      </c>
      <c r="H16" t="s">
        <v>571</v>
      </c>
      <c r="I16" t="s">
        <v>599</v>
      </c>
      <c r="J16" t="s">
        <v>585</v>
      </c>
      <c r="K16" t="s">
        <v>590</v>
      </c>
      <c r="L16" t="s">
        <v>596</v>
      </c>
    </row>
    <row r="17" spans="1:12" x14ac:dyDescent="0.25">
      <c r="A17" s="16" t="s">
        <v>87</v>
      </c>
      <c r="B17" t="s">
        <v>157</v>
      </c>
      <c r="C17" t="s">
        <v>229</v>
      </c>
      <c r="D17" t="s">
        <v>542</v>
      </c>
      <c r="E17" t="s">
        <v>592</v>
      </c>
      <c r="F17" t="s">
        <v>593</v>
      </c>
      <c r="G17" t="s">
        <v>587</v>
      </c>
      <c r="H17" t="s">
        <v>577</v>
      </c>
      <c r="I17" t="s">
        <v>578</v>
      </c>
      <c r="J17" t="s">
        <v>585</v>
      </c>
      <c r="K17" t="s">
        <v>590</v>
      </c>
      <c r="L17" t="s">
        <v>596</v>
      </c>
    </row>
    <row r="18" spans="1:12" x14ac:dyDescent="0.25">
      <c r="A18" s="16" t="s">
        <v>88</v>
      </c>
      <c r="B18" t="s">
        <v>157</v>
      </c>
      <c r="C18" t="s">
        <v>229</v>
      </c>
      <c r="D18" t="s">
        <v>542</v>
      </c>
      <c r="E18" t="s">
        <v>592</v>
      </c>
      <c r="F18" t="s">
        <v>593</v>
      </c>
      <c r="G18" t="s">
        <v>587</v>
      </c>
      <c r="H18" t="s">
        <v>580</v>
      </c>
      <c r="I18" t="s">
        <v>599</v>
      </c>
      <c r="J18" t="s">
        <v>584</v>
      </c>
      <c r="K18" t="s">
        <v>590</v>
      </c>
      <c r="L18" t="s">
        <v>596</v>
      </c>
    </row>
    <row r="19" spans="1:12" x14ac:dyDescent="0.25">
      <c r="A19" s="16" t="s">
        <v>82</v>
      </c>
      <c r="B19" t="s">
        <v>157</v>
      </c>
      <c r="C19" t="s">
        <v>229</v>
      </c>
      <c r="D19" t="s">
        <v>533</v>
      </c>
      <c r="E19" t="s">
        <v>592</v>
      </c>
      <c r="F19" t="s">
        <v>569</v>
      </c>
      <c r="G19" t="s">
        <v>588</v>
      </c>
      <c r="H19" t="s">
        <v>571</v>
      </c>
      <c r="I19" t="s">
        <v>594</v>
      </c>
      <c r="J19" t="s">
        <v>585</v>
      </c>
      <c r="K19" t="s">
        <v>573</v>
      </c>
      <c r="L19" t="s">
        <v>595</v>
      </c>
    </row>
    <row r="20" spans="1:12" x14ac:dyDescent="0.25">
      <c r="A20" s="16" t="s">
        <v>83</v>
      </c>
      <c r="B20" t="s">
        <v>157</v>
      </c>
      <c r="C20" t="s">
        <v>229</v>
      </c>
      <c r="D20" t="s">
        <v>533</v>
      </c>
      <c r="E20" t="s">
        <v>592</v>
      </c>
      <c r="F20" t="s">
        <v>569</v>
      </c>
      <c r="G20" t="s">
        <v>587</v>
      </c>
      <c r="H20" t="s">
        <v>571</v>
      </c>
      <c r="I20" t="s">
        <v>594</v>
      </c>
      <c r="J20" t="s">
        <v>585</v>
      </c>
      <c r="K20" t="s">
        <v>573</v>
      </c>
      <c r="L20" t="s">
        <v>595</v>
      </c>
    </row>
    <row r="21" spans="1:12" x14ac:dyDescent="0.25">
      <c r="A21" s="16" t="s">
        <v>62</v>
      </c>
      <c r="B21" t="s">
        <v>157</v>
      </c>
      <c r="C21" t="s">
        <v>208</v>
      </c>
      <c r="D21" t="s">
        <v>533</v>
      </c>
      <c r="E21" t="s">
        <v>568</v>
      </c>
      <c r="F21" t="s">
        <v>593</v>
      </c>
      <c r="G21" t="s">
        <v>588</v>
      </c>
      <c r="H21" t="s">
        <v>577</v>
      </c>
      <c r="I21" t="s">
        <v>594</v>
      </c>
      <c r="J21" t="s">
        <v>572</v>
      </c>
      <c r="K21" t="s">
        <v>573</v>
      </c>
      <c r="L21" t="s">
        <v>595</v>
      </c>
    </row>
    <row r="22" spans="1:12" x14ac:dyDescent="0.25">
      <c r="A22" s="16" t="s">
        <v>63</v>
      </c>
      <c r="B22" t="s">
        <v>157</v>
      </c>
      <c r="C22" t="s">
        <v>208</v>
      </c>
      <c r="D22" t="s">
        <v>533</v>
      </c>
      <c r="E22" t="s">
        <v>592</v>
      </c>
      <c r="F22" t="s">
        <v>593</v>
      </c>
      <c r="G22" t="s">
        <v>588</v>
      </c>
      <c r="H22" t="s">
        <v>577</v>
      </c>
      <c r="I22" t="s">
        <v>594</v>
      </c>
      <c r="J22" t="s">
        <v>572</v>
      </c>
      <c r="K22" t="s">
        <v>573</v>
      </c>
      <c r="L22" t="s">
        <v>595</v>
      </c>
    </row>
    <row r="23" spans="1:12" x14ac:dyDescent="0.25">
      <c r="A23" s="16" t="s">
        <v>64</v>
      </c>
      <c r="B23" t="s">
        <v>157</v>
      </c>
      <c r="C23" t="s">
        <v>208</v>
      </c>
      <c r="D23" t="s">
        <v>533</v>
      </c>
      <c r="E23" t="s">
        <v>592</v>
      </c>
      <c r="F23" t="s">
        <v>593</v>
      </c>
      <c r="G23" t="s">
        <v>588</v>
      </c>
      <c r="H23" t="s">
        <v>577</v>
      </c>
      <c r="I23" t="s">
        <v>594</v>
      </c>
      <c r="J23" t="s">
        <v>572</v>
      </c>
      <c r="K23" t="s">
        <v>573</v>
      </c>
      <c r="L23" t="s">
        <v>595</v>
      </c>
    </row>
    <row r="24" spans="1:12" x14ac:dyDescent="0.25">
      <c r="A24" s="16" t="s">
        <v>36</v>
      </c>
      <c r="B24" t="s">
        <v>157</v>
      </c>
      <c r="C24" t="s">
        <v>178</v>
      </c>
      <c r="D24" t="s">
        <v>541</v>
      </c>
      <c r="E24" t="s">
        <v>589</v>
      </c>
      <c r="F24" t="s">
        <v>575</v>
      </c>
      <c r="G24" t="s">
        <v>587</v>
      </c>
      <c r="H24" t="s">
        <v>583</v>
      </c>
      <c r="I24" t="s">
        <v>578</v>
      </c>
      <c r="J24" t="s">
        <v>585</v>
      </c>
      <c r="K24" t="s">
        <v>582</v>
      </c>
      <c r="L24" t="s">
        <v>591</v>
      </c>
    </row>
    <row r="25" spans="1:12" x14ac:dyDescent="0.25">
      <c r="A25" s="16" t="s">
        <v>37</v>
      </c>
      <c r="B25" t="s">
        <v>157</v>
      </c>
      <c r="C25" t="s">
        <v>178</v>
      </c>
      <c r="D25" t="s">
        <v>541</v>
      </c>
      <c r="E25" t="s">
        <v>574</v>
      </c>
      <c r="F25" t="s">
        <v>575</v>
      </c>
      <c r="G25" t="s">
        <v>588</v>
      </c>
      <c r="H25" t="s">
        <v>580</v>
      </c>
      <c r="I25" t="s">
        <v>597</v>
      </c>
      <c r="J25" t="s">
        <v>585</v>
      </c>
      <c r="K25" t="s">
        <v>586</v>
      </c>
      <c r="L25" t="s">
        <v>596</v>
      </c>
    </row>
    <row r="26" spans="1:12" x14ac:dyDescent="0.25">
      <c r="A26" s="16" t="s">
        <v>21</v>
      </c>
      <c r="B26" t="s">
        <v>157</v>
      </c>
      <c r="C26" t="s">
        <v>165</v>
      </c>
      <c r="D26" t="s">
        <v>129</v>
      </c>
      <c r="E26" t="s">
        <v>592</v>
      </c>
      <c r="F26" t="s">
        <v>569</v>
      </c>
      <c r="G26" t="s">
        <v>587</v>
      </c>
      <c r="H26" t="s">
        <v>583</v>
      </c>
      <c r="I26" t="s">
        <v>599</v>
      </c>
      <c r="J26" t="s">
        <v>572</v>
      </c>
      <c r="K26" t="s">
        <v>590</v>
      </c>
      <c r="L26" t="s">
        <v>596</v>
      </c>
    </row>
    <row r="27" spans="1:12" x14ac:dyDescent="0.25">
      <c r="A27" s="16" t="s">
        <v>27</v>
      </c>
      <c r="B27" t="s">
        <v>157</v>
      </c>
      <c r="C27" t="s">
        <v>165</v>
      </c>
      <c r="D27" t="s">
        <v>538</v>
      </c>
      <c r="E27" t="s">
        <v>589</v>
      </c>
      <c r="F27" t="s">
        <v>593</v>
      </c>
      <c r="G27" t="s">
        <v>576</v>
      </c>
      <c r="H27" t="s">
        <v>580</v>
      </c>
      <c r="I27" t="s">
        <v>597</v>
      </c>
      <c r="J27" t="s">
        <v>584</v>
      </c>
      <c r="K27" t="s">
        <v>586</v>
      </c>
      <c r="L27" t="s">
        <v>591</v>
      </c>
    </row>
    <row r="28" spans="1:12" x14ac:dyDescent="0.25">
      <c r="A28" s="16" t="s">
        <v>26</v>
      </c>
      <c r="B28" t="s">
        <v>157</v>
      </c>
      <c r="C28" t="s">
        <v>165</v>
      </c>
      <c r="D28" t="s">
        <v>538</v>
      </c>
      <c r="E28" t="s">
        <v>589</v>
      </c>
      <c r="F28" t="s">
        <v>593</v>
      </c>
      <c r="G28" t="s">
        <v>588</v>
      </c>
      <c r="H28" t="s">
        <v>580</v>
      </c>
      <c r="I28" t="s">
        <v>597</v>
      </c>
      <c r="J28" t="s">
        <v>572</v>
      </c>
      <c r="K28" t="s">
        <v>590</v>
      </c>
      <c r="L28" t="s">
        <v>591</v>
      </c>
    </row>
    <row r="29" spans="1:12" x14ac:dyDescent="0.25">
      <c r="A29" s="16" t="s">
        <v>79</v>
      </c>
      <c r="B29" t="s">
        <v>157</v>
      </c>
      <c r="C29" t="s">
        <v>227</v>
      </c>
      <c r="D29" t="s">
        <v>549</v>
      </c>
      <c r="E29" t="s">
        <v>574</v>
      </c>
      <c r="F29" t="s">
        <v>579</v>
      </c>
      <c r="G29" t="s">
        <v>576</v>
      </c>
      <c r="H29" t="s">
        <v>580</v>
      </c>
      <c r="I29" t="s">
        <v>578</v>
      </c>
      <c r="J29" t="s">
        <v>581</v>
      </c>
      <c r="K29" t="s">
        <v>582</v>
      </c>
      <c r="L29" t="s">
        <v>598</v>
      </c>
    </row>
    <row r="30" spans="1:12" x14ac:dyDescent="0.25">
      <c r="A30" s="16" t="s">
        <v>61</v>
      </c>
      <c r="B30" t="s">
        <v>157</v>
      </c>
      <c r="C30" t="s">
        <v>206</v>
      </c>
      <c r="D30" t="s">
        <v>542</v>
      </c>
      <c r="E30" t="s">
        <v>574</v>
      </c>
      <c r="F30" t="s">
        <v>575</v>
      </c>
      <c r="G30" t="s">
        <v>576</v>
      </c>
      <c r="H30" t="s">
        <v>580</v>
      </c>
      <c r="I30" t="s">
        <v>597</v>
      </c>
      <c r="J30" t="s">
        <v>585</v>
      </c>
      <c r="K30" t="s">
        <v>586</v>
      </c>
      <c r="L30" t="s">
        <v>591</v>
      </c>
    </row>
    <row r="31" spans="1:12" x14ac:dyDescent="0.25">
      <c r="A31" s="16" t="s">
        <v>13</v>
      </c>
      <c r="B31" t="s">
        <v>153</v>
      </c>
      <c r="C31" t="s">
        <v>152</v>
      </c>
      <c r="D31" t="s">
        <v>540</v>
      </c>
      <c r="E31" t="s">
        <v>574</v>
      </c>
      <c r="F31" t="s">
        <v>579</v>
      </c>
      <c r="G31" t="s">
        <v>587</v>
      </c>
      <c r="H31" t="s">
        <v>580</v>
      </c>
      <c r="I31" t="s">
        <v>578</v>
      </c>
      <c r="J31" t="s">
        <v>581</v>
      </c>
      <c r="K31" t="s">
        <v>582</v>
      </c>
      <c r="L31" t="s">
        <v>598</v>
      </c>
    </row>
    <row r="32" spans="1:12" x14ac:dyDescent="0.25">
      <c r="A32" s="16" t="s">
        <v>6</v>
      </c>
      <c r="B32" t="s">
        <v>144</v>
      </c>
      <c r="C32" t="s">
        <v>143</v>
      </c>
      <c r="D32" t="s">
        <v>538</v>
      </c>
      <c r="E32" t="s">
        <v>574</v>
      </c>
      <c r="F32" t="s">
        <v>579</v>
      </c>
      <c r="G32" t="s">
        <v>576</v>
      </c>
      <c r="H32" t="s">
        <v>583</v>
      </c>
      <c r="I32" t="s">
        <v>578</v>
      </c>
      <c r="J32" t="s">
        <v>584</v>
      </c>
      <c r="K32" t="s">
        <v>582</v>
      </c>
      <c r="L32" t="s">
        <v>598</v>
      </c>
    </row>
    <row r="33" spans="1:12" x14ac:dyDescent="0.25">
      <c r="A33" s="16" t="s">
        <v>8</v>
      </c>
      <c r="B33" t="s">
        <v>144</v>
      </c>
      <c r="C33" t="s">
        <v>143</v>
      </c>
      <c r="D33" t="s">
        <v>129</v>
      </c>
      <c r="E33" t="s">
        <v>574</v>
      </c>
      <c r="F33" t="s">
        <v>579</v>
      </c>
      <c r="G33" t="s">
        <v>570</v>
      </c>
      <c r="H33" t="s">
        <v>577</v>
      </c>
      <c r="I33" t="s">
        <v>597</v>
      </c>
      <c r="J33" t="s">
        <v>585</v>
      </c>
      <c r="K33" t="s">
        <v>586</v>
      </c>
      <c r="L33" t="s">
        <v>598</v>
      </c>
    </row>
    <row r="34" spans="1:12" x14ac:dyDescent="0.25">
      <c r="A34" s="16" t="s">
        <v>0</v>
      </c>
      <c r="B34" t="s">
        <v>138</v>
      </c>
      <c r="C34" t="s">
        <v>137</v>
      </c>
      <c r="D34" t="s">
        <v>524</v>
      </c>
      <c r="E34" t="s">
        <v>568</v>
      </c>
      <c r="F34" t="s">
        <v>569</v>
      </c>
      <c r="G34" t="s">
        <v>570</v>
      </c>
      <c r="H34" t="s">
        <v>571</v>
      </c>
      <c r="I34" t="s">
        <v>594</v>
      </c>
      <c r="J34" t="s">
        <v>572</v>
      </c>
      <c r="K34" t="s">
        <v>573</v>
      </c>
      <c r="L34" t="s">
        <v>595</v>
      </c>
    </row>
    <row r="35" spans="1:12" x14ac:dyDescent="0.25">
      <c r="A35" s="16" t="s">
        <v>1</v>
      </c>
      <c r="B35" t="s">
        <v>138</v>
      </c>
      <c r="C35" t="s">
        <v>137</v>
      </c>
      <c r="D35" t="s">
        <v>524</v>
      </c>
      <c r="E35" t="s">
        <v>568</v>
      </c>
      <c r="F35" t="s">
        <v>569</v>
      </c>
      <c r="G35" t="s">
        <v>570</v>
      </c>
      <c r="H35" t="s">
        <v>571</v>
      </c>
      <c r="I35" t="s">
        <v>594</v>
      </c>
      <c r="J35" t="s">
        <v>572</v>
      </c>
      <c r="K35" t="s">
        <v>573</v>
      </c>
      <c r="L35" t="s">
        <v>595</v>
      </c>
    </row>
    <row r="36" spans="1:12" x14ac:dyDescent="0.25">
      <c r="A36" s="16" t="s">
        <v>2</v>
      </c>
      <c r="B36" t="s">
        <v>138</v>
      </c>
      <c r="C36" t="s">
        <v>137</v>
      </c>
      <c r="D36" t="s">
        <v>524</v>
      </c>
      <c r="E36" t="s">
        <v>568</v>
      </c>
      <c r="F36" t="s">
        <v>569</v>
      </c>
      <c r="G36" t="s">
        <v>570</v>
      </c>
      <c r="H36" t="s">
        <v>571</v>
      </c>
      <c r="I36" t="s">
        <v>594</v>
      </c>
      <c r="J36" t="s">
        <v>572</v>
      </c>
      <c r="K36" t="s">
        <v>573</v>
      </c>
      <c r="L36" t="s">
        <v>595</v>
      </c>
    </row>
    <row r="37" spans="1:12" x14ac:dyDescent="0.25">
      <c r="A37" s="16" t="s">
        <v>120</v>
      </c>
      <c r="B37" t="s">
        <v>257</v>
      </c>
      <c r="C37" t="s">
        <v>256</v>
      </c>
      <c r="D37" t="s">
        <v>531</v>
      </c>
      <c r="E37" t="s">
        <v>574</v>
      </c>
      <c r="F37" t="s">
        <v>575</v>
      </c>
      <c r="G37" t="s">
        <v>576</v>
      </c>
      <c r="H37" t="s">
        <v>580</v>
      </c>
      <c r="I37" t="s">
        <v>597</v>
      </c>
      <c r="J37" t="s">
        <v>584</v>
      </c>
      <c r="K37" t="s">
        <v>582</v>
      </c>
      <c r="L37" t="s">
        <v>598</v>
      </c>
    </row>
    <row r="38" spans="1:12" x14ac:dyDescent="0.25">
      <c r="A38" s="16" t="s">
        <v>124</v>
      </c>
      <c r="B38" t="s">
        <v>257</v>
      </c>
      <c r="C38" t="s">
        <v>256</v>
      </c>
      <c r="D38" t="s">
        <v>542</v>
      </c>
      <c r="E38" t="s">
        <v>589</v>
      </c>
      <c r="F38" t="s">
        <v>593</v>
      </c>
      <c r="G38" t="s">
        <v>570</v>
      </c>
      <c r="H38" t="s">
        <v>583</v>
      </c>
      <c r="I38" t="s">
        <v>578</v>
      </c>
      <c r="J38" t="s">
        <v>585</v>
      </c>
      <c r="K38" t="s">
        <v>586</v>
      </c>
      <c r="L38" t="s">
        <v>591</v>
      </c>
    </row>
    <row r="39" spans="1:12" x14ac:dyDescent="0.25">
      <c r="A39" s="16" t="s">
        <v>118</v>
      </c>
      <c r="B39" t="s">
        <v>257</v>
      </c>
      <c r="C39" t="s">
        <v>256</v>
      </c>
      <c r="D39" t="s">
        <v>540</v>
      </c>
      <c r="E39" t="s">
        <v>574</v>
      </c>
      <c r="F39" t="s">
        <v>579</v>
      </c>
      <c r="G39" t="s">
        <v>576</v>
      </c>
      <c r="H39" t="s">
        <v>580</v>
      </c>
      <c r="I39" t="s">
        <v>597</v>
      </c>
      <c r="J39" t="s">
        <v>581</v>
      </c>
      <c r="K39" t="s">
        <v>582</v>
      </c>
      <c r="L39" t="s">
        <v>598</v>
      </c>
    </row>
    <row r="40" spans="1:12" x14ac:dyDescent="0.25">
      <c r="A40" s="16" t="s">
        <v>114</v>
      </c>
      <c r="B40" t="s">
        <v>157</v>
      </c>
      <c r="C40" t="s">
        <v>246</v>
      </c>
      <c r="D40" t="s">
        <v>533</v>
      </c>
      <c r="E40" t="s">
        <v>589</v>
      </c>
      <c r="F40" t="s">
        <v>579</v>
      </c>
      <c r="G40" t="s">
        <v>570</v>
      </c>
      <c r="H40" t="s">
        <v>583</v>
      </c>
      <c r="I40" t="s">
        <v>578</v>
      </c>
      <c r="J40" t="s">
        <v>584</v>
      </c>
      <c r="K40" t="s">
        <v>590</v>
      </c>
      <c r="L40" t="s">
        <v>591</v>
      </c>
    </row>
    <row r="41" spans="1:12" x14ac:dyDescent="0.25">
      <c r="A41" s="16" t="s">
        <v>111</v>
      </c>
      <c r="B41" t="s">
        <v>157</v>
      </c>
      <c r="C41" t="s">
        <v>246</v>
      </c>
      <c r="D41" t="s">
        <v>533</v>
      </c>
      <c r="E41" t="s">
        <v>589</v>
      </c>
      <c r="F41" t="s">
        <v>593</v>
      </c>
      <c r="G41" t="s">
        <v>576</v>
      </c>
      <c r="H41" t="s">
        <v>577</v>
      </c>
      <c r="I41" t="s">
        <v>578</v>
      </c>
      <c r="J41" t="s">
        <v>572</v>
      </c>
      <c r="K41" t="s">
        <v>573</v>
      </c>
      <c r="L41" t="s">
        <v>596</v>
      </c>
    </row>
    <row r="42" spans="1:12" x14ac:dyDescent="0.25">
      <c r="A42" s="16" t="s">
        <v>113</v>
      </c>
      <c r="B42" t="s">
        <v>157</v>
      </c>
      <c r="C42" t="s">
        <v>246</v>
      </c>
      <c r="D42" t="s">
        <v>533</v>
      </c>
      <c r="E42" t="s">
        <v>592</v>
      </c>
      <c r="F42" t="s">
        <v>593</v>
      </c>
      <c r="G42" t="s">
        <v>587</v>
      </c>
      <c r="H42" t="s">
        <v>577</v>
      </c>
      <c r="I42" t="s">
        <v>578</v>
      </c>
      <c r="J42" t="s">
        <v>572</v>
      </c>
      <c r="K42" t="s">
        <v>573</v>
      </c>
      <c r="L42" t="s">
        <v>595</v>
      </c>
    </row>
    <row r="43" spans="1:12" x14ac:dyDescent="0.25">
      <c r="A43" s="16" t="s">
        <v>96</v>
      </c>
      <c r="B43" t="s">
        <v>157</v>
      </c>
      <c r="C43" t="s">
        <v>237</v>
      </c>
      <c r="D43" t="s">
        <v>533</v>
      </c>
      <c r="E43" t="s">
        <v>568</v>
      </c>
      <c r="F43" t="s">
        <v>569</v>
      </c>
      <c r="G43" t="s">
        <v>587</v>
      </c>
      <c r="H43" t="s">
        <v>571</v>
      </c>
      <c r="I43" t="s">
        <v>594</v>
      </c>
      <c r="J43" t="s">
        <v>581</v>
      </c>
      <c r="K43" t="s">
        <v>590</v>
      </c>
      <c r="L43" t="s">
        <v>595</v>
      </c>
    </row>
    <row r="44" spans="1:12" x14ac:dyDescent="0.25">
      <c r="A44" s="16" t="s">
        <v>98</v>
      </c>
      <c r="B44" t="s">
        <v>157</v>
      </c>
      <c r="C44" t="s">
        <v>237</v>
      </c>
      <c r="D44" t="s">
        <v>533</v>
      </c>
      <c r="E44" t="s">
        <v>568</v>
      </c>
      <c r="F44" t="s">
        <v>569</v>
      </c>
      <c r="G44" t="s">
        <v>587</v>
      </c>
      <c r="H44" t="s">
        <v>571</v>
      </c>
      <c r="I44" t="s">
        <v>594</v>
      </c>
      <c r="J44" t="s">
        <v>572</v>
      </c>
      <c r="K44" t="s">
        <v>590</v>
      </c>
      <c r="L44" t="s">
        <v>595</v>
      </c>
    </row>
    <row r="45" spans="1:12" x14ac:dyDescent="0.25">
      <c r="A45" s="16" t="s">
        <v>71</v>
      </c>
      <c r="B45" t="s">
        <v>157</v>
      </c>
      <c r="C45" t="s">
        <v>218</v>
      </c>
      <c r="D45" t="s">
        <v>531</v>
      </c>
      <c r="E45" t="s">
        <v>589</v>
      </c>
      <c r="F45" t="s">
        <v>579</v>
      </c>
      <c r="G45" t="s">
        <v>587</v>
      </c>
      <c r="H45" t="s">
        <v>577</v>
      </c>
      <c r="I45" t="s">
        <v>578</v>
      </c>
      <c r="J45" t="s">
        <v>585</v>
      </c>
      <c r="K45" t="s">
        <v>590</v>
      </c>
      <c r="L45" t="s">
        <v>591</v>
      </c>
    </row>
    <row r="46" spans="1:12" x14ac:dyDescent="0.25">
      <c r="A46" s="16" t="s">
        <v>57</v>
      </c>
      <c r="B46" t="s">
        <v>157</v>
      </c>
      <c r="C46" t="s">
        <v>200</v>
      </c>
      <c r="D46" t="s">
        <v>546</v>
      </c>
      <c r="E46" t="s">
        <v>589</v>
      </c>
      <c r="F46" t="s">
        <v>579</v>
      </c>
      <c r="G46" t="s">
        <v>576</v>
      </c>
      <c r="H46" t="s">
        <v>583</v>
      </c>
      <c r="I46" t="s">
        <v>597</v>
      </c>
      <c r="J46" t="s">
        <v>581</v>
      </c>
      <c r="K46" t="s">
        <v>582</v>
      </c>
      <c r="L46" t="s">
        <v>598</v>
      </c>
    </row>
    <row r="47" spans="1:12" x14ac:dyDescent="0.25">
      <c r="A47" s="16" t="s">
        <v>95</v>
      </c>
      <c r="B47" t="s">
        <v>157</v>
      </c>
      <c r="C47" t="s">
        <v>235</v>
      </c>
      <c r="D47" t="s">
        <v>542</v>
      </c>
      <c r="E47" t="s">
        <v>568</v>
      </c>
      <c r="F47" t="s">
        <v>575</v>
      </c>
      <c r="G47" t="s">
        <v>576</v>
      </c>
      <c r="H47" t="s">
        <v>577</v>
      </c>
      <c r="I47" t="s">
        <v>599</v>
      </c>
      <c r="J47" t="s">
        <v>584</v>
      </c>
      <c r="K47" t="s">
        <v>590</v>
      </c>
      <c r="L47" t="s">
        <v>596</v>
      </c>
    </row>
    <row r="48" spans="1:12" x14ac:dyDescent="0.25">
      <c r="A48" s="16" t="s">
        <v>69</v>
      </c>
      <c r="B48" t="s">
        <v>157</v>
      </c>
      <c r="C48" t="s">
        <v>214</v>
      </c>
      <c r="D48" t="s">
        <v>533</v>
      </c>
      <c r="E48" t="s">
        <v>568</v>
      </c>
      <c r="F48" t="s">
        <v>569</v>
      </c>
      <c r="G48" t="s">
        <v>588</v>
      </c>
      <c r="H48" t="s">
        <v>571</v>
      </c>
      <c r="I48" t="s">
        <v>594</v>
      </c>
      <c r="J48" t="s">
        <v>572</v>
      </c>
      <c r="K48" t="s">
        <v>573</v>
      </c>
      <c r="L48" t="s">
        <v>595</v>
      </c>
    </row>
    <row r="49" spans="1:12" x14ac:dyDescent="0.25">
      <c r="A49" s="16" t="s">
        <v>15</v>
      </c>
      <c r="B49" t="s">
        <v>157</v>
      </c>
      <c r="C49" t="s">
        <v>156</v>
      </c>
      <c r="D49" t="s">
        <v>533</v>
      </c>
      <c r="E49" t="s">
        <v>568</v>
      </c>
      <c r="F49" t="s">
        <v>569</v>
      </c>
      <c r="G49" t="s">
        <v>588</v>
      </c>
      <c r="H49" t="s">
        <v>571</v>
      </c>
      <c r="I49" t="s">
        <v>594</v>
      </c>
      <c r="J49" t="s">
        <v>572</v>
      </c>
      <c r="K49" t="s">
        <v>573</v>
      </c>
      <c r="L49" t="s">
        <v>595</v>
      </c>
    </row>
    <row r="50" spans="1:12" x14ac:dyDescent="0.25">
      <c r="A50" s="16" t="s">
        <v>65</v>
      </c>
      <c r="B50" t="s">
        <v>157</v>
      </c>
      <c r="C50" t="s">
        <v>208</v>
      </c>
      <c r="D50" t="s">
        <v>542</v>
      </c>
      <c r="E50" t="s">
        <v>592</v>
      </c>
      <c r="F50" t="s">
        <v>593</v>
      </c>
      <c r="G50" t="s">
        <v>588</v>
      </c>
      <c r="H50" t="s">
        <v>583</v>
      </c>
      <c r="I50" t="s">
        <v>599</v>
      </c>
      <c r="J50" t="s">
        <v>584</v>
      </c>
      <c r="K50" t="s">
        <v>590</v>
      </c>
      <c r="L50" t="s">
        <v>596</v>
      </c>
    </row>
    <row r="51" spans="1:12" x14ac:dyDescent="0.25">
      <c r="A51" s="16" t="s">
        <v>43</v>
      </c>
      <c r="B51" t="s">
        <v>157</v>
      </c>
      <c r="C51" t="s">
        <v>178</v>
      </c>
      <c r="D51" t="s">
        <v>541</v>
      </c>
      <c r="E51" t="s">
        <v>574</v>
      </c>
      <c r="F51" t="s">
        <v>593</v>
      </c>
      <c r="G51" t="s">
        <v>587</v>
      </c>
      <c r="H51" t="s">
        <v>583</v>
      </c>
      <c r="I51" t="s">
        <v>578</v>
      </c>
      <c r="J51" t="s">
        <v>584</v>
      </c>
      <c r="K51" t="s">
        <v>586</v>
      </c>
      <c r="L51" t="s">
        <v>596</v>
      </c>
    </row>
    <row r="52" spans="1:12" x14ac:dyDescent="0.25">
      <c r="A52" s="16" t="s">
        <v>33</v>
      </c>
      <c r="B52" t="s">
        <v>157</v>
      </c>
      <c r="C52" t="s">
        <v>178</v>
      </c>
      <c r="D52" t="s">
        <v>541</v>
      </c>
      <c r="E52" t="s">
        <v>592</v>
      </c>
      <c r="F52" t="s">
        <v>569</v>
      </c>
      <c r="G52" t="s">
        <v>588</v>
      </c>
      <c r="H52" t="s">
        <v>583</v>
      </c>
      <c r="I52" t="s">
        <v>599</v>
      </c>
      <c r="J52" t="s">
        <v>585</v>
      </c>
      <c r="K52" t="s">
        <v>573</v>
      </c>
      <c r="L52" t="s">
        <v>596</v>
      </c>
    </row>
    <row r="53" spans="1:12" x14ac:dyDescent="0.25">
      <c r="A53" s="16" t="s">
        <v>34</v>
      </c>
      <c r="B53" t="s">
        <v>157</v>
      </c>
      <c r="C53" t="s">
        <v>178</v>
      </c>
      <c r="D53" t="s">
        <v>129</v>
      </c>
      <c r="E53" t="s">
        <v>592</v>
      </c>
      <c r="F53" t="s">
        <v>569</v>
      </c>
      <c r="G53" t="s">
        <v>588</v>
      </c>
      <c r="H53" t="s">
        <v>583</v>
      </c>
      <c r="I53" t="s">
        <v>597</v>
      </c>
      <c r="J53" t="s">
        <v>585</v>
      </c>
      <c r="K53" t="s">
        <v>590</v>
      </c>
      <c r="L53" t="s">
        <v>596</v>
      </c>
    </row>
    <row r="54" spans="1:12" x14ac:dyDescent="0.25">
      <c r="A54" s="16" t="s">
        <v>32</v>
      </c>
      <c r="B54" t="s">
        <v>157</v>
      </c>
      <c r="C54" t="s">
        <v>178</v>
      </c>
      <c r="D54" t="s">
        <v>129</v>
      </c>
      <c r="E54" t="s">
        <v>568</v>
      </c>
      <c r="F54" t="s">
        <v>575</v>
      </c>
      <c r="G54" t="s">
        <v>588</v>
      </c>
      <c r="H54" t="s">
        <v>583</v>
      </c>
      <c r="I54" t="s">
        <v>599</v>
      </c>
      <c r="J54" t="s">
        <v>585</v>
      </c>
      <c r="K54" t="s">
        <v>590</v>
      </c>
      <c r="L54" t="s">
        <v>596</v>
      </c>
    </row>
    <row r="55" spans="1:12" x14ac:dyDescent="0.25">
      <c r="A55" s="16" t="s">
        <v>40</v>
      </c>
      <c r="B55" t="s">
        <v>157</v>
      </c>
      <c r="C55" t="s">
        <v>178</v>
      </c>
      <c r="D55" t="s">
        <v>541</v>
      </c>
      <c r="E55" t="s">
        <v>589</v>
      </c>
      <c r="F55" t="s">
        <v>579</v>
      </c>
      <c r="G55" t="s">
        <v>570</v>
      </c>
      <c r="H55" t="s">
        <v>580</v>
      </c>
      <c r="I55" t="s">
        <v>578</v>
      </c>
      <c r="J55" t="s">
        <v>581</v>
      </c>
      <c r="K55" t="s">
        <v>582</v>
      </c>
      <c r="L55" t="s">
        <v>591</v>
      </c>
    </row>
    <row r="56" spans="1:12" x14ac:dyDescent="0.25">
      <c r="A56" s="16" t="s">
        <v>41</v>
      </c>
      <c r="B56" t="s">
        <v>157</v>
      </c>
      <c r="C56" t="s">
        <v>178</v>
      </c>
      <c r="D56" t="s">
        <v>541</v>
      </c>
      <c r="E56" t="s">
        <v>589</v>
      </c>
      <c r="F56" t="s">
        <v>579</v>
      </c>
      <c r="G56" t="s">
        <v>587</v>
      </c>
      <c r="H56" t="s">
        <v>580</v>
      </c>
      <c r="I56" t="s">
        <v>578</v>
      </c>
      <c r="J56" t="s">
        <v>581</v>
      </c>
      <c r="K56" t="s">
        <v>586</v>
      </c>
      <c r="L56" t="s">
        <v>591</v>
      </c>
    </row>
    <row r="57" spans="1:12" x14ac:dyDescent="0.25">
      <c r="A57" s="16" t="s">
        <v>18</v>
      </c>
      <c r="B57" t="s">
        <v>157</v>
      </c>
      <c r="C57" t="s">
        <v>162</v>
      </c>
      <c r="D57" t="s">
        <v>542</v>
      </c>
      <c r="E57" t="s">
        <v>589</v>
      </c>
      <c r="F57" t="s">
        <v>575</v>
      </c>
      <c r="G57" t="s">
        <v>570</v>
      </c>
      <c r="H57" t="s">
        <v>580</v>
      </c>
      <c r="I57" t="s">
        <v>597</v>
      </c>
      <c r="J57" t="s">
        <v>584</v>
      </c>
      <c r="K57" t="s">
        <v>586</v>
      </c>
      <c r="L57" t="s">
        <v>591</v>
      </c>
    </row>
    <row r="58" spans="1:12" x14ac:dyDescent="0.25">
      <c r="A58" s="16" t="s">
        <v>17</v>
      </c>
      <c r="B58" t="s">
        <v>157</v>
      </c>
      <c r="C58" t="s">
        <v>162</v>
      </c>
      <c r="D58" t="s">
        <v>541</v>
      </c>
      <c r="E58" t="s">
        <v>589</v>
      </c>
      <c r="F58" t="s">
        <v>575</v>
      </c>
      <c r="G58" t="s">
        <v>570</v>
      </c>
      <c r="H58" t="s">
        <v>580</v>
      </c>
      <c r="I58" t="s">
        <v>597</v>
      </c>
      <c r="J58" t="s">
        <v>584</v>
      </c>
      <c r="K58" t="s">
        <v>586</v>
      </c>
      <c r="L58" t="s">
        <v>591</v>
      </c>
    </row>
    <row r="59" spans="1:12" x14ac:dyDescent="0.25">
      <c r="A59" s="16" t="s">
        <v>67</v>
      </c>
      <c r="B59" t="s">
        <v>157</v>
      </c>
      <c r="C59" t="s">
        <v>210</v>
      </c>
      <c r="D59" t="s">
        <v>533</v>
      </c>
      <c r="E59" t="s">
        <v>568</v>
      </c>
      <c r="F59" t="s">
        <v>569</v>
      </c>
      <c r="G59" t="s">
        <v>588</v>
      </c>
      <c r="H59" t="s">
        <v>577</v>
      </c>
      <c r="I59" t="s">
        <v>594</v>
      </c>
      <c r="J59" t="s">
        <v>572</v>
      </c>
      <c r="K59" t="s">
        <v>573</v>
      </c>
      <c r="L59" t="s">
        <v>595</v>
      </c>
    </row>
    <row r="60" spans="1:12" x14ac:dyDescent="0.25">
      <c r="A60" s="16" t="s">
        <v>116</v>
      </c>
      <c r="B60" t="s">
        <v>157</v>
      </c>
      <c r="C60" t="s">
        <v>254</v>
      </c>
      <c r="D60" t="s">
        <v>533</v>
      </c>
      <c r="E60" t="s">
        <v>568</v>
      </c>
      <c r="F60" t="s">
        <v>569</v>
      </c>
      <c r="G60" t="s">
        <v>588</v>
      </c>
      <c r="H60" t="s">
        <v>571</v>
      </c>
      <c r="I60" t="s">
        <v>578</v>
      </c>
      <c r="J60" t="s">
        <v>585</v>
      </c>
      <c r="K60" t="s">
        <v>573</v>
      </c>
      <c r="L60" t="s">
        <v>595</v>
      </c>
    </row>
    <row r="61" spans="1:12" x14ac:dyDescent="0.25">
      <c r="A61" s="16" t="s">
        <v>117</v>
      </c>
      <c r="B61" t="s">
        <v>157</v>
      </c>
      <c r="C61" t="s">
        <v>254</v>
      </c>
      <c r="D61" t="s">
        <v>533</v>
      </c>
      <c r="E61" t="s">
        <v>592</v>
      </c>
      <c r="F61" t="s">
        <v>569</v>
      </c>
      <c r="G61" t="s">
        <v>576</v>
      </c>
      <c r="H61" t="s">
        <v>580</v>
      </c>
      <c r="I61" t="s">
        <v>599</v>
      </c>
      <c r="J61" t="s">
        <v>572</v>
      </c>
      <c r="K61" t="s">
        <v>573</v>
      </c>
      <c r="L61" t="s">
        <v>598</v>
      </c>
    </row>
    <row r="62" spans="1:12" x14ac:dyDescent="0.25">
      <c r="A62" s="16" t="s">
        <v>51</v>
      </c>
      <c r="B62" t="s">
        <v>157</v>
      </c>
      <c r="C62" t="s">
        <v>194</v>
      </c>
      <c r="D62" t="s">
        <v>542</v>
      </c>
      <c r="E62" t="s">
        <v>589</v>
      </c>
      <c r="F62" t="s">
        <v>575</v>
      </c>
      <c r="G62" t="s">
        <v>570</v>
      </c>
      <c r="H62" t="s">
        <v>583</v>
      </c>
      <c r="I62" t="s">
        <v>578</v>
      </c>
      <c r="J62" t="s">
        <v>584</v>
      </c>
      <c r="K62" t="s">
        <v>586</v>
      </c>
      <c r="L62" t="s">
        <v>591</v>
      </c>
    </row>
    <row r="63" spans="1:12" x14ac:dyDescent="0.25">
      <c r="A63" s="16" t="s">
        <v>52</v>
      </c>
      <c r="B63" t="s">
        <v>157</v>
      </c>
      <c r="C63" t="s">
        <v>194</v>
      </c>
      <c r="D63" t="s">
        <v>541</v>
      </c>
      <c r="E63" t="s">
        <v>574</v>
      </c>
      <c r="F63" t="s">
        <v>575</v>
      </c>
      <c r="G63" t="s">
        <v>576</v>
      </c>
      <c r="H63" t="s">
        <v>580</v>
      </c>
      <c r="I63" t="s">
        <v>578</v>
      </c>
      <c r="J63" t="s">
        <v>581</v>
      </c>
      <c r="K63" t="s">
        <v>582</v>
      </c>
      <c r="L63" t="s">
        <v>598</v>
      </c>
    </row>
    <row r="64" spans="1:12" x14ac:dyDescent="0.25">
      <c r="A64" s="16" t="s">
        <v>22</v>
      </c>
      <c r="B64" t="s">
        <v>157</v>
      </c>
      <c r="C64" t="s">
        <v>165</v>
      </c>
      <c r="D64" t="s">
        <v>129</v>
      </c>
      <c r="E64" t="s">
        <v>592</v>
      </c>
      <c r="F64" t="s">
        <v>569</v>
      </c>
      <c r="G64" t="s">
        <v>588</v>
      </c>
      <c r="H64" t="s">
        <v>583</v>
      </c>
      <c r="I64" t="s">
        <v>597</v>
      </c>
      <c r="J64" t="s">
        <v>572</v>
      </c>
      <c r="K64" t="s">
        <v>573</v>
      </c>
      <c r="L64" t="s">
        <v>595</v>
      </c>
    </row>
    <row r="65" spans="1:12" x14ac:dyDescent="0.25">
      <c r="A65" s="16" t="s">
        <v>20</v>
      </c>
      <c r="B65" t="s">
        <v>157</v>
      </c>
      <c r="C65" t="s">
        <v>165</v>
      </c>
      <c r="D65" t="s">
        <v>129</v>
      </c>
      <c r="E65" t="s">
        <v>592</v>
      </c>
      <c r="F65" t="s">
        <v>569</v>
      </c>
      <c r="G65" t="s">
        <v>588</v>
      </c>
      <c r="H65" t="s">
        <v>583</v>
      </c>
      <c r="I65" t="s">
        <v>597</v>
      </c>
      <c r="J65" t="s">
        <v>572</v>
      </c>
      <c r="K65" t="s">
        <v>582</v>
      </c>
      <c r="L65" t="s">
        <v>595</v>
      </c>
    </row>
    <row r="66" spans="1:12" x14ac:dyDescent="0.25">
      <c r="A66" s="16" t="s">
        <v>24</v>
      </c>
      <c r="B66" t="s">
        <v>157</v>
      </c>
      <c r="C66" t="s">
        <v>165</v>
      </c>
      <c r="D66" t="s">
        <v>543</v>
      </c>
      <c r="E66" t="s">
        <v>592</v>
      </c>
      <c r="F66" t="s">
        <v>593</v>
      </c>
      <c r="G66" t="s">
        <v>587</v>
      </c>
      <c r="H66" t="s">
        <v>580</v>
      </c>
      <c r="I66" t="s">
        <v>578</v>
      </c>
      <c r="J66" t="s">
        <v>585</v>
      </c>
      <c r="K66" t="s">
        <v>586</v>
      </c>
      <c r="L66" t="s">
        <v>591</v>
      </c>
    </row>
    <row r="67" spans="1:12" x14ac:dyDescent="0.25">
      <c r="A67" s="16" t="s">
        <v>25</v>
      </c>
      <c r="B67" t="s">
        <v>157</v>
      </c>
      <c r="C67" t="s">
        <v>165</v>
      </c>
      <c r="D67" t="s">
        <v>129</v>
      </c>
      <c r="E67" t="s">
        <v>592</v>
      </c>
      <c r="F67" t="s">
        <v>593</v>
      </c>
      <c r="G67" t="s">
        <v>588</v>
      </c>
      <c r="H67" t="s">
        <v>580</v>
      </c>
      <c r="I67" t="s">
        <v>578</v>
      </c>
      <c r="J67" t="s">
        <v>581</v>
      </c>
      <c r="K67" t="s">
        <v>590</v>
      </c>
      <c r="L67" t="s">
        <v>596</v>
      </c>
    </row>
    <row r="68" spans="1:12" x14ac:dyDescent="0.25">
      <c r="A68" s="16" t="s">
        <v>29</v>
      </c>
      <c r="B68" t="s">
        <v>157</v>
      </c>
      <c r="C68" t="s">
        <v>174</v>
      </c>
      <c r="D68" t="s">
        <v>542</v>
      </c>
      <c r="E68" t="s">
        <v>574</v>
      </c>
      <c r="F68" t="s">
        <v>579</v>
      </c>
      <c r="G68" t="s">
        <v>576</v>
      </c>
      <c r="H68" t="s">
        <v>580</v>
      </c>
      <c r="I68" t="s">
        <v>597</v>
      </c>
      <c r="J68" t="s">
        <v>581</v>
      </c>
      <c r="K68" t="s">
        <v>582</v>
      </c>
      <c r="L68" t="s">
        <v>598</v>
      </c>
    </row>
    <row r="69" spans="1:12" x14ac:dyDescent="0.25">
      <c r="A69" s="16" t="s">
        <v>128</v>
      </c>
      <c r="B69" t="s">
        <v>263</v>
      </c>
      <c r="C69" t="s">
        <v>262</v>
      </c>
      <c r="D69" t="s">
        <v>539</v>
      </c>
      <c r="E69" t="s">
        <v>574</v>
      </c>
      <c r="F69" t="s">
        <v>579</v>
      </c>
      <c r="G69" t="s">
        <v>576</v>
      </c>
      <c r="H69" t="s">
        <v>583</v>
      </c>
      <c r="I69" t="s">
        <v>597</v>
      </c>
      <c r="J69" t="s">
        <v>581</v>
      </c>
      <c r="K69" t="s">
        <v>582</v>
      </c>
      <c r="L69" t="s">
        <v>598</v>
      </c>
    </row>
    <row r="70" spans="1:12" x14ac:dyDescent="0.25">
      <c r="A70" s="16" t="s">
        <v>9</v>
      </c>
      <c r="B70" t="s">
        <v>144</v>
      </c>
      <c r="C70" t="s">
        <v>143</v>
      </c>
      <c r="D70" t="s">
        <v>129</v>
      </c>
      <c r="E70" t="s">
        <v>574</v>
      </c>
      <c r="F70" t="s">
        <v>579</v>
      </c>
      <c r="G70" t="s">
        <v>570</v>
      </c>
      <c r="H70" t="s">
        <v>577</v>
      </c>
      <c r="I70" t="s">
        <v>594</v>
      </c>
      <c r="J70" t="s">
        <v>584</v>
      </c>
      <c r="K70" t="s">
        <v>582</v>
      </c>
      <c r="L70" t="s">
        <v>598</v>
      </c>
    </row>
    <row r="71" spans="1:12" x14ac:dyDescent="0.25">
      <c r="A71" s="16" t="s">
        <v>3</v>
      </c>
      <c r="B71" t="s">
        <v>138</v>
      </c>
      <c r="C71" t="s">
        <v>137</v>
      </c>
      <c r="D71" t="s">
        <v>537</v>
      </c>
      <c r="E71" t="s">
        <v>574</v>
      </c>
      <c r="F71" t="s">
        <v>575</v>
      </c>
      <c r="G71" t="s">
        <v>576</v>
      </c>
      <c r="H71" t="s">
        <v>577</v>
      </c>
      <c r="I71" t="s">
        <v>578</v>
      </c>
      <c r="J71" t="s">
        <v>572</v>
      </c>
      <c r="K71" t="s">
        <v>573</v>
      </c>
      <c r="L71" t="s">
        <v>596</v>
      </c>
    </row>
    <row r="72" spans="1:12" x14ac:dyDescent="0.25">
      <c r="A72" s="16" t="s">
        <v>4</v>
      </c>
      <c r="B72" t="s">
        <v>138</v>
      </c>
      <c r="C72" t="s">
        <v>137</v>
      </c>
      <c r="D72" t="s">
        <v>524</v>
      </c>
      <c r="E72" t="s">
        <v>568</v>
      </c>
      <c r="F72" t="s">
        <v>569</v>
      </c>
      <c r="G72" t="s">
        <v>570</v>
      </c>
      <c r="H72" t="s">
        <v>571</v>
      </c>
      <c r="I72" t="s">
        <v>594</v>
      </c>
      <c r="J72" t="s">
        <v>572</v>
      </c>
      <c r="K72" t="s">
        <v>573</v>
      </c>
      <c r="L72" t="s">
        <v>595</v>
      </c>
    </row>
    <row r="73" spans="1:12" x14ac:dyDescent="0.25">
      <c r="A73" s="16" t="s">
        <v>125</v>
      </c>
      <c r="B73" t="s">
        <v>257</v>
      </c>
      <c r="C73" t="s">
        <v>256</v>
      </c>
      <c r="D73" t="s">
        <v>533</v>
      </c>
      <c r="E73" t="s">
        <v>589</v>
      </c>
      <c r="F73" t="s">
        <v>593</v>
      </c>
      <c r="G73" t="s">
        <v>576</v>
      </c>
      <c r="H73" t="s">
        <v>583</v>
      </c>
      <c r="I73" t="s">
        <v>597</v>
      </c>
      <c r="J73" t="s">
        <v>572</v>
      </c>
      <c r="K73" t="s">
        <v>586</v>
      </c>
      <c r="L73" t="s">
        <v>591</v>
      </c>
    </row>
    <row r="74" spans="1:12" x14ac:dyDescent="0.25">
      <c r="A74" s="16" t="s">
        <v>119</v>
      </c>
      <c r="B74" t="s">
        <v>257</v>
      </c>
      <c r="C74" t="s">
        <v>256</v>
      </c>
      <c r="D74" t="s">
        <v>547</v>
      </c>
      <c r="E74" t="s">
        <v>574</v>
      </c>
      <c r="F74" t="s">
        <v>579</v>
      </c>
      <c r="G74" t="s">
        <v>576</v>
      </c>
      <c r="H74" t="s">
        <v>580</v>
      </c>
      <c r="I74" t="s">
        <v>597</v>
      </c>
      <c r="J74" t="s">
        <v>581</v>
      </c>
      <c r="K74" t="s">
        <v>582</v>
      </c>
      <c r="L74" t="s">
        <v>598</v>
      </c>
    </row>
    <row r="75" spans="1:12" x14ac:dyDescent="0.25">
      <c r="A75" s="16" t="s">
        <v>48</v>
      </c>
      <c r="B75" t="s">
        <v>157</v>
      </c>
      <c r="C75" t="s">
        <v>189</v>
      </c>
      <c r="D75" t="s">
        <v>533</v>
      </c>
      <c r="E75" t="s">
        <v>568</v>
      </c>
      <c r="F75" t="s">
        <v>579</v>
      </c>
      <c r="G75" t="s">
        <v>570</v>
      </c>
      <c r="H75" t="s">
        <v>571</v>
      </c>
      <c r="I75" t="s">
        <v>594</v>
      </c>
      <c r="J75" t="s">
        <v>584</v>
      </c>
      <c r="K75" t="s">
        <v>590</v>
      </c>
      <c r="L75" t="s">
        <v>595</v>
      </c>
    </row>
    <row r="76" spans="1:12" x14ac:dyDescent="0.25">
      <c r="A76" s="16" t="s">
        <v>46</v>
      </c>
      <c r="B76" t="s">
        <v>157</v>
      </c>
      <c r="C76" t="s">
        <v>189</v>
      </c>
      <c r="D76" t="s">
        <v>533</v>
      </c>
      <c r="E76" t="s">
        <v>568</v>
      </c>
      <c r="F76" t="s">
        <v>575</v>
      </c>
      <c r="G76" t="s">
        <v>576</v>
      </c>
      <c r="H76" t="s">
        <v>571</v>
      </c>
      <c r="I76" t="s">
        <v>594</v>
      </c>
      <c r="J76" t="s">
        <v>585</v>
      </c>
      <c r="K76" t="s">
        <v>590</v>
      </c>
      <c r="L76" t="s">
        <v>596</v>
      </c>
    </row>
    <row r="77" spans="1:12" x14ac:dyDescent="0.25">
      <c r="A77" s="16" t="s">
        <v>47</v>
      </c>
      <c r="B77" t="s">
        <v>157</v>
      </c>
      <c r="C77" t="s">
        <v>189</v>
      </c>
      <c r="D77" t="s">
        <v>533</v>
      </c>
      <c r="E77" t="s">
        <v>568</v>
      </c>
      <c r="F77" t="s">
        <v>575</v>
      </c>
      <c r="G77" t="s">
        <v>588</v>
      </c>
      <c r="H77" t="s">
        <v>577</v>
      </c>
      <c r="I77" t="s">
        <v>594</v>
      </c>
      <c r="J77" t="s">
        <v>572</v>
      </c>
      <c r="K77" t="s">
        <v>573</v>
      </c>
      <c r="L77" t="s">
        <v>595</v>
      </c>
    </row>
    <row r="78" spans="1:12" x14ac:dyDescent="0.25">
      <c r="A78" s="16" t="s">
        <v>49</v>
      </c>
      <c r="B78" t="s">
        <v>157</v>
      </c>
      <c r="C78" t="s">
        <v>189</v>
      </c>
      <c r="D78" t="s">
        <v>533</v>
      </c>
      <c r="E78" t="s">
        <v>568</v>
      </c>
      <c r="F78" t="s">
        <v>575</v>
      </c>
      <c r="G78" t="s">
        <v>570</v>
      </c>
      <c r="H78" t="s">
        <v>577</v>
      </c>
      <c r="I78" t="s">
        <v>599</v>
      </c>
      <c r="J78" t="s">
        <v>584</v>
      </c>
      <c r="K78" t="s">
        <v>586</v>
      </c>
      <c r="L78" t="s">
        <v>596</v>
      </c>
    </row>
    <row r="79" spans="1:12" x14ac:dyDescent="0.25">
      <c r="A79" s="16" t="s">
        <v>73</v>
      </c>
      <c r="B79" t="s">
        <v>157</v>
      </c>
      <c r="C79" t="s">
        <v>220</v>
      </c>
      <c r="D79" t="s">
        <v>546</v>
      </c>
      <c r="E79" t="s">
        <v>574</v>
      </c>
      <c r="F79" t="s">
        <v>579</v>
      </c>
      <c r="G79" t="s">
        <v>576</v>
      </c>
      <c r="H79" t="s">
        <v>580</v>
      </c>
      <c r="I79" t="s">
        <v>597</v>
      </c>
      <c r="J79" t="s">
        <v>581</v>
      </c>
      <c r="K79" t="s">
        <v>582</v>
      </c>
      <c r="L79" t="s">
        <v>598</v>
      </c>
    </row>
    <row r="80" spans="1:12" x14ac:dyDescent="0.25">
      <c r="A80" s="16" t="s">
        <v>74</v>
      </c>
      <c r="B80" t="s">
        <v>157</v>
      </c>
      <c r="C80" t="s">
        <v>220</v>
      </c>
      <c r="D80" t="s">
        <v>546</v>
      </c>
      <c r="E80" t="s">
        <v>589</v>
      </c>
      <c r="F80" t="s">
        <v>575</v>
      </c>
      <c r="G80" t="s">
        <v>570</v>
      </c>
      <c r="H80" t="s">
        <v>583</v>
      </c>
      <c r="I80" t="s">
        <v>597</v>
      </c>
      <c r="J80" t="s">
        <v>581</v>
      </c>
      <c r="K80" t="s">
        <v>582</v>
      </c>
      <c r="L80" t="s">
        <v>598</v>
      </c>
    </row>
    <row r="81" spans="1:12" x14ac:dyDescent="0.25">
      <c r="A81" s="16" t="s">
        <v>75</v>
      </c>
      <c r="B81" t="s">
        <v>157</v>
      </c>
      <c r="C81" t="s">
        <v>220</v>
      </c>
      <c r="D81" t="s">
        <v>546</v>
      </c>
      <c r="E81" t="s">
        <v>592</v>
      </c>
      <c r="F81" t="s">
        <v>575</v>
      </c>
      <c r="G81" t="s">
        <v>570</v>
      </c>
      <c r="H81" t="s">
        <v>583</v>
      </c>
      <c r="I81" t="s">
        <v>578</v>
      </c>
      <c r="J81" t="s">
        <v>581</v>
      </c>
      <c r="K81" t="s">
        <v>586</v>
      </c>
      <c r="L81" t="s">
        <v>598</v>
      </c>
    </row>
    <row r="82" spans="1:12" x14ac:dyDescent="0.25">
      <c r="A82" s="16" t="s">
        <v>76</v>
      </c>
      <c r="B82" t="s">
        <v>157</v>
      </c>
      <c r="C82" t="s">
        <v>220</v>
      </c>
      <c r="D82" t="s">
        <v>546</v>
      </c>
      <c r="E82" t="s">
        <v>592</v>
      </c>
      <c r="F82" t="s">
        <v>593</v>
      </c>
      <c r="G82" t="s">
        <v>570</v>
      </c>
      <c r="H82" t="s">
        <v>577</v>
      </c>
      <c r="I82" t="s">
        <v>578</v>
      </c>
      <c r="J82" t="s">
        <v>581</v>
      </c>
      <c r="K82" t="s">
        <v>582</v>
      </c>
      <c r="L82" t="s">
        <v>598</v>
      </c>
    </row>
    <row r="83" spans="1:12" x14ac:dyDescent="0.25">
      <c r="A83" s="16" t="s">
        <v>72</v>
      </c>
      <c r="B83" t="s">
        <v>157</v>
      </c>
      <c r="C83" t="s">
        <v>220</v>
      </c>
      <c r="D83" t="s">
        <v>533</v>
      </c>
      <c r="E83" t="s">
        <v>568</v>
      </c>
      <c r="F83" t="s">
        <v>579</v>
      </c>
      <c r="G83" t="s">
        <v>570</v>
      </c>
      <c r="H83" t="s">
        <v>583</v>
      </c>
      <c r="I83" t="s">
        <v>599</v>
      </c>
      <c r="J83" t="s">
        <v>584</v>
      </c>
      <c r="K83" t="s">
        <v>586</v>
      </c>
      <c r="L83" t="s">
        <v>591</v>
      </c>
    </row>
    <row r="84" spans="1:12" x14ac:dyDescent="0.25">
      <c r="A84" s="16" t="s">
        <v>77</v>
      </c>
      <c r="B84" t="s">
        <v>157</v>
      </c>
      <c r="C84" t="s">
        <v>220</v>
      </c>
      <c r="D84" t="s">
        <v>533</v>
      </c>
      <c r="E84" t="s">
        <v>568</v>
      </c>
      <c r="F84" t="s">
        <v>569</v>
      </c>
      <c r="G84" t="s">
        <v>588</v>
      </c>
      <c r="H84" t="s">
        <v>571</v>
      </c>
      <c r="I84" t="s">
        <v>594</v>
      </c>
      <c r="J84" t="s">
        <v>572</v>
      </c>
      <c r="K84" t="s">
        <v>586</v>
      </c>
      <c r="L84" t="s">
        <v>596</v>
      </c>
    </row>
    <row r="85" spans="1:12" x14ac:dyDescent="0.25">
      <c r="A85" s="16" t="s">
        <v>109</v>
      </c>
      <c r="B85" t="s">
        <v>157</v>
      </c>
      <c r="C85" t="s">
        <v>246</v>
      </c>
      <c r="D85" t="s">
        <v>550</v>
      </c>
      <c r="E85" t="s">
        <v>574</v>
      </c>
      <c r="F85" t="s">
        <v>579</v>
      </c>
      <c r="G85" t="s">
        <v>576</v>
      </c>
      <c r="H85" t="s">
        <v>580</v>
      </c>
      <c r="I85" t="s">
        <v>597</v>
      </c>
      <c r="J85" t="s">
        <v>581</v>
      </c>
      <c r="K85" t="s">
        <v>582</v>
      </c>
      <c r="L85" t="s">
        <v>598</v>
      </c>
    </row>
    <row r="86" spans="1:12" x14ac:dyDescent="0.25">
      <c r="A86" s="16" t="s">
        <v>115</v>
      </c>
      <c r="B86" t="s">
        <v>157</v>
      </c>
      <c r="C86" t="s">
        <v>246</v>
      </c>
      <c r="D86" t="s">
        <v>542</v>
      </c>
      <c r="E86" t="s">
        <v>589</v>
      </c>
      <c r="F86" t="s">
        <v>579</v>
      </c>
      <c r="G86" t="s">
        <v>570</v>
      </c>
      <c r="H86" t="s">
        <v>577</v>
      </c>
      <c r="I86" t="s">
        <v>578</v>
      </c>
      <c r="J86" t="s">
        <v>581</v>
      </c>
      <c r="K86" t="s">
        <v>586</v>
      </c>
      <c r="L86" t="s">
        <v>591</v>
      </c>
    </row>
    <row r="87" spans="1:12" x14ac:dyDescent="0.25">
      <c r="A87" s="16" t="s">
        <v>110</v>
      </c>
      <c r="B87" t="s">
        <v>157</v>
      </c>
      <c r="C87" t="s">
        <v>246</v>
      </c>
      <c r="D87" t="s">
        <v>533</v>
      </c>
      <c r="E87" t="s">
        <v>568</v>
      </c>
      <c r="F87" t="s">
        <v>569</v>
      </c>
      <c r="G87" t="s">
        <v>588</v>
      </c>
      <c r="H87" t="s">
        <v>571</v>
      </c>
      <c r="I87" t="s">
        <v>594</v>
      </c>
      <c r="J87" t="s">
        <v>585</v>
      </c>
      <c r="K87" t="s">
        <v>573</v>
      </c>
      <c r="L87" t="s">
        <v>595</v>
      </c>
    </row>
    <row r="88" spans="1:12" x14ac:dyDescent="0.25">
      <c r="A88" s="16" t="s">
        <v>112</v>
      </c>
      <c r="B88" t="s">
        <v>157</v>
      </c>
      <c r="C88" t="s">
        <v>246</v>
      </c>
      <c r="D88" t="s">
        <v>542</v>
      </c>
      <c r="E88" t="s">
        <v>592</v>
      </c>
      <c r="F88" t="s">
        <v>575</v>
      </c>
      <c r="G88" t="s">
        <v>587</v>
      </c>
      <c r="H88" t="s">
        <v>580</v>
      </c>
      <c r="I88" t="s">
        <v>599</v>
      </c>
      <c r="J88" t="s">
        <v>585</v>
      </c>
      <c r="K88" t="s">
        <v>590</v>
      </c>
      <c r="L88" t="s">
        <v>596</v>
      </c>
    </row>
    <row r="89" spans="1:12" x14ac:dyDescent="0.25">
      <c r="A89" s="16" t="s">
        <v>68</v>
      </c>
      <c r="B89" t="s">
        <v>157</v>
      </c>
      <c r="C89" t="s">
        <v>212</v>
      </c>
      <c r="D89" t="s">
        <v>532</v>
      </c>
      <c r="E89" t="s">
        <v>589</v>
      </c>
      <c r="F89" t="s">
        <v>575</v>
      </c>
      <c r="G89" t="s">
        <v>570</v>
      </c>
      <c r="H89" t="s">
        <v>580</v>
      </c>
      <c r="I89" t="s">
        <v>597</v>
      </c>
      <c r="J89" t="s">
        <v>584</v>
      </c>
      <c r="K89" t="s">
        <v>582</v>
      </c>
      <c r="L89" t="s">
        <v>591</v>
      </c>
    </row>
    <row r="90" spans="1:12" x14ac:dyDescent="0.25">
      <c r="A90" s="16" t="s">
        <v>99</v>
      </c>
      <c r="B90" t="s">
        <v>157</v>
      </c>
      <c r="C90" t="s">
        <v>237</v>
      </c>
      <c r="D90" t="s">
        <v>533</v>
      </c>
      <c r="E90" t="s">
        <v>568</v>
      </c>
      <c r="F90" t="s">
        <v>569</v>
      </c>
      <c r="G90" t="s">
        <v>587</v>
      </c>
      <c r="H90" t="s">
        <v>571</v>
      </c>
      <c r="I90" t="s">
        <v>594</v>
      </c>
      <c r="J90" t="s">
        <v>572</v>
      </c>
      <c r="K90" t="s">
        <v>590</v>
      </c>
      <c r="L90" t="s">
        <v>595</v>
      </c>
    </row>
    <row r="91" spans="1:12" x14ac:dyDescent="0.25">
      <c r="A91" s="16" t="s">
        <v>56</v>
      </c>
      <c r="B91" t="s">
        <v>157</v>
      </c>
      <c r="C91" t="s">
        <v>200</v>
      </c>
      <c r="D91" t="s">
        <v>542</v>
      </c>
      <c r="E91" t="s">
        <v>574</v>
      </c>
      <c r="F91" t="s">
        <v>579</v>
      </c>
      <c r="G91" t="s">
        <v>576</v>
      </c>
      <c r="H91" t="s">
        <v>583</v>
      </c>
      <c r="I91" t="s">
        <v>597</v>
      </c>
      <c r="J91" t="s">
        <v>581</v>
      </c>
      <c r="K91" t="s">
        <v>582</v>
      </c>
      <c r="L91" t="s">
        <v>598</v>
      </c>
    </row>
    <row r="92" spans="1:12" x14ac:dyDescent="0.25">
      <c r="A92" s="16" t="s">
        <v>107</v>
      </c>
      <c r="B92" t="s">
        <v>157</v>
      </c>
      <c r="C92" t="s">
        <v>240</v>
      </c>
      <c r="D92" t="s">
        <v>546</v>
      </c>
      <c r="E92" t="s">
        <v>574</v>
      </c>
      <c r="F92" t="s">
        <v>579</v>
      </c>
      <c r="G92" t="s">
        <v>576</v>
      </c>
      <c r="H92" t="s">
        <v>583</v>
      </c>
      <c r="I92" t="s">
        <v>597</v>
      </c>
      <c r="J92" t="s">
        <v>581</v>
      </c>
      <c r="K92" t="s">
        <v>582</v>
      </c>
      <c r="L92" t="s">
        <v>598</v>
      </c>
    </row>
    <row r="93" spans="1:12" x14ac:dyDescent="0.25">
      <c r="A93" s="16" t="s">
        <v>44</v>
      </c>
      <c r="B93" t="s">
        <v>157</v>
      </c>
      <c r="C93" t="s">
        <v>178</v>
      </c>
      <c r="D93" t="s">
        <v>541</v>
      </c>
      <c r="E93" t="s">
        <v>592</v>
      </c>
      <c r="F93" t="s">
        <v>593</v>
      </c>
      <c r="G93" t="s">
        <v>587</v>
      </c>
      <c r="H93" t="s">
        <v>583</v>
      </c>
      <c r="I93" t="s">
        <v>599</v>
      </c>
      <c r="J93" t="s">
        <v>584</v>
      </c>
      <c r="K93" t="s">
        <v>586</v>
      </c>
      <c r="L93" t="s">
        <v>591</v>
      </c>
    </row>
    <row r="94" spans="1:12" x14ac:dyDescent="0.25">
      <c r="A94" s="16" t="s">
        <v>39</v>
      </c>
      <c r="B94" t="s">
        <v>157</v>
      </c>
      <c r="C94" t="s">
        <v>178</v>
      </c>
      <c r="D94" t="s">
        <v>541</v>
      </c>
      <c r="E94" t="s">
        <v>592</v>
      </c>
      <c r="F94" t="s">
        <v>593</v>
      </c>
      <c r="G94" t="s">
        <v>587</v>
      </c>
      <c r="H94" t="s">
        <v>583</v>
      </c>
      <c r="I94" t="s">
        <v>597</v>
      </c>
      <c r="J94" t="s">
        <v>584</v>
      </c>
      <c r="K94" t="s">
        <v>586</v>
      </c>
      <c r="L94" t="s">
        <v>596</v>
      </c>
    </row>
    <row r="95" spans="1:12" x14ac:dyDescent="0.25">
      <c r="A95" s="16" t="s">
        <v>35</v>
      </c>
      <c r="B95" t="s">
        <v>157</v>
      </c>
      <c r="C95" t="s">
        <v>178</v>
      </c>
      <c r="D95" t="s">
        <v>540</v>
      </c>
      <c r="E95" t="s">
        <v>589</v>
      </c>
      <c r="F95" t="s">
        <v>575</v>
      </c>
      <c r="G95" t="s">
        <v>587</v>
      </c>
      <c r="H95" t="s">
        <v>580</v>
      </c>
      <c r="I95" t="s">
        <v>578</v>
      </c>
      <c r="J95" t="s">
        <v>584</v>
      </c>
      <c r="K95" t="s">
        <v>586</v>
      </c>
      <c r="L95" t="s">
        <v>591</v>
      </c>
    </row>
    <row r="96" spans="1:12" x14ac:dyDescent="0.25">
      <c r="A96" s="16" t="s">
        <v>42</v>
      </c>
      <c r="B96" t="s">
        <v>157</v>
      </c>
      <c r="C96" t="s">
        <v>178</v>
      </c>
      <c r="D96" t="s">
        <v>129</v>
      </c>
      <c r="E96" t="s">
        <v>592</v>
      </c>
      <c r="F96" t="s">
        <v>593</v>
      </c>
      <c r="G96" t="s">
        <v>588</v>
      </c>
      <c r="H96" t="s">
        <v>583</v>
      </c>
      <c r="I96" t="s">
        <v>597</v>
      </c>
      <c r="J96" t="s">
        <v>572</v>
      </c>
      <c r="K96" t="s">
        <v>590</v>
      </c>
      <c r="L96" t="s">
        <v>596</v>
      </c>
    </row>
    <row r="97" spans="1:12" x14ac:dyDescent="0.25">
      <c r="A97" s="16" t="s">
        <v>53</v>
      </c>
      <c r="B97" t="s">
        <v>157</v>
      </c>
      <c r="C97" t="s">
        <v>194</v>
      </c>
      <c r="D97" t="s">
        <v>547</v>
      </c>
      <c r="E97" t="s">
        <v>574</v>
      </c>
      <c r="F97" t="s">
        <v>579</v>
      </c>
      <c r="G97" t="s">
        <v>576</v>
      </c>
      <c r="H97" t="s">
        <v>580</v>
      </c>
      <c r="I97" t="s">
        <v>597</v>
      </c>
      <c r="J97" t="s">
        <v>581</v>
      </c>
      <c r="K97" t="s">
        <v>582</v>
      </c>
      <c r="L97" t="s">
        <v>598</v>
      </c>
    </row>
    <row r="98" spans="1:12" x14ac:dyDescent="0.25">
      <c r="A98" s="16" t="s">
        <v>50</v>
      </c>
      <c r="B98" t="s">
        <v>157</v>
      </c>
      <c r="C98" t="s">
        <v>194</v>
      </c>
      <c r="D98" t="s">
        <v>546</v>
      </c>
      <c r="E98" t="s">
        <v>574</v>
      </c>
      <c r="F98" t="s">
        <v>579</v>
      </c>
      <c r="G98" t="s">
        <v>576</v>
      </c>
      <c r="H98" t="s">
        <v>580</v>
      </c>
      <c r="I98" t="s">
        <v>597</v>
      </c>
      <c r="J98" t="s">
        <v>581</v>
      </c>
      <c r="K98" t="s">
        <v>582</v>
      </c>
      <c r="L98" t="s">
        <v>598</v>
      </c>
    </row>
    <row r="99" spans="1:12" x14ac:dyDescent="0.25">
      <c r="A99" s="16" t="s">
        <v>23</v>
      </c>
      <c r="B99" t="s">
        <v>157</v>
      </c>
      <c r="C99" t="s">
        <v>165</v>
      </c>
      <c r="D99" t="s">
        <v>541</v>
      </c>
      <c r="E99" t="s">
        <v>592</v>
      </c>
      <c r="F99" t="s">
        <v>569</v>
      </c>
      <c r="G99" t="s">
        <v>588</v>
      </c>
      <c r="H99" t="s">
        <v>580</v>
      </c>
      <c r="I99" t="s">
        <v>578</v>
      </c>
      <c r="J99" t="s">
        <v>572</v>
      </c>
      <c r="K99" t="s">
        <v>590</v>
      </c>
      <c r="L99" t="s">
        <v>596</v>
      </c>
    </row>
    <row r="100" spans="1:12" x14ac:dyDescent="0.25">
      <c r="A100" s="16" t="s">
        <v>12</v>
      </c>
      <c r="B100" t="s">
        <v>153</v>
      </c>
      <c r="C100" t="s">
        <v>152</v>
      </c>
      <c r="D100" t="s">
        <v>539</v>
      </c>
      <c r="E100" t="s">
        <v>574</v>
      </c>
      <c r="F100" t="s">
        <v>579</v>
      </c>
      <c r="G100" t="s">
        <v>576</v>
      </c>
      <c r="H100" t="s">
        <v>580</v>
      </c>
      <c r="I100" t="s">
        <v>597</v>
      </c>
      <c r="J100" t="s">
        <v>581</v>
      </c>
      <c r="K100" t="s">
        <v>582</v>
      </c>
      <c r="L100" t="s">
        <v>598</v>
      </c>
    </row>
    <row r="101" spans="1:12" x14ac:dyDescent="0.25">
      <c r="A101" s="16" t="s">
        <v>7</v>
      </c>
      <c r="B101" t="s">
        <v>144</v>
      </c>
      <c r="C101" t="s">
        <v>143</v>
      </c>
      <c r="D101" t="s">
        <v>129</v>
      </c>
      <c r="E101" t="s">
        <v>574</v>
      </c>
      <c r="F101" t="s">
        <v>579</v>
      </c>
      <c r="G101" t="s">
        <v>576</v>
      </c>
      <c r="H101" t="s">
        <v>577</v>
      </c>
      <c r="I101" t="s">
        <v>599</v>
      </c>
      <c r="J101" t="s">
        <v>585</v>
      </c>
      <c r="K101" t="s">
        <v>582</v>
      </c>
      <c r="L101" t="s">
        <v>598</v>
      </c>
    </row>
    <row r="102" spans="1:12" x14ac:dyDescent="0.25">
      <c r="A102" s="16" t="s">
        <v>10</v>
      </c>
      <c r="B102" t="s">
        <v>149</v>
      </c>
      <c r="C102" t="s">
        <v>148</v>
      </c>
      <c r="D102" t="s">
        <v>533</v>
      </c>
      <c r="E102" t="s">
        <v>574</v>
      </c>
      <c r="F102" t="s">
        <v>579</v>
      </c>
      <c r="G102" t="s">
        <v>576</v>
      </c>
      <c r="H102" t="s">
        <v>580</v>
      </c>
      <c r="I102" t="s">
        <v>597</v>
      </c>
      <c r="J102" t="s">
        <v>581</v>
      </c>
      <c r="K102" t="s">
        <v>582</v>
      </c>
      <c r="L102" t="s">
        <v>598</v>
      </c>
    </row>
    <row r="103" spans="1:12" x14ac:dyDescent="0.25">
      <c r="A103" s="16" t="s">
        <v>11</v>
      </c>
      <c r="B103" t="s">
        <v>149</v>
      </c>
      <c r="C103" t="s">
        <v>148</v>
      </c>
      <c r="D103" t="s">
        <v>533</v>
      </c>
      <c r="E103" t="s">
        <v>574</v>
      </c>
      <c r="F103" t="s">
        <v>579</v>
      </c>
      <c r="G103" t="s">
        <v>576</v>
      </c>
      <c r="H103" t="s">
        <v>583</v>
      </c>
      <c r="I103" t="s">
        <v>597</v>
      </c>
      <c r="J103" t="s">
        <v>581</v>
      </c>
      <c r="K103" t="s">
        <v>582</v>
      </c>
      <c r="L103" t="s">
        <v>598</v>
      </c>
    </row>
    <row r="104" spans="1:12" x14ac:dyDescent="0.25">
      <c r="A104" s="16" t="s">
        <v>127</v>
      </c>
      <c r="B104" t="s">
        <v>257</v>
      </c>
      <c r="C104" t="s">
        <v>256</v>
      </c>
      <c r="D104" t="s">
        <v>533</v>
      </c>
      <c r="E104" t="s">
        <v>574</v>
      </c>
      <c r="F104" t="s">
        <v>579</v>
      </c>
      <c r="G104" t="s">
        <v>576</v>
      </c>
      <c r="H104" t="s">
        <v>580</v>
      </c>
      <c r="I104" t="s">
        <v>597</v>
      </c>
      <c r="J104" t="s">
        <v>581</v>
      </c>
      <c r="K104" t="s">
        <v>582</v>
      </c>
      <c r="L104" t="s">
        <v>598</v>
      </c>
    </row>
    <row r="105" spans="1:12" x14ac:dyDescent="0.25">
      <c r="A105" s="16" t="s">
        <v>16</v>
      </c>
      <c r="B105" t="s">
        <v>157</v>
      </c>
      <c r="C105" t="s">
        <v>160</v>
      </c>
      <c r="D105" t="s">
        <v>539</v>
      </c>
      <c r="E105" t="s">
        <v>589</v>
      </c>
      <c r="F105" t="s">
        <v>569</v>
      </c>
      <c r="G105" t="s">
        <v>588</v>
      </c>
      <c r="H105" t="s">
        <v>577</v>
      </c>
      <c r="I105" t="s">
        <v>599</v>
      </c>
      <c r="J105" t="s">
        <v>584</v>
      </c>
      <c r="K105" t="s">
        <v>590</v>
      </c>
      <c r="L105" t="s">
        <v>591</v>
      </c>
    </row>
    <row r="106" spans="1:12" x14ac:dyDescent="0.25">
      <c r="A106" s="16" t="s">
        <v>59</v>
      </c>
      <c r="B106" t="s">
        <v>157</v>
      </c>
      <c r="C106" t="s">
        <v>203</v>
      </c>
      <c r="D106" t="s">
        <v>533</v>
      </c>
      <c r="E106" t="s">
        <v>589</v>
      </c>
      <c r="F106" t="s">
        <v>575</v>
      </c>
      <c r="G106" t="s">
        <v>570</v>
      </c>
      <c r="H106" t="s">
        <v>577</v>
      </c>
      <c r="I106" t="s">
        <v>578</v>
      </c>
      <c r="J106" t="s">
        <v>584</v>
      </c>
      <c r="K106" t="s">
        <v>586</v>
      </c>
      <c r="L106" t="s">
        <v>591</v>
      </c>
    </row>
    <row r="107" spans="1:12" x14ac:dyDescent="0.25">
      <c r="A107" s="16" t="s">
        <v>55</v>
      </c>
      <c r="B107" t="s">
        <v>157</v>
      </c>
      <c r="C107" t="s">
        <v>198</v>
      </c>
      <c r="D107" t="s">
        <v>548</v>
      </c>
      <c r="E107" t="s">
        <v>589</v>
      </c>
      <c r="F107" t="s">
        <v>579</v>
      </c>
      <c r="G107" t="s">
        <v>570</v>
      </c>
      <c r="H107" t="s">
        <v>580</v>
      </c>
      <c r="I107" t="s">
        <v>597</v>
      </c>
      <c r="J107" t="s">
        <v>581</v>
      </c>
      <c r="K107" t="s">
        <v>586</v>
      </c>
      <c r="L107" t="s">
        <v>591</v>
      </c>
    </row>
    <row r="108" spans="1:12" x14ac:dyDescent="0.25">
      <c r="A108" s="16" t="s">
        <v>100</v>
      </c>
      <c r="B108" t="s">
        <v>157</v>
      </c>
      <c r="C108" t="s">
        <v>240</v>
      </c>
      <c r="D108" t="s">
        <v>546</v>
      </c>
      <c r="E108" t="s">
        <v>592</v>
      </c>
      <c r="F108" t="s">
        <v>593</v>
      </c>
      <c r="G108" t="s">
        <v>587</v>
      </c>
      <c r="H108" t="s">
        <v>571</v>
      </c>
      <c r="I108" t="s">
        <v>599</v>
      </c>
      <c r="J108" t="s">
        <v>584</v>
      </c>
      <c r="K108" t="s">
        <v>590</v>
      </c>
      <c r="L108" t="s">
        <v>596</v>
      </c>
    </row>
    <row r="109" spans="1:12" x14ac:dyDescent="0.25">
      <c r="A109" s="16" t="s">
        <v>101</v>
      </c>
      <c r="B109" t="s">
        <v>157</v>
      </c>
      <c r="C109" t="s">
        <v>240</v>
      </c>
      <c r="D109" t="s">
        <v>547</v>
      </c>
      <c r="E109" t="s">
        <v>589</v>
      </c>
      <c r="F109" t="s">
        <v>579</v>
      </c>
      <c r="G109" t="s">
        <v>570</v>
      </c>
      <c r="H109" t="s">
        <v>577</v>
      </c>
      <c r="I109" t="s">
        <v>578</v>
      </c>
      <c r="J109" t="s">
        <v>581</v>
      </c>
      <c r="K109" t="s">
        <v>586</v>
      </c>
      <c r="L109" t="s">
        <v>596</v>
      </c>
    </row>
    <row r="110" spans="1:12" x14ac:dyDescent="0.25">
      <c r="A110" s="16" t="s">
        <v>102</v>
      </c>
      <c r="B110" t="s">
        <v>157</v>
      </c>
      <c r="C110" t="s">
        <v>240</v>
      </c>
      <c r="D110" t="s">
        <v>547</v>
      </c>
      <c r="E110" t="s">
        <v>589</v>
      </c>
      <c r="F110" t="s">
        <v>593</v>
      </c>
      <c r="G110" t="s">
        <v>570</v>
      </c>
      <c r="H110" t="s">
        <v>577</v>
      </c>
      <c r="I110" t="s">
        <v>578</v>
      </c>
      <c r="J110" t="s">
        <v>584</v>
      </c>
      <c r="K110" t="s">
        <v>590</v>
      </c>
      <c r="L110" t="s">
        <v>598</v>
      </c>
    </row>
    <row r="111" spans="1:12" x14ac:dyDescent="0.25">
      <c r="A111" s="16" t="s">
        <v>108</v>
      </c>
      <c r="B111" t="s">
        <v>157</v>
      </c>
      <c r="C111" t="s">
        <v>240</v>
      </c>
      <c r="D111" t="s">
        <v>546</v>
      </c>
      <c r="E111" t="s">
        <v>574</v>
      </c>
      <c r="F111" t="s">
        <v>579</v>
      </c>
      <c r="G111" t="s">
        <v>576</v>
      </c>
      <c r="H111" t="s">
        <v>583</v>
      </c>
      <c r="I111" t="s">
        <v>597</v>
      </c>
      <c r="J111" t="s">
        <v>581</v>
      </c>
      <c r="K111" t="s">
        <v>582</v>
      </c>
      <c r="L111" t="s">
        <v>598</v>
      </c>
    </row>
    <row r="112" spans="1:12" x14ac:dyDescent="0.25">
      <c r="A112" s="16" t="s">
        <v>80</v>
      </c>
      <c r="B112" t="s">
        <v>157</v>
      </c>
      <c r="C112" t="s">
        <v>229</v>
      </c>
      <c r="D112" t="s">
        <v>533</v>
      </c>
      <c r="E112" t="s">
        <v>592</v>
      </c>
      <c r="F112" t="s">
        <v>569</v>
      </c>
      <c r="G112" t="s">
        <v>570</v>
      </c>
      <c r="H112" t="s">
        <v>571</v>
      </c>
      <c r="I112" t="s">
        <v>599</v>
      </c>
      <c r="J112" t="s">
        <v>584</v>
      </c>
      <c r="K112" t="s">
        <v>573</v>
      </c>
      <c r="L112" t="s">
        <v>595</v>
      </c>
    </row>
    <row r="113" spans="1:12" x14ac:dyDescent="0.25">
      <c r="A113" s="16" t="s">
        <v>89</v>
      </c>
      <c r="B113" t="s">
        <v>157</v>
      </c>
      <c r="C113" t="s">
        <v>229</v>
      </c>
      <c r="D113" t="s">
        <v>533</v>
      </c>
      <c r="E113" t="s">
        <v>574</v>
      </c>
      <c r="F113" t="s">
        <v>575</v>
      </c>
      <c r="G113" t="s">
        <v>570</v>
      </c>
      <c r="H113" t="s">
        <v>577</v>
      </c>
      <c r="I113" t="s">
        <v>599</v>
      </c>
      <c r="J113" t="s">
        <v>584</v>
      </c>
      <c r="K113" t="s">
        <v>590</v>
      </c>
      <c r="L113" t="s">
        <v>591</v>
      </c>
    </row>
    <row r="114" spans="1:12" x14ac:dyDescent="0.25">
      <c r="A114" s="16" t="s">
        <v>90</v>
      </c>
      <c r="B114" t="s">
        <v>157</v>
      </c>
      <c r="C114" t="s">
        <v>229</v>
      </c>
      <c r="D114" t="s">
        <v>542</v>
      </c>
      <c r="E114" t="s">
        <v>592</v>
      </c>
      <c r="F114" t="s">
        <v>593</v>
      </c>
      <c r="G114" t="s">
        <v>587</v>
      </c>
      <c r="H114" t="s">
        <v>571</v>
      </c>
      <c r="I114" t="s">
        <v>599</v>
      </c>
      <c r="J114" t="s">
        <v>585</v>
      </c>
      <c r="K114" t="s">
        <v>590</v>
      </c>
      <c r="L114" t="s">
        <v>596</v>
      </c>
    </row>
    <row r="115" spans="1:12" x14ac:dyDescent="0.25">
      <c r="A115" s="16" t="s">
        <v>91</v>
      </c>
      <c r="B115" t="s">
        <v>157</v>
      </c>
      <c r="C115" t="s">
        <v>229</v>
      </c>
      <c r="D115" t="s">
        <v>542</v>
      </c>
      <c r="E115" t="s">
        <v>568</v>
      </c>
      <c r="F115" t="s">
        <v>593</v>
      </c>
      <c r="G115" t="s">
        <v>587</v>
      </c>
      <c r="H115" t="s">
        <v>571</v>
      </c>
      <c r="I115" t="s">
        <v>599</v>
      </c>
      <c r="J115" t="s">
        <v>581</v>
      </c>
      <c r="K115" t="s">
        <v>573</v>
      </c>
      <c r="L115" t="s">
        <v>596</v>
      </c>
    </row>
    <row r="116" spans="1:12" x14ac:dyDescent="0.25">
      <c r="A116" s="16" t="s">
        <v>92</v>
      </c>
      <c r="B116" t="s">
        <v>157</v>
      </c>
      <c r="C116" t="s">
        <v>229</v>
      </c>
      <c r="D116" t="s">
        <v>533</v>
      </c>
      <c r="E116" t="s">
        <v>568</v>
      </c>
      <c r="F116" t="s">
        <v>593</v>
      </c>
      <c r="G116" t="s">
        <v>588</v>
      </c>
      <c r="H116" t="s">
        <v>571</v>
      </c>
      <c r="I116" t="s">
        <v>594</v>
      </c>
      <c r="J116" t="s">
        <v>585</v>
      </c>
      <c r="K116" t="s">
        <v>573</v>
      </c>
      <c r="L116" t="s">
        <v>595</v>
      </c>
    </row>
    <row r="117" spans="1:12" x14ac:dyDescent="0.25">
      <c r="A117" s="16" t="s">
        <v>93</v>
      </c>
      <c r="B117" t="s">
        <v>157</v>
      </c>
      <c r="C117" t="s">
        <v>229</v>
      </c>
      <c r="D117" t="s">
        <v>533</v>
      </c>
      <c r="E117" t="s">
        <v>568</v>
      </c>
      <c r="F117" t="s">
        <v>569</v>
      </c>
      <c r="G117" t="s">
        <v>588</v>
      </c>
      <c r="H117" t="s">
        <v>571</v>
      </c>
      <c r="I117" t="s">
        <v>594</v>
      </c>
      <c r="J117" t="s">
        <v>585</v>
      </c>
      <c r="K117" t="s">
        <v>573</v>
      </c>
      <c r="L117" t="s">
        <v>595</v>
      </c>
    </row>
    <row r="118" spans="1:12" x14ac:dyDescent="0.25">
      <c r="A118" s="16" t="s">
        <v>94</v>
      </c>
      <c r="B118" t="s">
        <v>157</v>
      </c>
      <c r="C118" t="s">
        <v>229</v>
      </c>
      <c r="D118" t="s">
        <v>533</v>
      </c>
      <c r="E118" t="s">
        <v>568</v>
      </c>
      <c r="F118" t="s">
        <v>579</v>
      </c>
      <c r="G118" t="s">
        <v>588</v>
      </c>
      <c r="H118" t="s">
        <v>571</v>
      </c>
      <c r="I118" t="s">
        <v>594</v>
      </c>
      <c r="J118" t="s">
        <v>585</v>
      </c>
      <c r="K118" t="s">
        <v>573</v>
      </c>
      <c r="L118" t="s">
        <v>595</v>
      </c>
    </row>
    <row r="119" spans="1:12" x14ac:dyDescent="0.25">
      <c r="A119" s="16" t="s">
        <v>84</v>
      </c>
      <c r="B119" t="s">
        <v>157</v>
      </c>
      <c r="C119" t="s">
        <v>229</v>
      </c>
      <c r="D119" t="s">
        <v>533</v>
      </c>
      <c r="E119" t="s">
        <v>568</v>
      </c>
      <c r="F119" t="s">
        <v>569</v>
      </c>
      <c r="G119" t="s">
        <v>588</v>
      </c>
      <c r="H119" t="s">
        <v>571</v>
      </c>
      <c r="I119" t="s">
        <v>594</v>
      </c>
      <c r="J119" t="s">
        <v>585</v>
      </c>
      <c r="K119" t="s">
        <v>573</v>
      </c>
      <c r="L119" t="s">
        <v>595</v>
      </c>
    </row>
    <row r="120" spans="1:12" x14ac:dyDescent="0.25">
      <c r="A120" s="16" t="s">
        <v>85</v>
      </c>
      <c r="B120" t="s">
        <v>157</v>
      </c>
      <c r="C120" t="s">
        <v>229</v>
      </c>
      <c r="D120" t="s">
        <v>533</v>
      </c>
      <c r="E120" t="s">
        <v>568</v>
      </c>
      <c r="F120" t="s">
        <v>569</v>
      </c>
      <c r="G120" t="s">
        <v>576</v>
      </c>
      <c r="H120" t="s">
        <v>571</v>
      </c>
      <c r="I120" t="s">
        <v>594</v>
      </c>
      <c r="J120" t="s">
        <v>585</v>
      </c>
      <c r="K120" t="s">
        <v>573</v>
      </c>
      <c r="L120" t="s">
        <v>595</v>
      </c>
    </row>
    <row r="121" spans="1:12" x14ac:dyDescent="0.25">
      <c r="A121" s="16" t="s">
        <v>86</v>
      </c>
      <c r="B121" t="s">
        <v>157</v>
      </c>
      <c r="C121" t="s">
        <v>229</v>
      </c>
      <c r="D121" t="s">
        <v>533</v>
      </c>
      <c r="E121" t="s">
        <v>568</v>
      </c>
      <c r="F121" t="s">
        <v>569</v>
      </c>
      <c r="G121" t="s">
        <v>588</v>
      </c>
      <c r="H121" t="s">
        <v>571</v>
      </c>
      <c r="I121" t="s">
        <v>594</v>
      </c>
      <c r="J121" t="s">
        <v>572</v>
      </c>
      <c r="K121" t="s">
        <v>573</v>
      </c>
      <c r="L121" t="s">
        <v>595</v>
      </c>
    </row>
    <row r="122" spans="1:12" x14ac:dyDescent="0.25">
      <c r="A122" s="16" t="s">
        <v>14</v>
      </c>
      <c r="B122" t="s">
        <v>157</v>
      </c>
      <c r="C122" t="s">
        <v>156</v>
      </c>
      <c r="D122" t="s">
        <v>533</v>
      </c>
      <c r="E122" t="s">
        <v>568</v>
      </c>
      <c r="F122" t="s">
        <v>575</v>
      </c>
      <c r="G122" t="s">
        <v>588</v>
      </c>
      <c r="H122" t="s">
        <v>571</v>
      </c>
      <c r="I122" t="s">
        <v>594</v>
      </c>
      <c r="J122" t="s">
        <v>572</v>
      </c>
      <c r="K122" t="s">
        <v>573</v>
      </c>
      <c r="L122" t="s">
        <v>595</v>
      </c>
    </row>
    <row r="123" spans="1:12" x14ac:dyDescent="0.25">
      <c r="A123" s="16" t="s">
        <v>66</v>
      </c>
      <c r="B123" t="s">
        <v>157</v>
      </c>
      <c r="C123" t="s">
        <v>208</v>
      </c>
      <c r="D123" t="s">
        <v>533</v>
      </c>
      <c r="E123" t="s">
        <v>592</v>
      </c>
      <c r="F123" t="s">
        <v>593</v>
      </c>
      <c r="G123" t="s">
        <v>588</v>
      </c>
      <c r="H123" t="s">
        <v>577</v>
      </c>
      <c r="I123" t="s">
        <v>599</v>
      </c>
      <c r="J123" t="s">
        <v>585</v>
      </c>
      <c r="K123" t="s">
        <v>573</v>
      </c>
      <c r="L123" t="s">
        <v>596</v>
      </c>
    </row>
    <row r="124" spans="1:12" x14ac:dyDescent="0.25">
      <c r="A124" s="16" t="s">
        <v>78</v>
      </c>
      <c r="B124" t="s">
        <v>157</v>
      </c>
      <c r="C124" t="s">
        <v>225</v>
      </c>
      <c r="D124" t="s">
        <v>533</v>
      </c>
      <c r="E124" t="s">
        <v>589</v>
      </c>
      <c r="F124" t="s">
        <v>569</v>
      </c>
      <c r="G124" t="s">
        <v>576</v>
      </c>
      <c r="H124" t="s">
        <v>577</v>
      </c>
      <c r="I124" t="s">
        <v>599</v>
      </c>
      <c r="J124" t="s">
        <v>585</v>
      </c>
      <c r="K124" t="s">
        <v>586</v>
      </c>
      <c r="L124" t="s">
        <v>591</v>
      </c>
    </row>
    <row r="125" spans="1:12" x14ac:dyDescent="0.25">
      <c r="A125" s="16" t="s">
        <v>28</v>
      </c>
      <c r="B125" t="s">
        <v>157</v>
      </c>
      <c r="C125" t="s">
        <v>172</v>
      </c>
      <c r="D125" t="s">
        <v>129</v>
      </c>
      <c r="E125" t="s">
        <v>568</v>
      </c>
      <c r="F125" t="s">
        <v>593</v>
      </c>
      <c r="G125" t="s">
        <v>570</v>
      </c>
      <c r="H125" t="s">
        <v>571</v>
      </c>
      <c r="I125" t="s">
        <v>594</v>
      </c>
      <c r="J125" t="s">
        <v>572</v>
      </c>
      <c r="K125" t="s">
        <v>590</v>
      </c>
      <c r="L125" t="s">
        <v>595</v>
      </c>
    </row>
    <row r="126" spans="1:12" x14ac:dyDescent="0.25">
      <c r="A126" s="16" t="s">
        <v>38</v>
      </c>
      <c r="B126" t="s">
        <v>157</v>
      </c>
      <c r="C126" t="s">
        <v>178</v>
      </c>
      <c r="D126" t="s">
        <v>541</v>
      </c>
      <c r="E126" t="s">
        <v>589</v>
      </c>
      <c r="F126" t="s">
        <v>575</v>
      </c>
      <c r="G126" t="s">
        <v>588</v>
      </c>
      <c r="H126" t="s">
        <v>580</v>
      </c>
      <c r="I126" t="s">
        <v>578</v>
      </c>
      <c r="J126" t="s">
        <v>585</v>
      </c>
      <c r="K126" t="s">
        <v>586</v>
      </c>
      <c r="L126" t="s">
        <v>591</v>
      </c>
    </row>
    <row r="127" spans="1:12" x14ac:dyDescent="0.25">
      <c r="A127" s="16" t="s">
        <v>45</v>
      </c>
      <c r="B127" t="s">
        <v>157</v>
      </c>
      <c r="C127" t="s">
        <v>187</v>
      </c>
      <c r="D127" t="s">
        <v>541</v>
      </c>
      <c r="E127" t="s">
        <v>589</v>
      </c>
      <c r="F127" t="s">
        <v>575</v>
      </c>
      <c r="G127" t="s">
        <v>587</v>
      </c>
      <c r="H127" t="s">
        <v>583</v>
      </c>
      <c r="I127" t="s">
        <v>578</v>
      </c>
      <c r="J127" t="s">
        <v>572</v>
      </c>
      <c r="K127" t="s">
        <v>590</v>
      </c>
      <c r="L127" t="s">
        <v>591</v>
      </c>
    </row>
    <row r="128" spans="1:12" x14ac:dyDescent="0.25">
      <c r="A128" s="16" t="s">
        <v>19</v>
      </c>
      <c r="B128" t="s">
        <v>157</v>
      </c>
      <c r="C128" t="s">
        <v>165</v>
      </c>
      <c r="D128" t="s">
        <v>541</v>
      </c>
      <c r="E128" t="s">
        <v>592</v>
      </c>
      <c r="F128" t="s">
        <v>593</v>
      </c>
      <c r="G128" t="s">
        <v>588</v>
      </c>
      <c r="H128" t="s">
        <v>583</v>
      </c>
      <c r="I128" t="s">
        <v>599</v>
      </c>
      <c r="J128" t="s">
        <v>572</v>
      </c>
      <c r="K128" t="s">
        <v>590</v>
      </c>
      <c r="L128" t="s">
        <v>596</v>
      </c>
    </row>
    <row r="129" spans="1:12" x14ac:dyDescent="0.25">
      <c r="A129" s="16" t="s">
        <v>30</v>
      </c>
      <c r="B129" t="s">
        <v>157</v>
      </c>
      <c r="C129" t="s">
        <v>174</v>
      </c>
      <c r="D129" t="s">
        <v>544</v>
      </c>
      <c r="E129" t="s">
        <v>574</v>
      </c>
      <c r="F129" t="s">
        <v>579</v>
      </c>
      <c r="G129" t="s">
        <v>576</v>
      </c>
      <c r="H129" t="s">
        <v>580</v>
      </c>
      <c r="I129" t="s">
        <v>597</v>
      </c>
      <c r="J129" t="s">
        <v>581</v>
      </c>
      <c r="K129" t="s">
        <v>582</v>
      </c>
      <c r="L129" t="s">
        <v>598</v>
      </c>
    </row>
    <row r="130" spans="1:12" x14ac:dyDescent="0.25">
      <c r="A130" s="16" t="s">
        <v>31</v>
      </c>
      <c r="B130" t="s">
        <v>157</v>
      </c>
      <c r="C130" t="s">
        <v>174</v>
      </c>
      <c r="D130" t="s">
        <v>545</v>
      </c>
      <c r="E130" t="s">
        <v>574</v>
      </c>
      <c r="F130" t="s">
        <v>579</v>
      </c>
      <c r="G130" t="s">
        <v>576</v>
      </c>
      <c r="H130" t="s">
        <v>580</v>
      </c>
      <c r="I130" t="s">
        <v>597</v>
      </c>
      <c r="J130" t="s">
        <v>581</v>
      </c>
      <c r="K130" t="s">
        <v>582</v>
      </c>
      <c r="L130" t="s">
        <v>598</v>
      </c>
    </row>
  </sheetData>
  <autoFilter ref="A1:L13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topLeftCell="A100" workbookViewId="0">
      <selection activeCell="D1" sqref="D1:D105"/>
    </sheetView>
  </sheetViews>
  <sheetFormatPr baseColWidth="10" defaultRowHeight="15" x14ac:dyDescent="0.25"/>
  <cols>
    <col min="4" max="4" width="14.5703125" customWidth="1"/>
  </cols>
  <sheetData>
    <row r="1" spans="1:6" x14ac:dyDescent="0.25">
      <c r="A1" t="s">
        <v>600</v>
      </c>
      <c r="B1" t="s">
        <v>602</v>
      </c>
      <c r="D1" t="s">
        <v>135</v>
      </c>
      <c r="E1" t="s">
        <v>134</v>
      </c>
      <c r="F1" t="s">
        <v>602</v>
      </c>
    </row>
    <row r="2" spans="1:6" x14ac:dyDescent="0.25">
      <c r="A2" t="s">
        <v>129</v>
      </c>
      <c r="B2">
        <v>2.2454545454545456</v>
      </c>
      <c r="D2" t="s">
        <v>157</v>
      </c>
      <c r="E2" t="s">
        <v>203</v>
      </c>
      <c r="F2">
        <v>0.99661016949152548</v>
      </c>
    </row>
    <row r="3" spans="1:6" x14ac:dyDescent="0.25">
      <c r="A3" t="s">
        <v>533</v>
      </c>
      <c r="B3">
        <v>2.4782608695652173</v>
      </c>
      <c r="D3" t="s">
        <v>157</v>
      </c>
      <c r="E3" t="s">
        <v>203</v>
      </c>
      <c r="F3">
        <v>1.383495145631068</v>
      </c>
    </row>
    <row r="4" spans="1:6" x14ac:dyDescent="0.25">
      <c r="A4" t="s">
        <v>533</v>
      </c>
      <c r="B4">
        <v>2.9333333333333331</v>
      </c>
      <c r="D4" t="s">
        <v>157</v>
      </c>
      <c r="E4" t="s">
        <v>198</v>
      </c>
      <c r="F4">
        <v>1.2095730918499354</v>
      </c>
    </row>
    <row r="5" spans="1:6" x14ac:dyDescent="0.25">
      <c r="A5" t="s">
        <v>533</v>
      </c>
      <c r="B5">
        <v>2.2868217054263567</v>
      </c>
      <c r="D5" t="s">
        <v>157</v>
      </c>
      <c r="E5" t="s">
        <v>237</v>
      </c>
      <c r="F5">
        <v>1.4090909090909092</v>
      </c>
    </row>
    <row r="6" spans="1:6" x14ac:dyDescent="0.25">
      <c r="A6" t="s">
        <v>533</v>
      </c>
      <c r="B6">
        <v>3.1983471074380168</v>
      </c>
      <c r="D6" t="s">
        <v>157</v>
      </c>
      <c r="E6" t="s">
        <v>216</v>
      </c>
      <c r="F6">
        <v>1.2006980802792322</v>
      </c>
    </row>
    <row r="7" spans="1:6" x14ac:dyDescent="0.25">
      <c r="A7" t="s">
        <v>533</v>
      </c>
      <c r="B7">
        <v>2.7049180327868854</v>
      </c>
      <c r="D7" t="s">
        <v>157</v>
      </c>
      <c r="E7" t="s">
        <v>240</v>
      </c>
      <c r="F7">
        <v>1.3616666666666668</v>
      </c>
    </row>
    <row r="8" spans="1:6" x14ac:dyDescent="0.25">
      <c r="A8" t="s">
        <v>533</v>
      </c>
      <c r="B8">
        <v>2.2794117647058822</v>
      </c>
      <c r="D8" t="s">
        <v>157</v>
      </c>
      <c r="E8" t="s">
        <v>240</v>
      </c>
      <c r="F8">
        <v>1.377049180327869</v>
      </c>
    </row>
    <row r="9" spans="1:6" x14ac:dyDescent="0.25">
      <c r="A9" t="s">
        <v>548</v>
      </c>
      <c r="B9">
        <v>1.8804347826086958</v>
      </c>
      <c r="D9" t="s">
        <v>157</v>
      </c>
      <c r="E9" t="s">
        <v>240</v>
      </c>
      <c r="F9">
        <v>1.3942307692307692</v>
      </c>
    </row>
    <row r="10" spans="1:6" x14ac:dyDescent="0.25">
      <c r="A10" t="s">
        <v>547</v>
      </c>
      <c r="B10">
        <v>3.0930232558139537</v>
      </c>
      <c r="D10" t="s">
        <v>157</v>
      </c>
      <c r="E10" t="s">
        <v>240</v>
      </c>
      <c r="F10">
        <v>1.3571428571428572</v>
      </c>
    </row>
    <row r="11" spans="1:6" x14ac:dyDescent="0.25">
      <c r="A11" t="s">
        <v>549</v>
      </c>
      <c r="B11">
        <v>2.2622950819672134</v>
      </c>
      <c r="D11" t="s">
        <v>157</v>
      </c>
      <c r="E11" t="s">
        <v>229</v>
      </c>
      <c r="F11">
        <v>1.0672268907563025</v>
      </c>
    </row>
    <row r="12" spans="1:6" x14ac:dyDescent="0.25">
      <c r="A12" t="s">
        <v>547</v>
      </c>
      <c r="B12">
        <v>2.1449275362318843</v>
      </c>
      <c r="D12" t="s">
        <v>157</v>
      </c>
      <c r="E12" t="s">
        <v>229</v>
      </c>
      <c r="F12">
        <v>1.3889875666074603</v>
      </c>
    </row>
    <row r="13" spans="1:6" x14ac:dyDescent="0.25">
      <c r="A13" t="s">
        <v>533</v>
      </c>
      <c r="B13">
        <v>2.1159420289855069</v>
      </c>
      <c r="D13" t="s">
        <v>157</v>
      </c>
      <c r="E13" t="s">
        <v>229</v>
      </c>
      <c r="F13">
        <v>1.1385826771653542</v>
      </c>
    </row>
    <row r="14" spans="1:6" x14ac:dyDescent="0.25">
      <c r="A14" t="s">
        <v>546</v>
      </c>
      <c r="B14">
        <v>2.2842105263157895</v>
      </c>
      <c r="D14" t="s">
        <v>157</v>
      </c>
      <c r="E14" t="s">
        <v>229</v>
      </c>
      <c r="F14">
        <v>1.2998102466793169</v>
      </c>
    </row>
    <row r="15" spans="1:6" x14ac:dyDescent="0.25">
      <c r="A15" t="s">
        <v>546</v>
      </c>
      <c r="B15">
        <v>2.3960396039603959</v>
      </c>
      <c r="D15" t="s">
        <v>157</v>
      </c>
      <c r="E15" t="s">
        <v>229</v>
      </c>
      <c r="F15">
        <v>1.4417293233082706</v>
      </c>
    </row>
    <row r="16" spans="1:6" x14ac:dyDescent="0.25">
      <c r="A16" t="s">
        <v>533</v>
      </c>
      <c r="B16">
        <v>2.3225806451612905</v>
      </c>
      <c r="D16" t="s">
        <v>157</v>
      </c>
      <c r="E16" t="s">
        <v>208</v>
      </c>
      <c r="F16">
        <v>1.1546961325966851</v>
      </c>
    </row>
    <row r="17" spans="1:6" x14ac:dyDescent="0.25">
      <c r="A17" t="s">
        <v>542</v>
      </c>
      <c r="B17">
        <v>1.971830985915493</v>
      </c>
      <c r="D17" t="s">
        <v>157</v>
      </c>
      <c r="E17" t="s">
        <v>208</v>
      </c>
      <c r="F17">
        <v>1.1073253833049403</v>
      </c>
    </row>
    <row r="18" spans="1:6" x14ac:dyDescent="0.25">
      <c r="A18" t="s">
        <v>542</v>
      </c>
      <c r="B18">
        <v>2.3859649122807016</v>
      </c>
      <c r="D18" t="s">
        <v>157</v>
      </c>
      <c r="E18" t="s">
        <v>208</v>
      </c>
      <c r="F18">
        <v>1.2314814814814814</v>
      </c>
    </row>
    <row r="19" spans="1:6" x14ac:dyDescent="0.25">
      <c r="A19" t="s">
        <v>533</v>
      </c>
      <c r="B19">
        <v>2.7555555555555555</v>
      </c>
      <c r="D19" t="s">
        <v>157</v>
      </c>
      <c r="E19" t="s">
        <v>178</v>
      </c>
      <c r="F19">
        <v>1.1518661518661519</v>
      </c>
    </row>
    <row r="20" spans="1:6" x14ac:dyDescent="0.25">
      <c r="A20" t="s">
        <v>533</v>
      </c>
      <c r="B20">
        <v>2.66</v>
      </c>
      <c r="D20" t="s">
        <v>157</v>
      </c>
      <c r="E20" t="s">
        <v>178</v>
      </c>
      <c r="F20">
        <v>1.1654676258992807</v>
      </c>
    </row>
    <row r="21" spans="1:6" x14ac:dyDescent="0.25">
      <c r="A21" t="s">
        <v>533</v>
      </c>
      <c r="B21">
        <v>2</v>
      </c>
      <c r="D21" t="s">
        <v>157</v>
      </c>
      <c r="E21" t="s">
        <v>165</v>
      </c>
      <c r="F21">
        <v>1.5250965250965252</v>
      </c>
    </row>
    <row r="22" spans="1:6" x14ac:dyDescent="0.25">
      <c r="A22" t="s">
        <v>533</v>
      </c>
      <c r="B22">
        <v>2.2800000000000002</v>
      </c>
      <c r="D22" t="s">
        <v>157</v>
      </c>
      <c r="E22" t="s">
        <v>165</v>
      </c>
      <c r="F22">
        <v>1.817391304347826</v>
      </c>
    </row>
    <row r="23" spans="1:6" x14ac:dyDescent="0.25">
      <c r="A23" t="s">
        <v>533</v>
      </c>
      <c r="B23">
        <v>2.0222222222222221</v>
      </c>
      <c r="D23" t="s">
        <v>157</v>
      </c>
      <c r="E23" t="s">
        <v>165</v>
      </c>
      <c r="F23">
        <v>1.2924242424242425</v>
      </c>
    </row>
    <row r="24" spans="1:6" x14ac:dyDescent="0.25">
      <c r="A24" t="s">
        <v>541</v>
      </c>
      <c r="B24">
        <v>1.9295774647887325</v>
      </c>
      <c r="D24" t="s">
        <v>157</v>
      </c>
      <c r="E24" t="s">
        <v>227</v>
      </c>
      <c r="F24">
        <v>1.9130434782608696</v>
      </c>
    </row>
    <row r="25" spans="1:6" x14ac:dyDescent="0.25">
      <c r="A25" t="s">
        <v>541</v>
      </c>
      <c r="B25">
        <v>2.127272727272727</v>
      </c>
      <c r="D25" t="s">
        <v>157</v>
      </c>
      <c r="E25" t="s">
        <v>206</v>
      </c>
      <c r="F25">
        <v>1.6850828729281768</v>
      </c>
    </row>
    <row r="26" spans="1:6" x14ac:dyDescent="0.25">
      <c r="A26" t="s">
        <v>129</v>
      </c>
      <c r="B26">
        <v>2.5</v>
      </c>
      <c r="D26" t="s">
        <v>157</v>
      </c>
      <c r="E26" t="s">
        <v>246</v>
      </c>
      <c r="F26">
        <v>1.0618996798292422</v>
      </c>
    </row>
    <row r="27" spans="1:6" x14ac:dyDescent="0.25">
      <c r="A27" t="s">
        <v>538</v>
      </c>
      <c r="B27">
        <v>1.5471698113207548</v>
      </c>
      <c r="D27" t="s">
        <v>157</v>
      </c>
      <c r="E27" t="s">
        <v>246</v>
      </c>
      <c r="F27">
        <v>1.2798232695139911</v>
      </c>
    </row>
    <row r="28" spans="1:6" x14ac:dyDescent="0.25">
      <c r="A28" t="s">
        <v>538</v>
      </c>
      <c r="B28">
        <v>1.3020833333333335</v>
      </c>
      <c r="D28" t="s">
        <v>157</v>
      </c>
      <c r="E28" t="s">
        <v>246</v>
      </c>
      <c r="F28">
        <v>1.1588946459412779</v>
      </c>
    </row>
    <row r="29" spans="1:6" x14ac:dyDescent="0.25">
      <c r="A29" t="s">
        <v>549</v>
      </c>
      <c r="B29">
        <v>3.1648351648351651</v>
      </c>
      <c r="D29" t="s">
        <v>157</v>
      </c>
      <c r="E29" t="s">
        <v>237</v>
      </c>
      <c r="F29">
        <v>0.97378277153558057</v>
      </c>
    </row>
    <row r="30" spans="1:6" x14ac:dyDescent="0.25">
      <c r="A30" t="s">
        <v>542</v>
      </c>
      <c r="B30">
        <v>2.3613445378151261</v>
      </c>
      <c r="D30" t="s">
        <v>157</v>
      </c>
      <c r="E30" t="s">
        <v>237</v>
      </c>
      <c r="F30">
        <v>1.1039501039501038</v>
      </c>
    </row>
    <row r="31" spans="1:6" x14ac:dyDescent="0.25">
      <c r="A31" t="s">
        <v>540</v>
      </c>
      <c r="B31">
        <v>1.9036144578313252</v>
      </c>
      <c r="D31" t="s">
        <v>157</v>
      </c>
      <c r="E31" t="s">
        <v>218</v>
      </c>
      <c r="F31">
        <v>0.95445544554455453</v>
      </c>
    </row>
    <row r="32" spans="1:6" x14ac:dyDescent="0.25">
      <c r="A32" t="s">
        <v>538</v>
      </c>
      <c r="B32">
        <v>3.0229885057471266</v>
      </c>
      <c r="D32" t="s">
        <v>157</v>
      </c>
      <c r="E32" t="s">
        <v>200</v>
      </c>
      <c r="F32">
        <v>0.76951672862453535</v>
      </c>
    </row>
    <row r="33" spans="1:6" x14ac:dyDescent="0.25">
      <c r="A33" t="s">
        <v>129</v>
      </c>
      <c r="B33">
        <v>3.6363636363636362</v>
      </c>
      <c r="D33" t="s">
        <v>157</v>
      </c>
      <c r="E33" t="s">
        <v>235</v>
      </c>
      <c r="F33">
        <v>0.70011534025374855</v>
      </c>
    </row>
    <row r="34" spans="1:6" x14ac:dyDescent="0.25">
      <c r="A34" t="s">
        <v>524</v>
      </c>
      <c r="B34">
        <v>8.3703703703703702</v>
      </c>
      <c r="D34" t="s">
        <v>157</v>
      </c>
      <c r="E34" t="s">
        <v>214</v>
      </c>
      <c r="F34">
        <v>0.98238747553816053</v>
      </c>
    </row>
    <row r="35" spans="1:6" x14ac:dyDescent="0.25">
      <c r="A35" t="s">
        <v>524</v>
      </c>
      <c r="B35">
        <v>6.3888888888888884</v>
      </c>
      <c r="D35" t="s">
        <v>157</v>
      </c>
      <c r="E35" t="s">
        <v>156</v>
      </c>
      <c r="F35">
        <v>0.90093457943925237</v>
      </c>
    </row>
    <row r="36" spans="1:6" x14ac:dyDescent="0.25">
      <c r="A36" t="s">
        <v>524</v>
      </c>
      <c r="B36">
        <v>6.709677419354839</v>
      </c>
      <c r="D36" t="s">
        <v>157</v>
      </c>
      <c r="E36" t="s">
        <v>208</v>
      </c>
      <c r="F36">
        <v>1.1677524429967427</v>
      </c>
    </row>
    <row r="37" spans="1:6" x14ac:dyDescent="0.25">
      <c r="A37" t="s">
        <v>531</v>
      </c>
      <c r="B37">
        <v>2.8173913043478258</v>
      </c>
      <c r="D37" t="s">
        <v>157</v>
      </c>
      <c r="E37" t="s">
        <v>178</v>
      </c>
      <c r="F37">
        <v>0.97575757575757582</v>
      </c>
    </row>
    <row r="38" spans="1:6" x14ac:dyDescent="0.25">
      <c r="A38" t="s">
        <v>542</v>
      </c>
      <c r="B38">
        <v>2.8374999999999999</v>
      </c>
      <c r="D38" t="s">
        <v>157</v>
      </c>
      <c r="E38" t="s">
        <v>178</v>
      </c>
      <c r="F38">
        <v>1.3867735470941884</v>
      </c>
    </row>
    <row r="39" spans="1:6" x14ac:dyDescent="0.25">
      <c r="A39" t="s">
        <v>540</v>
      </c>
      <c r="B39">
        <v>3.3870967741935485</v>
      </c>
      <c r="D39" t="s">
        <v>157</v>
      </c>
      <c r="E39" t="s">
        <v>178</v>
      </c>
      <c r="F39">
        <v>1.3409090909090911</v>
      </c>
    </row>
    <row r="40" spans="1:6" x14ac:dyDescent="0.25">
      <c r="A40" t="s">
        <v>533</v>
      </c>
      <c r="B40">
        <v>2.3978494623655915</v>
      </c>
      <c r="D40" t="s">
        <v>157</v>
      </c>
      <c r="E40" t="s">
        <v>178</v>
      </c>
      <c r="F40">
        <v>0.86779184247538688</v>
      </c>
    </row>
    <row r="41" spans="1:6" x14ac:dyDescent="0.25">
      <c r="A41" t="s">
        <v>533</v>
      </c>
      <c r="B41">
        <v>1.9411764705882353</v>
      </c>
      <c r="D41" t="s">
        <v>157</v>
      </c>
      <c r="E41" t="s">
        <v>178</v>
      </c>
      <c r="F41">
        <v>0.88104838709677424</v>
      </c>
    </row>
    <row r="42" spans="1:6" x14ac:dyDescent="0.25">
      <c r="A42" t="s">
        <v>533</v>
      </c>
      <c r="B42">
        <v>2.0140845070422535</v>
      </c>
      <c r="D42" t="s">
        <v>157</v>
      </c>
      <c r="E42" t="s">
        <v>178</v>
      </c>
      <c r="F42">
        <v>0.87047619047619051</v>
      </c>
    </row>
    <row r="43" spans="1:6" x14ac:dyDescent="0.25">
      <c r="A43" t="s">
        <v>533</v>
      </c>
      <c r="B43">
        <v>3.1346153846153846</v>
      </c>
      <c r="D43" t="s">
        <v>157</v>
      </c>
      <c r="E43" t="s">
        <v>162</v>
      </c>
      <c r="F43">
        <v>1.2657430730478589</v>
      </c>
    </row>
    <row r="44" spans="1:6" x14ac:dyDescent="0.25">
      <c r="A44" t="s">
        <v>533</v>
      </c>
      <c r="B44">
        <v>2.8518518518518516</v>
      </c>
      <c r="D44" t="s">
        <v>157</v>
      </c>
      <c r="E44" t="s">
        <v>162</v>
      </c>
      <c r="F44">
        <v>1.2306648575305292</v>
      </c>
    </row>
    <row r="45" spans="1:6" x14ac:dyDescent="0.25">
      <c r="A45" t="s">
        <v>531</v>
      </c>
      <c r="B45">
        <v>1.4945054945054945</v>
      </c>
      <c r="D45" t="s">
        <v>157</v>
      </c>
      <c r="E45" t="s">
        <v>210</v>
      </c>
      <c r="F45">
        <v>1.2421052631578948</v>
      </c>
    </row>
    <row r="46" spans="1:6" x14ac:dyDescent="0.25">
      <c r="A46" t="s">
        <v>546</v>
      </c>
      <c r="B46">
        <v>4.2234042553191493</v>
      </c>
      <c r="D46" t="s">
        <v>157</v>
      </c>
      <c r="E46" t="s">
        <v>254</v>
      </c>
      <c r="F46">
        <v>1.1984282907662083</v>
      </c>
    </row>
    <row r="47" spans="1:6" x14ac:dyDescent="0.25">
      <c r="A47" t="s">
        <v>542</v>
      </c>
      <c r="B47">
        <v>2.2372881355932202</v>
      </c>
      <c r="D47" t="s">
        <v>157</v>
      </c>
      <c r="E47" t="s">
        <v>254</v>
      </c>
      <c r="F47">
        <v>1.2975047984644912</v>
      </c>
    </row>
    <row r="48" spans="1:6" x14ac:dyDescent="0.25">
      <c r="A48" t="s">
        <v>533</v>
      </c>
      <c r="B48">
        <v>2.625</v>
      </c>
      <c r="D48" t="s">
        <v>157</v>
      </c>
      <c r="E48" t="s">
        <v>194</v>
      </c>
      <c r="F48">
        <v>1.2369426751592356</v>
      </c>
    </row>
    <row r="49" spans="1:6" x14ac:dyDescent="0.25">
      <c r="A49" t="s">
        <v>533</v>
      </c>
      <c r="B49">
        <v>2.0512820512820515</v>
      </c>
      <c r="D49" t="s">
        <v>157</v>
      </c>
      <c r="E49" t="s">
        <v>194</v>
      </c>
      <c r="F49">
        <v>1.5461077844311377</v>
      </c>
    </row>
    <row r="50" spans="1:6" x14ac:dyDescent="0.25">
      <c r="A50" t="s">
        <v>542</v>
      </c>
      <c r="B50">
        <v>2.1147540983606561</v>
      </c>
      <c r="D50" t="s">
        <v>157</v>
      </c>
      <c r="E50" t="s">
        <v>165</v>
      </c>
      <c r="F50">
        <v>1.4365256124721604</v>
      </c>
    </row>
    <row r="51" spans="1:6" x14ac:dyDescent="0.25">
      <c r="A51" t="s">
        <v>541</v>
      </c>
      <c r="B51">
        <v>1.9305555555555556</v>
      </c>
      <c r="D51" t="s">
        <v>157</v>
      </c>
      <c r="E51" t="s">
        <v>165</v>
      </c>
      <c r="F51">
        <v>1.3353057199211045</v>
      </c>
    </row>
    <row r="52" spans="1:6" x14ac:dyDescent="0.25">
      <c r="A52" t="s">
        <v>541</v>
      </c>
      <c r="B52">
        <v>2.15</v>
      </c>
      <c r="D52" t="s">
        <v>157</v>
      </c>
      <c r="E52" t="s">
        <v>165</v>
      </c>
      <c r="F52">
        <v>1.3140495867768596</v>
      </c>
    </row>
    <row r="53" spans="1:6" x14ac:dyDescent="0.25">
      <c r="A53" t="s">
        <v>129</v>
      </c>
      <c r="B53">
        <v>1.8840579710144927</v>
      </c>
      <c r="D53" t="s">
        <v>157</v>
      </c>
      <c r="E53" t="s">
        <v>165</v>
      </c>
      <c r="F53">
        <v>1.2871287128712872</v>
      </c>
    </row>
    <row r="54" spans="1:6" x14ac:dyDescent="0.25">
      <c r="A54" t="s">
        <v>129</v>
      </c>
      <c r="B54">
        <v>2.1525423728813555</v>
      </c>
      <c r="D54" t="s">
        <v>157</v>
      </c>
      <c r="E54" t="s">
        <v>174</v>
      </c>
      <c r="F54">
        <v>0.89880534082923402</v>
      </c>
    </row>
    <row r="55" spans="1:6" x14ac:dyDescent="0.25">
      <c r="A55" t="s">
        <v>541</v>
      </c>
      <c r="B55">
        <v>1.8064516129032258</v>
      </c>
      <c r="D55" t="s">
        <v>157</v>
      </c>
      <c r="E55" t="s">
        <v>189</v>
      </c>
      <c r="F55">
        <v>0.37183098591549296</v>
      </c>
    </row>
    <row r="56" spans="1:6" x14ac:dyDescent="0.25">
      <c r="A56" t="s">
        <v>541</v>
      </c>
      <c r="B56">
        <v>1.9523809523809521</v>
      </c>
      <c r="D56" t="s">
        <v>157</v>
      </c>
      <c r="E56" t="s">
        <v>189</v>
      </c>
      <c r="F56">
        <v>0.8236842105263158</v>
      </c>
    </row>
    <row r="57" spans="1:6" x14ac:dyDescent="0.25">
      <c r="A57" t="s">
        <v>542</v>
      </c>
      <c r="B57">
        <v>1.8611111111111112</v>
      </c>
      <c r="D57" t="s">
        <v>157</v>
      </c>
      <c r="E57" t="s">
        <v>189</v>
      </c>
      <c r="F57">
        <v>0.68864864864864872</v>
      </c>
    </row>
    <row r="58" spans="1:6" x14ac:dyDescent="0.25">
      <c r="A58" t="s">
        <v>541</v>
      </c>
      <c r="B58">
        <v>1.7777777777777779</v>
      </c>
      <c r="D58" t="s">
        <v>157</v>
      </c>
      <c r="E58" t="s">
        <v>189</v>
      </c>
      <c r="F58">
        <v>0.85733333333333328</v>
      </c>
    </row>
    <row r="59" spans="1:6" x14ac:dyDescent="0.25">
      <c r="A59" t="s">
        <v>533</v>
      </c>
      <c r="B59">
        <v>2.392156862745098</v>
      </c>
      <c r="D59" t="s">
        <v>157</v>
      </c>
      <c r="E59" t="s">
        <v>220</v>
      </c>
      <c r="F59">
        <v>1.1663244353182751</v>
      </c>
    </row>
    <row r="60" spans="1:6" x14ac:dyDescent="0.25">
      <c r="A60" t="s">
        <v>533</v>
      </c>
      <c r="B60">
        <v>1.8285714285714287</v>
      </c>
      <c r="D60" t="s">
        <v>157</v>
      </c>
      <c r="E60" t="s">
        <v>220</v>
      </c>
      <c r="F60">
        <v>1.2839506172839505</v>
      </c>
    </row>
    <row r="61" spans="1:6" x14ac:dyDescent="0.25">
      <c r="A61" t="s">
        <v>533</v>
      </c>
      <c r="B61">
        <v>2.129032258064516</v>
      </c>
      <c r="D61" t="s">
        <v>157</v>
      </c>
      <c r="E61" t="s">
        <v>220</v>
      </c>
      <c r="F61">
        <v>1.0152866242038217</v>
      </c>
    </row>
    <row r="62" spans="1:6" x14ac:dyDescent="0.25">
      <c r="A62" t="s">
        <v>542</v>
      </c>
      <c r="B62">
        <v>2.3809523809523809</v>
      </c>
      <c r="D62" t="s">
        <v>157</v>
      </c>
      <c r="E62" t="s">
        <v>220</v>
      </c>
      <c r="F62">
        <v>1.1953846153846155</v>
      </c>
    </row>
    <row r="63" spans="1:6" x14ac:dyDescent="0.25">
      <c r="A63" t="s">
        <v>541</v>
      </c>
      <c r="B63">
        <v>3.7692307692307692</v>
      </c>
      <c r="D63" t="s">
        <v>157</v>
      </c>
      <c r="E63" t="s">
        <v>220</v>
      </c>
      <c r="F63">
        <v>1.1899441340782122</v>
      </c>
    </row>
    <row r="64" spans="1:6" x14ac:dyDescent="0.25">
      <c r="A64" t="s">
        <v>129</v>
      </c>
      <c r="B64">
        <v>1.8909090909090909</v>
      </c>
      <c r="D64" t="s">
        <v>157</v>
      </c>
      <c r="E64" t="s">
        <v>220</v>
      </c>
      <c r="F64">
        <v>1.518840579710145</v>
      </c>
    </row>
    <row r="65" spans="1:6" x14ac:dyDescent="0.25">
      <c r="A65" t="s">
        <v>129</v>
      </c>
      <c r="B65">
        <v>1.8181818181818181</v>
      </c>
      <c r="D65" t="s">
        <v>157</v>
      </c>
      <c r="E65" t="s">
        <v>246</v>
      </c>
      <c r="F65">
        <v>1.1493288590604027</v>
      </c>
    </row>
    <row r="66" spans="1:6" x14ac:dyDescent="0.25">
      <c r="A66" t="s">
        <v>543</v>
      </c>
      <c r="B66">
        <v>1.8</v>
      </c>
      <c r="D66" t="s">
        <v>157</v>
      </c>
      <c r="E66" t="s">
        <v>246</v>
      </c>
      <c r="F66">
        <v>1.1729166666666666</v>
      </c>
    </row>
    <row r="67" spans="1:6" x14ac:dyDescent="0.25">
      <c r="A67" t="s">
        <v>129</v>
      </c>
      <c r="B67">
        <v>1.425</v>
      </c>
      <c r="D67" t="s">
        <v>157</v>
      </c>
      <c r="E67" t="s">
        <v>246</v>
      </c>
      <c r="F67">
        <v>0.94412331406551064</v>
      </c>
    </row>
    <row r="68" spans="1:6" x14ac:dyDescent="0.25">
      <c r="A68" t="s">
        <v>542</v>
      </c>
      <c r="B68">
        <v>2.2878787878787881</v>
      </c>
      <c r="D68" t="s">
        <v>157</v>
      </c>
      <c r="E68" t="s">
        <v>246</v>
      </c>
      <c r="F68">
        <v>1.1323943661971831</v>
      </c>
    </row>
    <row r="69" spans="1:6" x14ac:dyDescent="0.25">
      <c r="A69" t="s">
        <v>539</v>
      </c>
      <c r="B69">
        <v>2.1313868613138687</v>
      </c>
      <c r="D69" t="s">
        <v>157</v>
      </c>
      <c r="E69" t="s">
        <v>212</v>
      </c>
      <c r="F69">
        <v>1.1509433962264151</v>
      </c>
    </row>
    <row r="70" spans="1:6" x14ac:dyDescent="0.25">
      <c r="A70" t="s">
        <v>129</v>
      </c>
      <c r="B70">
        <v>3.6603773584905661</v>
      </c>
      <c r="D70" t="s">
        <v>157</v>
      </c>
      <c r="E70" t="s">
        <v>237</v>
      </c>
      <c r="F70">
        <v>1.0565656565656565</v>
      </c>
    </row>
    <row r="71" spans="1:6" x14ac:dyDescent="0.25">
      <c r="A71" t="s">
        <v>537</v>
      </c>
      <c r="B71">
        <v>6.2571428571428571</v>
      </c>
      <c r="D71" t="s">
        <v>157</v>
      </c>
      <c r="E71" t="s">
        <v>200</v>
      </c>
      <c r="F71">
        <v>0.96608832807570977</v>
      </c>
    </row>
    <row r="72" spans="1:6" x14ac:dyDescent="0.25">
      <c r="A72" t="s">
        <v>524</v>
      </c>
      <c r="B72">
        <v>5.8205128205128203</v>
      </c>
      <c r="D72" t="s">
        <v>157</v>
      </c>
      <c r="E72" t="s">
        <v>240</v>
      </c>
      <c r="F72">
        <v>1.219090909090909</v>
      </c>
    </row>
    <row r="73" spans="1:6" x14ac:dyDescent="0.25">
      <c r="A73" t="s">
        <v>533</v>
      </c>
      <c r="B73">
        <v>2.5319148936170213</v>
      </c>
      <c r="D73" t="s">
        <v>157</v>
      </c>
      <c r="E73" t="s">
        <v>178</v>
      </c>
      <c r="F73">
        <v>1.1656626506024097</v>
      </c>
    </row>
    <row r="74" spans="1:6" x14ac:dyDescent="0.25">
      <c r="A74" t="s">
        <v>547</v>
      </c>
      <c r="B74">
        <v>4.1132075471698117</v>
      </c>
      <c r="D74" t="s">
        <v>157</v>
      </c>
      <c r="E74" t="s">
        <v>178</v>
      </c>
      <c r="F74">
        <v>1.2945091514143094</v>
      </c>
    </row>
    <row r="75" spans="1:6" x14ac:dyDescent="0.25">
      <c r="A75" t="s">
        <v>533</v>
      </c>
      <c r="B75">
        <v>4.1190476190476186</v>
      </c>
      <c r="D75" t="s">
        <v>157</v>
      </c>
      <c r="E75" t="s">
        <v>178</v>
      </c>
      <c r="F75">
        <v>1.2179836512261579</v>
      </c>
    </row>
    <row r="76" spans="1:6" x14ac:dyDescent="0.25">
      <c r="A76" t="s">
        <v>533</v>
      </c>
      <c r="B76">
        <v>3.3846153846153846</v>
      </c>
      <c r="D76" t="s">
        <v>157</v>
      </c>
      <c r="E76" t="s">
        <v>178</v>
      </c>
      <c r="F76">
        <v>1.3804347826086956</v>
      </c>
    </row>
    <row r="77" spans="1:6" x14ac:dyDescent="0.25">
      <c r="A77" t="s">
        <v>533</v>
      </c>
      <c r="B77">
        <v>2.6749999999999998</v>
      </c>
      <c r="D77" t="s">
        <v>157</v>
      </c>
      <c r="E77" t="s">
        <v>194</v>
      </c>
      <c r="F77">
        <v>1.2653485952133194</v>
      </c>
    </row>
    <row r="78" spans="1:6" x14ac:dyDescent="0.25">
      <c r="A78" t="s">
        <v>533</v>
      </c>
      <c r="B78">
        <v>2.7666666666666671</v>
      </c>
      <c r="D78" t="s">
        <v>157</v>
      </c>
      <c r="E78" t="s">
        <v>194</v>
      </c>
      <c r="F78">
        <v>1.1824817518248176</v>
      </c>
    </row>
    <row r="79" spans="1:6" x14ac:dyDescent="0.25">
      <c r="A79" t="s">
        <v>546</v>
      </c>
      <c r="B79">
        <v>2.5</v>
      </c>
      <c r="D79" t="s">
        <v>157</v>
      </c>
      <c r="E79" t="s">
        <v>165</v>
      </c>
      <c r="F79">
        <v>1.4152380952380952</v>
      </c>
    </row>
    <row r="80" spans="1:6" x14ac:dyDescent="0.25">
      <c r="A80" t="s">
        <v>546</v>
      </c>
      <c r="B80">
        <v>2.3608247422680413</v>
      </c>
      <c r="D80" t="s">
        <v>157</v>
      </c>
      <c r="E80" t="s">
        <v>160</v>
      </c>
      <c r="F80">
        <v>1.8627450980392157</v>
      </c>
    </row>
    <row r="81" spans="1:6" x14ac:dyDescent="0.25">
      <c r="A81" t="s">
        <v>546</v>
      </c>
      <c r="B81">
        <v>3</v>
      </c>
      <c r="D81" t="s">
        <v>157</v>
      </c>
      <c r="E81" t="s">
        <v>203</v>
      </c>
      <c r="F81">
        <v>1.289655172413793</v>
      </c>
    </row>
    <row r="82" spans="1:6" x14ac:dyDescent="0.25">
      <c r="A82" t="s">
        <v>546</v>
      </c>
      <c r="B82">
        <v>2.6266666666666665</v>
      </c>
      <c r="D82" t="s">
        <v>157</v>
      </c>
      <c r="E82" t="s">
        <v>198</v>
      </c>
      <c r="F82">
        <v>0.91818181818181821</v>
      </c>
    </row>
    <row r="83" spans="1:6" x14ac:dyDescent="0.25">
      <c r="A83" t="s">
        <v>533</v>
      </c>
      <c r="B83">
        <v>2.5074626865671643</v>
      </c>
      <c r="D83" t="s">
        <v>157</v>
      </c>
      <c r="E83" t="s">
        <v>240</v>
      </c>
      <c r="F83">
        <v>1.1788617886178863</v>
      </c>
    </row>
    <row r="84" spans="1:6" x14ac:dyDescent="0.25">
      <c r="A84" t="s">
        <v>533</v>
      </c>
      <c r="B84">
        <v>2.7555555555555555</v>
      </c>
      <c r="D84" t="s">
        <v>157</v>
      </c>
      <c r="E84" t="s">
        <v>240</v>
      </c>
      <c r="F84">
        <v>1.1956521739130435</v>
      </c>
    </row>
    <row r="85" spans="1:6" x14ac:dyDescent="0.25">
      <c r="A85" t="s">
        <v>550</v>
      </c>
      <c r="B85">
        <v>2.7054263565891472</v>
      </c>
      <c r="D85" t="s">
        <v>157</v>
      </c>
      <c r="E85" t="s">
        <v>240</v>
      </c>
      <c r="F85">
        <v>1.3692307692307693</v>
      </c>
    </row>
    <row r="86" spans="1:6" x14ac:dyDescent="0.25">
      <c r="A86" t="s">
        <v>542</v>
      </c>
      <c r="B86">
        <v>2.3793103448275863</v>
      </c>
      <c r="D86" t="s">
        <v>157</v>
      </c>
      <c r="E86" t="s">
        <v>240</v>
      </c>
      <c r="F86">
        <v>1.1743119266055047</v>
      </c>
    </row>
    <row r="87" spans="1:6" x14ac:dyDescent="0.25">
      <c r="A87" t="s">
        <v>533</v>
      </c>
      <c r="B87">
        <v>3.0769230769230771</v>
      </c>
      <c r="D87" t="s">
        <v>157</v>
      </c>
      <c r="E87" t="s">
        <v>229</v>
      </c>
      <c r="F87">
        <v>1.2980769230769231</v>
      </c>
    </row>
    <row r="88" spans="1:6" x14ac:dyDescent="0.25">
      <c r="A88" t="s">
        <v>542</v>
      </c>
      <c r="B88">
        <v>2.044776119402985</v>
      </c>
      <c r="D88" t="s">
        <v>157</v>
      </c>
      <c r="E88" t="s">
        <v>229</v>
      </c>
      <c r="F88">
        <v>1.125</v>
      </c>
    </row>
    <row r="89" spans="1:6" x14ac:dyDescent="0.25">
      <c r="A89" t="s">
        <v>532</v>
      </c>
      <c r="B89">
        <v>1.566371681415929</v>
      </c>
      <c r="D89" t="s">
        <v>157</v>
      </c>
      <c r="E89" t="s">
        <v>229</v>
      </c>
      <c r="F89">
        <v>1.2100840336134453</v>
      </c>
    </row>
    <row r="90" spans="1:6" x14ac:dyDescent="0.25">
      <c r="A90" t="s">
        <v>533</v>
      </c>
      <c r="B90">
        <v>3.3333333333333335</v>
      </c>
      <c r="D90" t="s">
        <v>157</v>
      </c>
      <c r="E90" t="s">
        <v>229</v>
      </c>
      <c r="F90">
        <v>0.91603053435114501</v>
      </c>
    </row>
    <row r="91" spans="1:6" x14ac:dyDescent="0.25">
      <c r="A91" t="s">
        <v>542</v>
      </c>
      <c r="B91">
        <v>2.5306122448979589</v>
      </c>
      <c r="D91" t="s">
        <v>157</v>
      </c>
      <c r="E91" t="s">
        <v>229</v>
      </c>
      <c r="F91">
        <v>1.0360360360360361</v>
      </c>
    </row>
    <row r="92" spans="1:6" x14ac:dyDescent="0.25">
      <c r="A92" t="s">
        <v>546</v>
      </c>
      <c r="B92">
        <v>2.3980582524271843</v>
      </c>
      <c r="D92" t="s">
        <v>157</v>
      </c>
      <c r="E92" t="s">
        <v>229</v>
      </c>
      <c r="F92">
        <v>1.0666666666666667</v>
      </c>
    </row>
    <row r="93" spans="1:6" x14ac:dyDescent="0.25">
      <c r="A93" t="s">
        <v>541</v>
      </c>
      <c r="B93">
        <v>2.0769230769230771</v>
      </c>
      <c r="D93" t="s">
        <v>157</v>
      </c>
      <c r="E93" t="s">
        <v>229</v>
      </c>
      <c r="F93">
        <v>0.76811594202898548</v>
      </c>
    </row>
    <row r="94" spans="1:6" x14ac:dyDescent="0.25">
      <c r="A94" t="s">
        <v>541</v>
      </c>
      <c r="B94">
        <v>1.9855072463768113</v>
      </c>
      <c r="D94" t="s">
        <v>157</v>
      </c>
      <c r="E94" t="s">
        <v>229</v>
      </c>
      <c r="F94">
        <v>1.1894736842105262</v>
      </c>
    </row>
    <row r="95" spans="1:6" x14ac:dyDescent="0.25">
      <c r="A95" t="s">
        <v>540</v>
      </c>
      <c r="B95">
        <v>1.9036144578313252</v>
      </c>
      <c r="D95" t="s">
        <v>157</v>
      </c>
      <c r="E95" t="s">
        <v>229</v>
      </c>
      <c r="F95">
        <v>1.2450980392156863</v>
      </c>
    </row>
    <row r="96" spans="1:6" x14ac:dyDescent="0.25">
      <c r="A96" t="s">
        <v>129</v>
      </c>
      <c r="B96">
        <v>1.536231884057971</v>
      </c>
      <c r="D96" t="s">
        <v>157</v>
      </c>
      <c r="E96" t="s">
        <v>229</v>
      </c>
      <c r="F96">
        <v>1.2839506172839505</v>
      </c>
    </row>
    <row r="97" spans="1:6" x14ac:dyDescent="0.25">
      <c r="A97" t="s">
        <v>547</v>
      </c>
      <c r="B97">
        <v>3.1960784313725492</v>
      </c>
      <c r="D97" t="s">
        <v>157</v>
      </c>
      <c r="E97" t="s">
        <v>156</v>
      </c>
      <c r="F97">
        <v>0.67777777777777781</v>
      </c>
    </row>
    <row r="98" spans="1:6" x14ac:dyDescent="0.25">
      <c r="A98" t="s">
        <v>546</v>
      </c>
      <c r="B98">
        <v>3.34</v>
      </c>
      <c r="D98" t="s">
        <v>157</v>
      </c>
      <c r="E98" t="s">
        <v>208</v>
      </c>
      <c r="F98">
        <v>1.1640625</v>
      </c>
    </row>
    <row r="99" spans="1:6" x14ac:dyDescent="0.25">
      <c r="A99" t="s">
        <v>541</v>
      </c>
      <c r="B99">
        <v>1.7857142857142858</v>
      </c>
      <c r="D99" t="s">
        <v>157</v>
      </c>
      <c r="E99" t="s">
        <v>225</v>
      </c>
      <c r="F99">
        <v>1.8191489361702127</v>
      </c>
    </row>
    <row r="100" spans="1:6" x14ac:dyDescent="0.25">
      <c r="A100" t="s">
        <v>539</v>
      </c>
      <c r="B100">
        <v>1.2944444444444445</v>
      </c>
      <c r="D100" t="s">
        <v>157</v>
      </c>
      <c r="E100" t="s">
        <v>172</v>
      </c>
      <c r="F100">
        <v>0.9538461538461539</v>
      </c>
    </row>
    <row r="101" spans="1:6" x14ac:dyDescent="0.25">
      <c r="A101" t="s">
        <v>129</v>
      </c>
      <c r="B101">
        <v>4.7058823529411766</v>
      </c>
      <c r="D101" t="s">
        <v>157</v>
      </c>
      <c r="E101" t="s">
        <v>178</v>
      </c>
      <c r="F101">
        <v>1.2428571428571429</v>
      </c>
    </row>
    <row r="102" spans="1:6" x14ac:dyDescent="0.25">
      <c r="A102" t="s">
        <v>533</v>
      </c>
      <c r="B102">
        <v>1.8203592814371257</v>
      </c>
      <c r="D102" t="s">
        <v>157</v>
      </c>
      <c r="E102" t="s">
        <v>187</v>
      </c>
      <c r="F102">
        <v>1.3021582733812949</v>
      </c>
    </row>
    <row r="103" spans="1:6" x14ac:dyDescent="0.25">
      <c r="A103" t="s">
        <v>533</v>
      </c>
      <c r="B103">
        <v>1.3967391304347827</v>
      </c>
      <c r="D103" t="s">
        <v>157</v>
      </c>
      <c r="E103" t="s">
        <v>165</v>
      </c>
      <c r="F103">
        <v>1.4122807017543859</v>
      </c>
    </row>
    <row r="104" spans="1:6" x14ac:dyDescent="0.25">
      <c r="A104" t="s">
        <v>533</v>
      </c>
      <c r="B104">
        <v>2.9545454545454546</v>
      </c>
      <c r="D104" t="s">
        <v>157</v>
      </c>
      <c r="E104" t="s">
        <v>174</v>
      </c>
      <c r="F104">
        <v>1.1125</v>
      </c>
    </row>
    <row r="105" spans="1:6" x14ac:dyDescent="0.25">
      <c r="A105" t="s">
        <v>539</v>
      </c>
      <c r="B105">
        <v>2.0833333333333335</v>
      </c>
      <c r="D105" t="s">
        <v>157</v>
      </c>
      <c r="E105" t="s">
        <v>174</v>
      </c>
      <c r="F105">
        <v>0.76107899807321777</v>
      </c>
    </row>
    <row r="106" spans="1:6" x14ac:dyDescent="0.25">
      <c r="A106" t="s">
        <v>533</v>
      </c>
      <c r="B106">
        <v>2.5333333333333332</v>
      </c>
    </row>
    <row r="107" spans="1:6" x14ac:dyDescent="0.25">
      <c r="A107" t="s">
        <v>548</v>
      </c>
      <c r="B107">
        <v>1.8333333333333333</v>
      </c>
    </row>
    <row r="108" spans="1:6" x14ac:dyDescent="0.25">
      <c r="A108" t="s">
        <v>546</v>
      </c>
      <c r="B108">
        <v>2.1791044776119404</v>
      </c>
    </row>
    <row r="109" spans="1:6" x14ac:dyDescent="0.25">
      <c r="A109" t="s">
        <v>547</v>
      </c>
      <c r="B109">
        <v>1.9655172413793107</v>
      </c>
    </row>
    <row r="110" spans="1:6" x14ac:dyDescent="0.25">
      <c r="A110" t="s">
        <v>547</v>
      </c>
      <c r="B110">
        <v>2.1875</v>
      </c>
    </row>
    <row r="111" spans="1:6" x14ac:dyDescent="0.25">
      <c r="A111" t="s">
        <v>546</v>
      </c>
      <c r="B111">
        <v>2.5656565656565653</v>
      </c>
    </row>
    <row r="112" spans="1:6" x14ac:dyDescent="0.25">
      <c r="A112" t="s">
        <v>533</v>
      </c>
      <c r="B112">
        <v>2.6515151515151518</v>
      </c>
    </row>
    <row r="113" spans="1:2" x14ac:dyDescent="0.25">
      <c r="A113" t="s">
        <v>533</v>
      </c>
      <c r="B113">
        <v>2.5</v>
      </c>
    </row>
    <row r="114" spans="1:2" x14ac:dyDescent="0.25">
      <c r="A114" t="s">
        <v>542</v>
      </c>
      <c r="B114">
        <v>2.406779661016949</v>
      </c>
    </row>
    <row r="115" spans="1:2" x14ac:dyDescent="0.25">
      <c r="A115" t="s">
        <v>542</v>
      </c>
      <c r="B115">
        <v>2.4912280701754383</v>
      </c>
    </row>
    <row r="116" spans="1:2" x14ac:dyDescent="0.25">
      <c r="A116" t="s">
        <v>533</v>
      </c>
      <c r="B116">
        <v>2.2941176470588234</v>
      </c>
    </row>
    <row r="117" spans="1:2" x14ac:dyDescent="0.25">
      <c r="A117" t="s">
        <v>533</v>
      </c>
      <c r="B117">
        <v>2.48</v>
      </c>
    </row>
    <row r="118" spans="1:2" x14ac:dyDescent="0.25">
      <c r="A118" t="s">
        <v>533</v>
      </c>
      <c r="B118">
        <v>2.2857142857142856</v>
      </c>
    </row>
    <row r="119" spans="1:2" x14ac:dyDescent="0.25">
      <c r="A119" t="s">
        <v>533</v>
      </c>
      <c r="B119">
        <v>3.1025641025641026</v>
      </c>
    </row>
    <row r="120" spans="1:2" x14ac:dyDescent="0.25">
      <c r="A120" t="s">
        <v>533</v>
      </c>
      <c r="B120">
        <v>2.8695652173913042</v>
      </c>
    </row>
    <row r="121" spans="1:2" x14ac:dyDescent="0.25">
      <c r="A121" t="s">
        <v>533</v>
      </c>
      <c r="B121">
        <v>3.4375</v>
      </c>
    </row>
    <row r="122" spans="1:2" x14ac:dyDescent="0.25">
      <c r="A122" t="s">
        <v>533</v>
      </c>
      <c r="B122">
        <v>1.7749999999999999</v>
      </c>
    </row>
    <row r="123" spans="1:2" x14ac:dyDescent="0.25">
      <c r="A123" t="s">
        <v>533</v>
      </c>
      <c r="B123">
        <v>2.1666666666666665</v>
      </c>
    </row>
    <row r="124" spans="1:2" x14ac:dyDescent="0.25">
      <c r="A124" t="s">
        <v>533</v>
      </c>
      <c r="B124">
        <v>4.5147058823529411</v>
      </c>
    </row>
    <row r="125" spans="1:2" x14ac:dyDescent="0.25">
      <c r="A125" t="s">
        <v>129</v>
      </c>
      <c r="B125">
        <v>4.3589743589743595</v>
      </c>
    </row>
    <row r="126" spans="1:2" x14ac:dyDescent="0.25">
      <c r="A126" t="s">
        <v>541</v>
      </c>
      <c r="B126">
        <v>1.7808219178082192</v>
      </c>
    </row>
    <row r="127" spans="1:2" x14ac:dyDescent="0.25">
      <c r="A127" t="s">
        <v>541</v>
      </c>
      <c r="B127">
        <v>2.098591549295775</v>
      </c>
    </row>
    <row r="128" spans="1:2" x14ac:dyDescent="0.25">
      <c r="A128" t="s">
        <v>541</v>
      </c>
      <c r="B128">
        <v>1.7692307692307692</v>
      </c>
    </row>
    <row r="129" spans="1:2" x14ac:dyDescent="0.25">
      <c r="A129" t="s">
        <v>544</v>
      </c>
      <c r="B129">
        <v>2.0939597315436242</v>
      </c>
    </row>
    <row r="130" spans="1:2" x14ac:dyDescent="0.25">
      <c r="A130" t="s">
        <v>545</v>
      </c>
      <c r="B130">
        <v>2.3184357541899443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images</vt:lpstr>
      <vt:lpstr>régimes</vt:lpstr>
      <vt:lpstr>rapport bec</vt:lpstr>
      <vt:lpstr>tukey_bec</vt:lpstr>
      <vt:lpstr>morpho</vt:lpstr>
      <vt:lpstr>phylo</vt:lpstr>
      <vt:lpstr>tukey_phylo</vt:lpstr>
      <vt:lpstr>tableau ACM</vt:lpstr>
      <vt:lpstr>annexes</vt:lpstr>
      <vt:lpstr>codes_sp_tax</vt:lpstr>
    </vt:vector>
  </TitlesOfParts>
  <Company>Université de Rennes 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madec</dc:creator>
  <cp:lastModifiedBy>conor</cp:lastModifiedBy>
  <dcterms:created xsi:type="dcterms:W3CDTF">2016-03-16T16:43:13Z</dcterms:created>
  <dcterms:modified xsi:type="dcterms:W3CDTF">2022-04-29T23:58:31Z</dcterms:modified>
</cp:coreProperties>
</file>