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<sst xmlns="http://schemas.openxmlformats.org/spreadsheetml/2006/main" count="42" uniqueCount="24">
  <si>
    <t>N1</t>
  </si>
  <si>
    <t>N2</t>
  </si>
  <si>
    <t>p1</t>
  </si>
  <si>
    <t>p2</t>
  </si>
  <si>
    <t>q1</t>
  </si>
  <si>
    <t>q2</t>
  </si>
  <si>
    <t>2p1q1</t>
  </si>
  <si>
    <t>2p2q2</t>
  </si>
  <si>
    <t>avec Ht=0,5</t>
  </si>
  <si>
    <t>moyenne</t>
  </si>
  <si>
    <t>FST1</t>
  </si>
  <si>
    <t>FST2</t>
  </si>
  <si>
    <t>Calculs de FST pour la population N1=N2=50</t>
  </si>
  <si>
    <t>Moyenne des FST</t>
  </si>
  <si>
    <t>Calculs de FST pour la population N1=N2=500</t>
  </si>
  <si>
    <t>FST de A1</t>
  </si>
  <si>
    <t>FST de A2</t>
  </si>
  <si>
    <t>calculer entre pop 1 et 2 à chaque simulation le FST (valeur moyenne et variabilité du FST dans chaque condition)</t>
  </si>
  <si>
    <t>freq(A) initiale (=p) = 0.5</t>
  </si>
  <si>
    <t>taux de migration nul</t>
  </si>
  <si>
    <t>NE FONCTIONNE PAS</t>
  </si>
  <si>
    <t>Ht1</t>
  </si>
  <si>
    <t>Ht2</t>
  </si>
  <si>
    <t>avec Ht1 et Ht2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</si>
</sst>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right" vertical="bottom"/>
    </xf>
    <xf borderId="0" fillId="5" fontId="1" numFmtId="0" xfId="0" applyAlignment="1" applyFill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</xdr:colOff>
      <xdr:row>1</xdr:row>
      <xdr:rowOff>66675</xdr:rowOff>
    </xdr:from>
    <xdr:ext cx="1028700" cy="561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7" max="7" width="4.5"/>
    <col customWidth="1" min="13" max="13" width="15.13"/>
  </cols>
  <sheetData>
    <row r="1">
      <c r="A1" s="1" t="s">
        <v>0</v>
      </c>
      <c r="B1" s="1">
        <v>50.0</v>
      </c>
      <c r="G1" s="1"/>
      <c r="H1" s="1" t="s">
        <v>1</v>
      </c>
      <c r="I1" s="1">
        <v>500.0</v>
      </c>
    </row>
    <row r="2">
      <c r="A2" s="1" t="s">
        <v>2</v>
      </c>
      <c r="B2" s="2">
        <v>0.99</v>
      </c>
      <c r="C2" s="2">
        <v>0.52</v>
      </c>
      <c r="D2" s="2">
        <v>0.65</v>
      </c>
      <c r="E2" s="2">
        <v>0.2</v>
      </c>
      <c r="G2" s="1"/>
      <c r="H2" s="1" t="s">
        <v>2</v>
      </c>
      <c r="I2" s="2">
        <v>0.51</v>
      </c>
      <c r="J2" s="2">
        <v>0.53</v>
      </c>
      <c r="K2" s="2">
        <v>0.54</v>
      </c>
      <c r="L2" s="2">
        <v>0.47</v>
      </c>
    </row>
    <row r="3">
      <c r="A3" s="1" t="s">
        <v>3</v>
      </c>
      <c r="B3" s="2">
        <v>0.45</v>
      </c>
      <c r="C3" s="2">
        <v>0.21</v>
      </c>
      <c r="D3" s="2">
        <v>0.59</v>
      </c>
      <c r="E3" s="2">
        <v>0.35</v>
      </c>
      <c r="G3" s="1"/>
      <c r="H3" s="1" t="s">
        <v>3</v>
      </c>
      <c r="I3" s="2">
        <v>0.48</v>
      </c>
      <c r="J3" s="2">
        <v>0.48</v>
      </c>
      <c r="K3" s="2">
        <v>0.53</v>
      </c>
      <c r="L3" s="2">
        <v>0.51</v>
      </c>
    </row>
    <row r="4">
      <c r="A4" s="1" t="s">
        <v>4</v>
      </c>
      <c r="B4" s="3">
        <f t="shared" ref="B4:E4" si="1">1-B2</f>
        <v>0.01</v>
      </c>
      <c r="C4" s="3">
        <f t="shared" si="1"/>
        <v>0.48</v>
      </c>
      <c r="D4" s="3">
        <f t="shared" si="1"/>
        <v>0.35</v>
      </c>
      <c r="E4" s="3">
        <f t="shared" si="1"/>
        <v>0.8</v>
      </c>
      <c r="G4" s="1"/>
      <c r="H4" s="1" t="s">
        <v>4</v>
      </c>
      <c r="I4" s="3">
        <f t="shared" ref="I4:L4" si="2">1-I2</f>
        <v>0.49</v>
      </c>
      <c r="J4" s="3">
        <f t="shared" si="2"/>
        <v>0.47</v>
      </c>
      <c r="K4" s="3">
        <f t="shared" si="2"/>
        <v>0.46</v>
      </c>
      <c r="L4" s="3">
        <f t="shared" si="2"/>
        <v>0.53</v>
      </c>
    </row>
    <row r="5">
      <c r="A5" s="1" t="s">
        <v>5</v>
      </c>
      <c r="B5" s="3">
        <f t="shared" ref="B5:E5" si="3">1-B3</f>
        <v>0.55</v>
      </c>
      <c r="C5" s="3">
        <f t="shared" si="3"/>
        <v>0.79</v>
      </c>
      <c r="D5" s="3">
        <f t="shared" si="3"/>
        <v>0.41</v>
      </c>
      <c r="E5" s="3">
        <f t="shared" si="3"/>
        <v>0.65</v>
      </c>
      <c r="G5" s="1"/>
      <c r="H5" s="1" t="s">
        <v>5</v>
      </c>
      <c r="I5" s="3">
        <f t="shared" ref="I5:L5" si="4">1-I3</f>
        <v>0.52</v>
      </c>
      <c r="J5" s="3">
        <f t="shared" si="4"/>
        <v>0.52</v>
      </c>
      <c r="K5" s="3">
        <f t="shared" si="4"/>
        <v>0.47</v>
      </c>
      <c r="L5" s="3">
        <f t="shared" si="4"/>
        <v>0.49</v>
      </c>
    </row>
    <row r="6">
      <c r="A6" s="1" t="s">
        <v>6</v>
      </c>
      <c r="B6" s="3">
        <f t="shared" ref="B6:E6" si="5">2*B2*B4</f>
        <v>0.0198</v>
      </c>
      <c r="C6" s="3">
        <f t="shared" si="5"/>
        <v>0.4992</v>
      </c>
      <c r="D6" s="3">
        <f t="shared" si="5"/>
        <v>0.455</v>
      </c>
      <c r="E6" s="3">
        <f t="shared" si="5"/>
        <v>0.32</v>
      </c>
      <c r="G6" s="1"/>
      <c r="H6" s="1" t="s">
        <v>6</v>
      </c>
      <c r="I6" s="3">
        <f t="shared" ref="I6:L6" si="6">2*I2*I4</f>
        <v>0.4998</v>
      </c>
      <c r="J6" s="3">
        <f t="shared" si="6"/>
        <v>0.4982</v>
      </c>
      <c r="K6" s="3">
        <f t="shared" si="6"/>
        <v>0.4968</v>
      </c>
      <c r="L6" s="3">
        <f t="shared" si="6"/>
        <v>0.4982</v>
      </c>
    </row>
    <row r="7">
      <c r="A7" s="1" t="s">
        <v>7</v>
      </c>
      <c r="B7" s="3">
        <f t="shared" ref="B7:E7" si="7">2*B3*B5</f>
        <v>0.495</v>
      </c>
      <c r="C7" s="3">
        <f t="shared" si="7"/>
        <v>0.3318</v>
      </c>
      <c r="D7" s="3">
        <f t="shared" si="7"/>
        <v>0.4838</v>
      </c>
      <c r="E7" s="3">
        <f t="shared" si="7"/>
        <v>0.455</v>
      </c>
      <c r="G7" s="1"/>
      <c r="H7" s="1" t="s">
        <v>7</v>
      </c>
      <c r="I7" s="3">
        <f t="shared" ref="I7:L7" si="8">2*I3*I5</f>
        <v>0.4992</v>
      </c>
      <c r="J7" s="3">
        <f t="shared" si="8"/>
        <v>0.4992</v>
      </c>
      <c r="K7" s="3">
        <f t="shared" si="8"/>
        <v>0.4982</v>
      </c>
      <c r="L7" s="3">
        <f t="shared" si="8"/>
        <v>0.4998</v>
      </c>
    </row>
    <row r="8">
      <c r="A8" s="2" t="s">
        <v>8</v>
      </c>
      <c r="F8" s="2" t="s">
        <v>9</v>
      </c>
      <c r="M8" s="2" t="s">
        <v>9</v>
      </c>
    </row>
    <row r="9">
      <c r="A9" s="2" t="s">
        <v>10</v>
      </c>
      <c r="B9" s="3">
        <f t="shared" ref="B9:E9" si="9">(0.5-B6)/0.5</f>
        <v>0.9604</v>
      </c>
      <c r="C9" s="3">
        <f t="shared" si="9"/>
        <v>0.0016</v>
      </c>
      <c r="D9" s="3">
        <f t="shared" si="9"/>
        <v>0.09</v>
      </c>
      <c r="E9" s="3">
        <f t="shared" si="9"/>
        <v>0.36</v>
      </c>
      <c r="F9" s="3">
        <f t="shared" ref="F9:F10" si="12">AVERAGE(B9:E9)</f>
        <v>0.353</v>
      </c>
      <c r="G9" s="2"/>
      <c r="H9" s="2" t="s">
        <v>10</v>
      </c>
      <c r="I9" s="3">
        <f t="shared" ref="I9:L9" si="10">(0.5-I6)/0.5</f>
        <v>0.0004</v>
      </c>
      <c r="J9" s="3">
        <f t="shared" si="10"/>
        <v>0.0036</v>
      </c>
      <c r="K9" s="3">
        <f t="shared" si="10"/>
        <v>0.0064</v>
      </c>
      <c r="L9" s="3">
        <f t="shared" si="10"/>
        <v>0.0036</v>
      </c>
      <c r="M9" s="3">
        <f t="shared" ref="M9:M10" si="14">AVERAGE(I9:L9)</f>
        <v>0.0035</v>
      </c>
    </row>
    <row r="10">
      <c r="A10" s="2" t="s">
        <v>11</v>
      </c>
      <c r="B10" s="3">
        <f t="shared" ref="B10:E10" si="11">(0.5-B7)/0.5</f>
        <v>0.01</v>
      </c>
      <c r="C10" s="3">
        <f t="shared" si="11"/>
        <v>0.3364</v>
      </c>
      <c r="D10" s="3">
        <f t="shared" si="11"/>
        <v>0.0324</v>
      </c>
      <c r="E10" s="3">
        <f t="shared" si="11"/>
        <v>0.09</v>
      </c>
      <c r="F10" s="3">
        <f t="shared" si="12"/>
        <v>0.1172</v>
      </c>
      <c r="G10" s="2"/>
      <c r="H10" s="2" t="s">
        <v>11</v>
      </c>
      <c r="I10" s="3">
        <f t="shared" ref="I10:L10" si="13">(0.5-I7)/0.5</f>
        <v>0.0016</v>
      </c>
      <c r="J10" s="3">
        <f t="shared" si="13"/>
        <v>0.0016</v>
      </c>
      <c r="K10" s="3">
        <f t="shared" si="13"/>
        <v>0.0036</v>
      </c>
      <c r="L10" s="3">
        <f t="shared" si="13"/>
        <v>0.0004</v>
      </c>
      <c r="M10" s="3">
        <f t="shared" si="14"/>
        <v>0.0018</v>
      </c>
    </row>
    <row r="12">
      <c r="A12" s="4"/>
      <c r="B12" s="5" t="s">
        <v>12</v>
      </c>
      <c r="F12" s="6" t="s">
        <v>13</v>
      </c>
      <c r="H12" s="4"/>
      <c r="I12" s="5" t="s">
        <v>14</v>
      </c>
      <c r="M12" s="6" t="s">
        <v>13</v>
      </c>
    </row>
    <row r="13">
      <c r="A13" s="7" t="s">
        <v>15</v>
      </c>
      <c r="B13" s="8">
        <v>0.9603999999999999</v>
      </c>
      <c r="C13" s="8">
        <v>0.0016000000000000458</v>
      </c>
      <c r="D13" s="8">
        <v>0.09000000000000008</v>
      </c>
      <c r="E13" s="8">
        <v>0.3599999999999999</v>
      </c>
      <c r="F13" s="8">
        <v>0.353</v>
      </c>
      <c r="H13" s="7" t="s">
        <v>15</v>
      </c>
      <c r="I13" s="8">
        <v>3.9999999999995595E-4</v>
      </c>
      <c r="J13" s="8">
        <v>0.0036000000000000476</v>
      </c>
      <c r="K13" s="8">
        <v>0.006399999999999961</v>
      </c>
      <c r="L13" s="8">
        <v>0.0036000000000000476</v>
      </c>
      <c r="M13" s="8">
        <v>0.003500000000000003</v>
      </c>
    </row>
    <row r="14">
      <c r="A14" s="9" t="s">
        <v>16</v>
      </c>
      <c r="B14" s="10">
        <v>0.009999999999999898</v>
      </c>
      <c r="C14" s="10">
        <v>0.33640000000000003</v>
      </c>
      <c r="D14" s="10">
        <v>0.032399999999999984</v>
      </c>
      <c r="E14" s="10">
        <v>0.09000000000000008</v>
      </c>
      <c r="F14" s="10">
        <v>0.1172</v>
      </c>
      <c r="H14" s="9" t="s">
        <v>16</v>
      </c>
      <c r="I14" s="10">
        <v>0.0016000000000000458</v>
      </c>
      <c r="J14" s="10">
        <v>0.0016000000000000458</v>
      </c>
      <c r="K14" s="10">
        <v>0.0036000000000000476</v>
      </c>
      <c r="L14" s="10">
        <v>3.9999999999995595E-4</v>
      </c>
      <c r="M14" s="10">
        <v>0.0018000000000000238</v>
      </c>
    </row>
    <row r="17">
      <c r="J17" s="11"/>
      <c r="K17" s="11"/>
      <c r="L17" s="11"/>
      <c r="M17" s="11"/>
      <c r="N17" s="11"/>
    </row>
    <row r="18">
      <c r="A18" s="2" t="s">
        <v>17</v>
      </c>
      <c r="J18" s="11"/>
      <c r="K18" s="11"/>
      <c r="L18" s="11"/>
      <c r="M18" s="11"/>
      <c r="N18" s="11"/>
    </row>
    <row r="19">
      <c r="A19" s="2" t="s">
        <v>18</v>
      </c>
    </row>
    <row r="20">
      <c r="A20" s="2" t="s">
        <v>19</v>
      </c>
    </row>
    <row r="24">
      <c r="A24" s="12" t="s">
        <v>20</v>
      </c>
    </row>
    <row r="26">
      <c r="A26" s="2" t="s">
        <v>21</v>
      </c>
      <c r="B26" s="3">
        <f t="shared" ref="B26:E26" si="15">(B6*$B$1+I6*$I$1)/550</f>
        <v>0.4561636364</v>
      </c>
      <c r="C26" s="3">
        <f t="shared" si="15"/>
        <v>0.4982909091</v>
      </c>
      <c r="D26" s="3">
        <f t="shared" si="15"/>
        <v>0.493</v>
      </c>
      <c r="E26" s="3">
        <f t="shared" si="15"/>
        <v>0.482</v>
      </c>
    </row>
    <row r="27">
      <c r="A27" s="2" t="s">
        <v>22</v>
      </c>
      <c r="B27" s="3">
        <f t="shared" ref="B27:E27" si="16">(B7*$B$1+I7*$I$1)/550</f>
        <v>0.4988181818</v>
      </c>
      <c r="C27" s="3">
        <f t="shared" si="16"/>
        <v>0.4839818182</v>
      </c>
      <c r="D27" s="3">
        <f t="shared" si="16"/>
        <v>0.4968909091</v>
      </c>
      <c r="E27" s="3">
        <f t="shared" si="16"/>
        <v>0.4957272727</v>
      </c>
    </row>
    <row r="28">
      <c r="A28" s="2" t="s">
        <v>23</v>
      </c>
      <c r="F28" s="2" t="s">
        <v>9</v>
      </c>
      <c r="M28" s="2" t="s">
        <v>9</v>
      </c>
    </row>
    <row r="29">
      <c r="A29" s="2" t="s">
        <v>10</v>
      </c>
      <c r="B29" s="3">
        <f t="shared" ref="B29:E29" si="17">(B26-B6)/B26</f>
        <v>0.9565945235</v>
      </c>
      <c r="C29" s="3">
        <f t="shared" si="17"/>
        <v>-0.001824418011</v>
      </c>
      <c r="D29" s="3">
        <f t="shared" si="17"/>
        <v>0.07707910751</v>
      </c>
      <c r="E29" s="3">
        <f t="shared" si="17"/>
        <v>0.3360995851</v>
      </c>
      <c r="F29" s="3">
        <f t="shared" ref="F29:F30" si="20">AVERAGE(B29:E29)</f>
        <v>0.3419871995</v>
      </c>
      <c r="G29" s="2"/>
      <c r="H29" s="2" t="s">
        <v>10</v>
      </c>
      <c r="I29" s="3">
        <f t="shared" ref="I29:L29" si="18">(B26-I6)/B26</f>
        <v>-0.09565945235</v>
      </c>
      <c r="J29" s="3">
        <f t="shared" si="18"/>
        <v>0.0001824418011</v>
      </c>
      <c r="K29" s="3">
        <f t="shared" si="18"/>
        <v>-0.007707910751</v>
      </c>
      <c r="L29" s="3">
        <f t="shared" si="18"/>
        <v>-0.03360995851</v>
      </c>
      <c r="M29" s="3">
        <f t="shared" ref="M29:M30" si="22">AVERAGE(I29:L29)</f>
        <v>-0.03419871995</v>
      </c>
    </row>
    <row r="30">
      <c r="A30" s="2" t="s">
        <v>11</v>
      </c>
      <c r="B30" s="3">
        <f t="shared" ref="B30:E30" si="19">(B27-B7)/B27</f>
        <v>0.007654455987</v>
      </c>
      <c r="C30" s="3">
        <f t="shared" si="19"/>
        <v>0.3144370562</v>
      </c>
      <c r="D30" s="3">
        <f t="shared" si="19"/>
        <v>0.02634564016</v>
      </c>
      <c r="E30" s="3">
        <f t="shared" si="19"/>
        <v>0.08215661104</v>
      </c>
      <c r="F30" s="3">
        <f t="shared" si="20"/>
        <v>0.1076484409</v>
      </c>
      <c r="G30" s="2"/>
      <c r="H30" s="2" t="s">
        <v>11</v>
      </c>
      <c r="I30" s="3">
        <f t="shared" ref="I30:L30" si="21">(B27-I7)/B27</f>
        <v>-0.0007654455987</v>
      </c>
      <c r="J30" s="3">
        <f t="shared" si="21"/>
        <v>-0.03144370562</v>
      </c>
      <c r="K30" s="3">
        <f t="shared" si="21"/>
        <v>-0.002634564016</v>
      </c>
      <c r="L30" s="3">
        <f t="shared" si="21"/>
        <v>-0.008215661104</v>
      </c>
      <c r="M30" s="3">
        <f t="shared" si="22"/>
        <v>-0.01076484409</v>
      </c>
    </row>
  </sheetData>
  <mergeCells count="3">
    <mergeCell ref="B12:E12"/>
    <mergeCell ref="I12:L12"/>
    <mergeCell ref="A24:M24"/>
  </mergeCells>
  <conditionalFormatting sqref="B9:E10 I9:L10 B13:E14 I13:L14 B29:E30 I29:L30">
    <cfRule type="colorScale" priority="1">
      <colorScale>
        <cfvo type="min"/>
        <cfvo type="max"/>
        <color rgb="FFFFFFFF"/>
        <color rgb="FF57BB8A"/>
      </colorScale>
    </cfRule>
  </conditionalFormatting>
  <conditionalFormatting sqref="F9:F10 M9:M10 F13:F14 M13:M14 F29:F30 M29:M30">
    <cfRule type="colorScale" priority="2">
      <colorScale>
        <cfvo type="min"/>
        <cfvo type="max"/>
        <color rgb="FFFFFFFF"/>
        <color rgb="FFE67C73"/>
      </colorScale>
    </cfRule>
  </conditionalFormatting>
  <conditionalFormatting sqref="J28">
    <cfRule type="notContainsBlanks" dxfId="0" priority="3">
      <formula>LEN(TRIM(J28))&gt;0</formula>
    </cfRule>
  </conditionalFormatting>
  <drawing r:id="rId1"/>
</worksheet>
</file>