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17766115.CIV\Desktop\"/>
    </mc:Choice>
  </mc:AlternateContent>
  <bookViews>
    <workbookView xWindow="0" yWindow="270" windowWidth="22890" windowHeight="11415"/>
  </bookViews>
  <sheets>
    <sheet name="Sheet1" sheetId="1" r:id="rId1"/>
  </sheets>
  <definedNames>
    <definedName name="solver_adj" localSheetId="0" hidden="1">Sheet1!$C$23:$E$25,Sheet1!$C$28:$E$30,Sheet1!$G$28:$I$30,Sheet1!$K$28:$M$30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Sheet1!$C$23:$E$25</definedName>
    <definedName name="solver_lhs10" localSheetId="0" hidden="1">Sheet1!$G$37:$G$39</definedName>
    <definedName name="solver_lhs11" localSheetId="0" hidden="1">Sheet1!$K$28:$M$30</definedName>
    <definedName name="solver_lhs12" localSheetId="0" hidden="1">Sheet1!$K$31:$M$31</definedName>
    <definedName name="solver_lhs13" localSheetId="0" hidden="1">Sheet1!$K$34</definedName>
    <definedName name="solver_lhs14" localSheetId="0" hidden="1">Sheet1!$K$37:$K$39</definedName>
    <definedName name="solver_lhs15" localSheetId="0" hidden="1">Sheet1!$K$37:$K$39</definedName>
    <definedName name="solver_lhs16" localSheetId="0" hidden="1">Sheet1!$K$37:$K$39</definedName>
    <definedName name="solver_lhs2" localSheetId="0" hidden="1">Sheet1!$C$28:$E$30</definedName>
    <definedName name="solver_lhs3" localSheetId="0" hidden="1">Sheet1!$C$31:$E$31</definedName>
    <definedName name="solver_lhs4" localSheetId="0" hidden="1">Sheet1!$C$34</definedName>
    <definedName name="solver_lhs5" localSheetId="0" hidden="1">Sheet1!$C$37:$C$39</definedName>
    <definedName name="solver_lhs6" localSheetId="0" hidden="1">Sheet1!$C$40:$C$42</definedName>
    <definedName name="solver_lhs7" localSheetId="0" hidden="1">Sheet1!$G$28:$I$30</definedName>
    <definedName name="solver_lhs8" localSheetId="0" hidden="1">Sheet1!$G$31:$I$31</definedName>
    <definedName name="solver_lhs9" localSheetId="0" hidden="1">Sheet1!$G$34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14</definedName>
    <definedName name="solver_nwt" localSheetId="0" hidden="1">1</definedName>
    <definedName name="solver_opt" localSheetId="0" hidden="1">Sheet1!$P$27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10" localSheetId="0" hidden="1">1</definedName>
    <definedName name="solver_rel11" localSheetId="0" hidden="1">4</definedName>
    <definedName name="solver_rel12" localSheetId="0" hidden="1">1</definedName>
    <definedName name="solver_rel13" localSheetId="0" hidden="1">3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2" localSheetId="0" hidden="1">4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4</definedName>
    <definedName name="solver_rel8" localSheetId="0" hidden="1">1</definedName>
    <definedName name="solver_rel9" localSheetId="0" hidden="1">3</definedName>
    <definedName name="solver_rhs1" localSheetId="0" hidden="1">binary</definedName>
    <definedName name="solver_rhs10" localSheetId="0" hidden="1">Sheet1!$I$37:$I$39</definedName>
    <definedName name="solver_rhs11" localSheetId="0" hidden="1">integer</definedName>
    <definedName name="solver_rhs12" localSheetId="0" hidden="1">Sheet1!$K$33:$M$33</definedName>
    <definedName name="solver_rhs13" localSheetId="0" hidden="1">Sheet1!$K$36</definedName>
    <definedName name="solver_rhs14" localSheetId="0" hidden="1">Sheet1!$M$37:$M$39</definedName>
    <definedName name="solver_rhs15" localSheetId="0" hidden="1">Sheet1!$M$37:$M$39</definedName>
    <definedName name="solver_rhs16" localSheetId="0" hidden="1">Sheet1!$M$37:$M$39</definedName>
    <definedName name="solver_rhs2" localSheetId="0" hidden="1">integer</definedName>
    <definedName name="solver_rhs3" localSheetId="0" hidden="1">Sheet1!$C$33:$E$33</definedName>
    <definedName name="solver_rhs4" localSheetId="0" hidden="1">Sheet1!$C$36</definedName>
    <definedName name="solver_rhs5" localSheetId="0" hidden="1">Sheet1!$E$37:$E$39</definedName>
    <definedName name="solver_rhs6" localSheetId="0" hidden="1">Sheet1!$E$40:$E$42</definedName>
    <definedName name="solver_rhs7" localSheetId="0" hidden="1">integer</definedName>
    <definedName name="solver_rhs8" localSheetId="0" hidden="1">Sheet1!$G$33:$I$33</definedName>
    <definedName name="solver_rhs9" localSheetId="0" hidden="1">Sheet1!$G$36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C40" i="1"/>
  <c r="C41" i="1"/>
  <c r="C34" i="1"/>
  <c r="P27" i="1"/>
  <c r="K34" i="1"/>
  <c r="G34" i="1"/>
  <c r="E41" i="1"/>
  <c r="E42" i="1"/>
  <c r="E40" i="1"/>
  <c r="M38" i="1"/>
  <c r="M39" i="1"/>
  <c r="K38" i="1"/>
  <c r="K39" i="1"/>
  <c r="M37" i="1"/>
  <c r="K37" i="1"/>
  <c r="I38" i="1"/>
  <c r="I39" i="1"/>
  <c r="G38" i="1"/>
  <c r="G39" i="1"/>
  <c r="I37" i="1"/>
  <c r="G37" i="1"/>
  <c r="E38" i="1"/>
  <c r="E39" i="1"/>
  <c r="E37" i="1"/>
  <c r="C38" i="1"/>
  <c r="C39" i="1"/>
  <c r="C37" i="1"/>
  <c r="L31" i="1"/>
  <c r="M31" i="1"/>
  <c r="K31" i="1"/>
  <c r="H31" i="1"/>
  <c r="I31" i="1"/>
  <c r="G31" i="1"/>
  <c r="D31" i="1"/>
  <c r="E31" i="1"/>
  <c r="C31" i="1"/>
  <c r="H12" i="1" a="1"/>
  <c r="H12" i="1" s="1"/>
  <c r="M12" i="1" a="1"/>
  <c r="M12" i="1" s="1"/>
  <c r="D10" i="1"/>
  <c r="E10" i="1"/>
  <c r="H10" i="1"/>
  <c r="I10" i="1"/>
  <c r="J10" i="1"/>
  <c r="C10" i="1"/>
  <c r="M17" i="1" l="1"/>
  <c r="H17" i="1"/>
  <c r="H13" i="1"/>
  <c r="H18" i="1" s="1"/>
  <c r="H14" i="1"/>
  <c r="H19" i="1" s="1"/>
  <c r="J12" i="1"/>
  <c r="J17" i="1" s="1"/>
  <c r="I14" i="1"/>
  <c r="I19" i="1" s="1"/>
  <c r="J14" i="1"/>
  <c r="J19" i="1" s="1"/>
  <c r="J13" i="1"/>
  <c r="J18" i="1" s="1"/>
  <c r="I12" i="1"/>
  <c r="I17" i="1" s="1"/>
  <c r="I13" i="1"/>
  <c r="I18" i="1" s="1"/>
  <c r="N14" i="1"/>
  <c r="N19" i="1" s="1"/>
  <c r="M13" i="1"/>
  <c r="M18" i="1" s="1"/>
  <c r="M14" i="1"/>
  <c r="M19" i="1" s="1"/>
  <c r="O12" i="1"/>
  <c r="O17" i="1" s="1"/>
  <c r="O14" i="1"/>
  <c r="O19" i="1" s="1"/>
  <c r="O13" i="1"/>
  <c r="O18" i="1" s="1"/>
  <c r="N12" i="1"/>
  <c r="N17" i="1" s="1"/>
  <c r="N13" i="1"/>
  <c r="N18" i="1" s="1"/>
  <c r="J25" i="1" l="1"/>
  <c r="I23" i="1"/>
  <c r="J23" i="1"/>
  <c r="K23" i="1"/>
  <c r="J24" i="1"/>
  <c r="K24" i="1"/>
  <c r="I25" i="1"/>
  <c r="K25" i="1"/>
  <c r="I24" i="1"/>
</calcChain>
</file>

<file path=xl/sharedStrings.xml><?xml version="1.0" encoding="utf-8"?>
<sst xmlns="http://schemas.openxmlformats.org/spreadsheetml/2006/main" count="125" uniqueCount="37">
  <si>
    <t>Target Counts</t>
  </si>
  <si>
    <t>P(i)</t>
  </si>
  <si>
    <t>P(d)</t>
  </si>
  <si>
    <t xml:space="preserve">                          TAI
T-Type</t>
  </si>
  <si>
    <t xml:space="preserve">                       T-Type
Asset</t>
  </si>
  <si>
    <t>T1</t>
  </si>
  <si>
    <t>T2</t>
  </si>
  <si>
    <t>T3</t>
  </si>
  <si>
    <t>TAI1</t>
  </si>
  <si>
    <t>TAI2</t>
  </si>
  <si>
    <t>TAI3</t>
  </si>
  <si>
    <t>A1</t>
  </si>
  <si>
    <t>A2</t>
  </si>
  <si>
    <t>A3</t>
  </si>
  <si>
    <t>Hr1</t>
  </si>
  <si>
    <t>Xijt</t>
  </si>
  <si>
    <t>Tc*P(i)</t>
  </si>
  <si>
    <t>Tc</t>
  </si>
  <si>
    <t>Tc*P(d)</t>
  </si>
  <si>
    <t>Tc*P(i)*Tc*P(d)</t>
  </si>
  <si>
    <t>Total Probability to detect and identify on average</t>
  </si>
  <si>
    <t>&lt;=</t>
  </si>
  <si>
    <t>Only 1 asset per TAI</t>
  </si>
  <si>
    <t>At least 1 asset searching</t>
  </si>
  <si>
    <t>&gt;=</t>
  </si>
  <si>
    <t>Asset Quantities</t>
  </si>
  <si>
    <t>Yit</t>
  </si>
  <si>
    <t>M</t>
  </si>
  <si>
    <t>Time1</t>
  </si>
  <si>
    <t>Time2</t>
  </si>
  <si>
    <t>Time3</t>
  </si>
  <si>
    <t>If asset searching in time 1</t>
  </si>
  <si>
    <t>Obj</t>
  </si>
  <si>
    <t>FC</t>
  </si>
  <si>
    <t>Hr2</t>
  </si>
  <si>
    <t>Hr3</t>
  </si>
  <si>
    <t>Don’t exceed #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</si>
</sst>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457200</xdr:colOff>
      <xdr:row>3</xdr:row>
      <xdr:rowOff>23812</xdr:rowOff>
    </xdr:from>
    <xdr:ext cx="352840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9601200" y="595312"/>
              <a:ext cx="35284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max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𝑃𝑒𝑟𝑐𝑒𝑛𝑡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𝑇𝑎𝑟𝑔𝑒𝑡𝑠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𝐷𝑒𝑡𝑒𝑐𝑡𝑒𝑑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&amp;</m:t>
                        </m:r>
                        <m:func>
                          <m:func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fNam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𝑇𝑜𝑡𝑎𝑙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𝐴𝑠𝑠𝑒𝑡𝑠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𝑈𝑠𝑒𝑑</m:t>
                            </m:r>
                          </m:e>
                        </m:func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9601200" y="595312"/>
              <a:ext cx="35284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max⁡〖 𝑃𝑒𝑟𝑐𝑒𝑛𝑡 𝑇𝑎𝑟𝑔𝑒𝑡𝑠 𝐷𝑒𝑡𝑒𝑐𝑡𝑒𝑑 &amp;min⁡〖𝑇𝑜𝑡𝑎𝑙 𝐴𝑠𝑠𝑒𝑡𝑠 𝑈𝑠𝑒𝑑〗 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466725</xdr:colOff>
      <xdr:row>4</xdr:row>
      <xdr:rowOff>119062</xdr:rowOff>
    </xdr:from>
    <xdr:ext cx="3297762" cy="8524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9610725" y="881062"/>
              <a:ext cx="3297762" cy="852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𝐿𝑒𝑡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𝑏𝑒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𝑖𝑓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𝑎𝑠𝑠𝑒𝑡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𝑠h𝑜𝑢𝑙𝑑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𝑐𝑜𝑣𝑒𝑟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𝑡𝑎𝑖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𝑗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𝑖𝑛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𝑡𝑖𝑚𝑒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.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0 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𝑜𝑡h𝑒𝑟𝑤𝑖𝑠𝑒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.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𝐿𝑒𝑡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𝑖𝑡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𝑏𝑒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𝑖𝑓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𝑎𝑠𝑠𝑒𝑡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𝑖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𝑖𝑠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𝑏𝑒𝑖𝑛𝑔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𝑢𝑠𝑒𝑑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𝑖𝑛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𝑡𝑖𝑚𝑒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.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0 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𝑜𝑡h𝑒𝑟𝑤𝑖𝑠𝑒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.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>
                <a:effectLst/>
              </a:endParaRPr>
            </a:p>
            <a:p>
              <a:pPr/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9610725" y="881062"/>
              <a:ext cx="3297762" cy="852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𝐿𝑒𝑡 𝑋_𝑖𝑗𝑡 𝑏𝑒={■8(1 𝑖𝑓 𝑎𝑠𝑠𝑒𝑡 𝑖 𝑠ℎ𝑜𝑢𝑙𝑑 𝑐𝑜𝑣𝑒𝑟 𝑡𝑎𝑖 𝑗 𝑖𝑛 𝑡𝑖𝑚𝑒 𝑡.@0 𝑜𝑡ℎ𝑒𝑟𝑤𝑖𝑠𝑒.)┤</a:t>
              </a:r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𝐿𝑒𝑡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_𝑖𝑡 𝑏𝑒={■8(1 𝑖𝑓 𝑎𝑠𝑠𝑒𝑡 𝑖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𝑖𝑠 𝑏𝑒𝑖𝑛𝑔 𝑢𝑠𝑒𝑑 𝑖𝑛 𝑡𝑖𝑚𝑒 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.@0 𝑜𝑡ℎ𝑒𝑟𝑤𝑖𝑠𝑒.)┤</a:t>
              </a:r>
              <a:endParaRPr lang="en-US">
                <a:effectLst/>
              </a:endParaRPr>
            </a:p>
            <a:p>
              <a:pPr/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466725</xdr:colOff>
      <xdr:row>9</xdr:row>
      <xdr:rowOff>52386</xdr:rowOff>
    </xdr:from>
    <xdr:ext cx="4038600" cy="25193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9610725" y="1766886"/>
              <a:ext cx="4038600" cy="2519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max</m:t>
                        </m:r>
                      </m:fName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/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  <m:sup/>
                              <m:e>
                                <m:nary>
                                  <m:naryPr>
                                    <m:chr m:val="∑"/>
                                    <m:supHide m:val="on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𝑖𝑗𝑡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∗</m:t>
                                    </m:r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𝑃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𝑖𝑗𝑡</m:t>
                                        </m:r>
                                      </m:sub>
                                    </m:sSub>
                                  </m:e>
                                </m:nary>
                              </m:e>
                            </m:nary>
                          </m:e>
                        </m:nary>
                      </m:e>
                    </m:func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nary>
                      <m:naryPr>
                        <m:chr m:val="∑"/>
                        <m:sup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  <m:sup/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  <m:sup/>
                          <m:e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sub>
                              <m:sup/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𝑖𝑗𝑡</m:t>
                                    </m:r>
                                  </m:sub>
                                </m:sSub>
                              </m:e>
                            </m:nary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7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  <m:sup/>
                              <m:e>
                                <m:nary>
                                  <m:naryPr>
                                    <m:chr m:val="∑"/>
                                    <m:supHide m:val="on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7"/>
                                      </m:r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sub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𝑌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𝑖𝑡</m:t>
                                        </m:r>
                                      </m:sub>
                                    </m:sSub>
                                  </m:e>
                                </m:nary>
                              </m:e>
                            </m:nary>
                          </m:e>
                        </m:nary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e>
                    </m:nary>
                  </m:oMath>
                </m:oMathPara>
              </a14:m>
              <a:endParaRPr lang="en-US">
                <a:effectLst/>
              </a:endParaRPr>
            </a:p>
            <a:p>
              <a:pPr/>
              <a:r>
                <a:rPr lang="en-US" sz="1100"/>
                <a:t>s.t</a:t>
              </a:r>
            </a:p>
            <a:p>
              <a:pPr/>
              <a:endParaRPr lang="en-US" sz="1100"/>
            </a:p>
            <a:p>
              <a:pPr/>
              <a:r>
                <a:rPr lang="en-US" sz="1100"/>
                <a:t>Constraint</a:t>
              </a:r>
              <a:r>
                <a:rPr lang="en-US" sz="1100" baseline="0"/>
                <a:t> 1: Dont allow multiple assets at TAI j on Time t.</a:t>
              </a:r>
            </a:p>
            <a:p>
              <a:pPr/>
              <a:endParaRPr lang="en-US" sz="1100" baseline="0"/>
            </a:p>
            <a:p>
              <a:pPr/>
              <a:r>
                <a:rPr lang="en-US" sz="1100" baseline="0"/>
                <a:t>Constraint 2: At least have 1 asset searching each Time t.</a:t>
              </a:r>
            </a:p>
            <a:p>
              <a:pPr/>
              <a:endParaRPr lang="en-US" sz="1100" baseline="0"/>
            </a:p>
            <a:p>
              <a:pPr/>
              <a:r>
                <a:rPr lang="en-US" sz="1100" baseline="0"/>
                <a:t>Constraint 3: Assets must not exceed availability.</a:t>
              </a:r>
            </a:p>
            <a:p>
              <a:pPr/>
              <a:endParaRPr lang="en-US" sz="1100" baseline="0"/>
            </a:p>
            <a:p>
              <a:pPr/>
              <a:r>
                <a:rPr lang="en-US" sz="1100" baseline="0"/>
                <a:t>Constraint 4: Force xijt to off if yit is off.</a:t>
              </a:r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9610725" y="1766886"/>
              <a:ext cx="4038600" cy="25193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max⁡∑8_𝑖▒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∑8_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▒∑8_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𝑋_𝑖𝑗𝑡∗𝑃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_𝑖𝑗𝑡 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∑_𝑖▒〖∑_𝑗▒〖∑_𝑡▒𝑋_𝑖𝑗𝑡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 ∑8_𝑖▒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∑_𝑡▒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_𝑖𝑡 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endParaRPr lang="en-US">
                <a:effectLst/>
              </a:endParaRPr>
            </a:p>
            <a:p>
              <a:pPr/>
              <a:r>
                <a:rPr lang="en-US" sz="1100"/>
                <a:t>s.t</a:t>
              </a:r>
            </a:p>
            <a:p>
              <a:pPr/>
              <a:endParaRPr lang="en-US" sz="1100"/>
            </a:p>
            <a:p>
              <a:pPr/>
              <a:r>
                <a:rPr lang="en-US" sz="1100"/>
                <a:t>Constraint</a:t>
              </a:r>
              <a:r>
                <a:rPr lang="en-US" sz="1100" baseline="0"/>
                <a:t> 1: Dont allow multiple assets at TAI j on Time t.</a:t>
              </a:r>
            </a:p>
            <a:p>
              <a:pPr/>
              <a:endParaRPr lang="en-US" sz="1100" baseline="0"/>
            </a:p>
            <a:p>
              <a:pPr/>
              <a:r>
                <a:rPr lang="en-US" sz="1100" baseline="0"/>
                <a:t>Constraint 2: At least have 1 asset searching each Time t.</a:t>
              </a:r>
            </a:p>
            <a:p>
              <a:pPr/>
              <a:endParaRPr lang="en-US" sz="1100" baseline="0"/>
            </a:p>
            <a:p>
              <a:pPr/>
              <a:r>
                <a:rPr lang="en-US" sz="1100" baseline="0"/>
                <a:t>Constraint 3: Assets must not exceed availability.</a:t>
              </a:r>
            </a:p>
            <a:p>
              <a:pPr/>
              <a:endParaRPr lang="en-US" sz="1100" baseline="0"/>
            </a:p>
            <a:p>
              <a:pPr/>
              <a:r>
                <a:rPr lang="en-US" sz="1100" baseline="0"/>
                <a:t>Constraint 4: Force xijt to off if yit is off.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3"/>
  <sheetViews>
    <sheetView tabSelected="1" workbookViewId="0">
      <selection activeCell="D4" sqref="D4"/>
    </sheetView>
  </sheetViews>
  <sheetFormatPr defaultRowHeight="15" x14ac:dyDescent="0.25"/>
  <sheetData>
    <row r="2" spans="2:15" x14ac:dyDescent="0.25">
      <c r="B2" s="2" t="s">
        <v>0</v>
      </c>
      <c r="C2" s="2"/>
      <c r="D2" s="2"/>
    </row>
    <row r="3" spans="2:15" x14ac:dyDescent="0.25">
      <c r="B3" s="2" t="s">
        <v>17</v>
      </c>
      <c r="C3" s="2"/>
      <c r="G3" t="s">
        <v>1</v>
      </c>
      <c r="L3" t="s">
        <v>2</v>
      </c>
    </row>
    <row r="4" spans="2:15" ht="15" customHeight="1" x14ac:dyDescent="0.25">
      <c r="B4" s="3" t="s">
        <v>3</v>
      </c>
      <c r="C4" s="3"/>
      <c r="G4" s="3" t="s">
        <v>4</v>
      </c>
      <c r="H4" s="3"/>
      <c r="L4" s="3" t="s">
        <v>4</v>
      </c>
      <c r="M4" s="3"/>
    </row>
    <row r="5" spans="2:15" x14ac:dyDescent="0.25">
      <c r="B5" s="3"/>
      <c r="C5" s="3"/>
      <c r="G5" s="3"/>
      <c r="H5" s="3"/>
      <c r="L5" s="3"/>
      <c r="M5" s="3"/>
    </row>
    <row r="6" spans="2:15" x14ac:dyDescent="0.25">
      <c r="C6" t="s">
        <v>8</v>
      </c>
      <c r="D6" t="s">
        <v>9</v>
      </c>
      <c r="E6" t="s">
        <v>10</v>
      </c>
      <c r="H6" t="s">
        <v>5</v>
      </c>
      <c r="I6" t="s">
        <v>6</v>
      </c>
      <c r="J6" t="s">
        <v>7</v>
      </c>
      <c r="M6" t="s">
        <v>5</v>
      </c>
      <c r="N6" t="s">
        <v>6</v>
      </c>
      <c r="O6" t="s">
        <v>7</v>
      </c>
    </row>
    <row r="7" spans="2:15" x14ac:dyDescent="0.25">
      <c r="B7" t="s">
        <v>5</v>
      </c>
      <c r="C7">
        <v>2</v>
      </c>
      <c r="D7">
        <v>2</v>
      </c>
      <c r="E7">
        <v>2</v>
      </c>
      <c r="G7" t="s">
        <v>11</v>
      </c>
      <c r="H7">
        <v>0.1</v>
      </c>
      <c r="I7">
        <v>0</v>
      </c>
      <c r="J7">
        <v>0.3</v>
      </c>
      <c r="L7" t="s">
        <v>11</v>
      </c>
      <c r="M7">
        <v>0.4</v>
      </c>
      <c r="N7">
        <v>0.3</v>
      </c>
      <c r="O7">
        <v>0.2</v>
      </c>
    </row>
    <row r="8" spans="2:15" x14ac:dyDescent="0.25">
      <c r="B8" t="s">
        <v>6</v>
      </c>
      <c r="C8">
        <v>4</v>
      </c>
      <c r="D8">
        <v>3</v>
      </c>
      <c r="E8">
        <v>2</v>
      </c>
      <c r="G8" t="s">
        <v>12</v>
      </c>
      <c r="H8">
        <v>0.2</v>
      </c>
      <c r="I8">
        <v>0.5</v>
      </c>
      <c r="J8">
        <v>0.1</v>
      </c>
      <c r="L8" t="s">
        <v>12</v>
      </c>
      <c r="M8">
        <v>0.2</v>
      </c>
      <c r="N8">
        <v>0.3</v>
      </c>
      <c r="O8">
        <v>0.6</v>
      </c>
    </row>
    <row r="9" spans="2:15" x14ac:dyDescent="0.25">
      <c r="B9" t="s">
        <v>7</v>
      </c>
      <c r="C9">
        <v>2</v>
      </c>
      <c r="D9">
        <v>3</v>
      </c>
      <c r="E9">
        <v>4</v>
      </c>
      <c r="G9" t="s">
        <v>13</v>
      </c>
      <c r="H9">
        <v>0.5</v>
      </c>
      <c r="I9">
        <v>0.1</v>
      </c>
      <c r="J9">
        <v>0.1</v>
      </c>
      <c r="L9" t="s">
        <v>13</v>
      </c>
      <c r="M9">
        <v>0</v>
      </c>
      <c r="N9">
        <v>0.5</v>
      </c>
      <c r="O9">
        <v>0.2</v>
      </c>
    </row>
    <row r="10" spans="2:15" x14ac:dyDescent="0.25">
      <c r="C10">
        <f>SUM(C7:C9)</f>
        <v>8</v>
      </c>
      <c r="D10">
        <f t="shared" ref="D10:J10" si="0">SUM(D7:D9)</f>
        <v>8</v>
      </c>
      <c r="E10">
        <f t="shared" si="0"/>
        <v>8</v>
      </c>
      <c r="H10">
        <f t="shared" si="0"/>
        <v>0.8</v>
      </c>
      <c r="I10">
        <f t="shared" si="0"/>
        <v>0.6</v>
      </c>
      <c r="J10">
        <f t="shared" si="0"/>
        <v>0.5</v>
      </c>
    </row>
    <row r="11" spans="2:15" x14ac:dyDescent="0.25">
      <c r="G11" t="s">
        <v>16</v>
      </c>
      <c r="H11" t="s">
        <v>8</v>
      </c>
      <c r="I11" t="s">
        <v>9</v>
      </c>
      <c r="J11" t="s">
        <v>10</v>
      </c>
      <c r="L11" t="s">
        <v>18</v>
      </c>
      <c r="M11" t="s">
        <v>8</v>
      </c>
      <c r="N11" t="s">
        <v>9</v>
      </c>
      <c r="O11" t="s">
        <v>10</v>
      </c>
    </row>
    <row r="12" spans="2:15" x14ac:dyDescent="0.25">
      <c r="B12" s="2" t="s">
        <v>25</v>
      </c>
      <c r="C12" s="2"/>
      <c r="G12" t="s">
        <v>11</v>
      </c>
      <c r="H12">
        <f t="array" ref="H12:J14">MMULT(H7:J9,C7:E9)</f>
        <v>0.8</v>
      </c>
      <c r="I12">
        <v>1.0999999999999999</v>
      </c>
      <c r="J12">
        <v>1.4</v>
      </c>
      <c r="L12" t="s">
        <v>11</v>
      </c>
      <c r="M12">
        <f t="array" ref="M12:O14">MMULT(M7:O9,C7:E9)</f>
        <v>2.4</v>
      </c>
      <c r="N12">
        <v>2.2999999999999998</v>
      </c>
      <c r="O12">
        <v>2.2000000000000002</v>
      </c>
    </row>
    <row r="13" spans="2:15" x14ac:dyDescent="0.25">
      <c r="B13" t="s">
        <v>11</v>
      </c>
      <c r="C13">
        <v>30</v>
      </c>
      <c r="G13" t="s">
        <v>12</v>
      </c>
      <c r="H13">
        <v>2.6</v>
      </c>
      <c r="I13">
        <v>2.2000000000000002</v>
      </c>
      <c r="J13">
        <v>1.7999999999999998</v>
      </c>
      <c r="L13" t="s">
        <v>12</v>
      </c>
      <c r="M13">
        <v>2.8</v>
      </c>
      <c r="N13">
        <v>3.0999999999999996</v>
      </c>
      <c r="O13">
        <v>3.4</v>
      </c>
    </row>
    <row r="14" spans="2:15" ht="15.75" thickBot="1" x14ac:dyDescent="0.3">
      <c r="B14" t="s">
        <v>12</v>
      </c>
      <c r="C14">
        <v>26</v>
      </c>
      <c r="G14" s="4" t="s">
        <v>13</v>
      </c>
      <c r="H14" s="4">
        <v>1.5999999999999999</v>
      </c>
      <c r="I14" s="4">
        <v>1.6</v>
      </c>
      <c r="J14" s="4">
        <v>1.6</v>
      </c>
      <c r="L14" s="4" t="s">
        <v>13</v>
      </c>
      <c r="M14" s="4">
        <v>2.4</v>
      </c>
      <c r="N14" s="4">
        <v>2.1</v>
      </c>
      <c r="O14" s="4">
        <v>1.8</v>
      </c>
    </row>
    <row r="15" spans="2:15" ht="15.75" thickTop="1" x14ac:dyDescent="0.25">
      <c r="B15" t="s">
        <v>13</v>
      </c>
      <c r="C15">
        <v>30</v>
      </c>
    </row>
    <row r="16" spans="2:15" x14ac:dyDescent="0.25">
      <c r="G16" t="s">
        <v>16</v>
      </c>
      <c r="H16" t="s">
        <v>8</v>
      </c>
      <c r="I16" t="s">
        <v>9</v>
      </c>
      <c r="J16" t="s">
        <v>10</v>
      </c>
      <c r="L16" t="s">
        <v>18</v>
      </c>
      <c r="M16" t="s">
        <v>8</v>
      </c>
      <c r="N16" t="s">
        <v>9</v>
      </c>
      <c r="O16" t="s">
        <v>10</v>
      </c>
    </row>
    <row r="17" spans="1:16" x14ac:dyDescent="0.25">
      <c r="B17" t="s">
        <v>27</v>
      </c>
      <c r="C17">
        <v>100000</v>
      </c>
      <c r="G17" t="s">
        <v>11</v>
      </c>
      <c r="H17">
        <f>H12/C$10</f>
        <v>0.1</v>
      </c>
      <c r="I17">
        <f>I12/D$10</f>
        <v>0.13749999999999998</v>
      </c>
      <c r="J17">
        <f>J12/E$10</f>
        <v>0.17499999999999999</v>
      </c>
      <c r="L17" t="s">
        <v>11</v>
      </c>
      <c r="M17">
        <f>M12/C$10</f>
        <v>0.3</v>
      </c>
      <c r="N17">
        <f t="shared" ref="N17:O19" si="1">N12/D$10</f>
        <v>0.28749999999999998</v>
      </c>
      <c r="O17">
        <f t="shared" si="1"/>
        <v>0.27500000000000002</v>
      </c>
    </row>
    <row r="18" spans="1:16" x14ac:dyDescent="0.25">
      <c r="B18" t="s">
        <v>33</v>
      </c>
      <c r="C18">
        <v>1</v>
      </c>
      <c r="G18" t="s">
        <v>12</v>
      </c>
      <c r="H18">
        <f>H13/C$10</f>
        <v>0.32500000000000001</v>
      </c>
      <c r="I18">
        <f>I13/D$10</f>
        <v>0.27500000000000002</v>
      </c>
      <c r="J18">
        <f>J13/E$10</f>
        <v>0.22499999999999998</v>
      </c>
      <c r="L18" t="s">
        <v>12</v>
      </c>
      <c r="M18">
        <f t="shared" ref="M18:M19" si="2">M13/C$10</f>
        <v>0.35</v>
      </c>
      <c r="N18">
        <f t="shared" si="1"/>
        <v>0.38749999999999996</v>
      </c>
      <c r="O18">
        <f t="shared" si="1"/>
        <v>0.42499999999999999</v>
      </c>
    </row>
    <row r="19" spans="1:16" x14ac:dyDescent="0.25">
      <c r="G19" t="s">
        <v>13</v>
      </c>
      <c r="H19">
        <f>H14/C$10</f>
        <v>0.19999999999999998</v>
      </c>
      <c r="I19">
        <f>I14/D$10</f>
        <v>0.2</v>
      </c>
      <c r="J19">
        <f>J14/E$10</f>
        <v>0.2</v>
      </c>
      <c r="L19" t="s">
        <v>13</v>
      </c>
      <c r="M19">
        <f t="shared" si="2"/>
        <v>0.3</v>
      </c>
      <c r="N19">
        <f t="shared" si="1"/>
        <v>0.26250000000000001</v>
      </c>
      <c r="O19">
        <f t="shared" si="1"/>
        <v>0.22500000000000001</v>
      </c>
    </row>
    <row r="21" spans="1:16" ht="15" customHeight="1" x14ac:dyDescent="0.25">
      <c r="A21" s="5"/>
      <c r="B21" s="5"/>
      <c r="C21" s="5"/>
      <c r="D21" s="5"/>
      <c r="E21" s="5"/>
      <c r="F21" s="5"/>
      <c r="G21" s="25" t="s">
        <v>20</v>
      </c>
      <c r="H21" s="25"/>
      <c r="I21" s="21" t="s">
        <v>19</v>
      </c>
      <c r="J21" s="21"/>
      <c r="K21" s="21"/>
      <c r="L21" s="5"/>
      <c r="M21" s="5"/>
    </row>
    <row r="22" spans="1:16" x14ac:dyDescent="0.25">
      <c r="B22" s="5" t="s">
        <v>26</v>
      </c>
      <c r="C22" s="5" t="s">
        <v>28</v>
      </c>
      <c r="D22" s="5" t="s">
        <v>29</v>
      </c>
      <c r="E22" s="5" t="s">
        <v>30</v>
      </c>
      <c r="F22" s="5"/>
      <c r="G22" s="25"/>
      <c r="H22" s="25"/>
      <c r="I22" s="22" t="s">
        <v>8</v>
      </c>
      <c r="J22" s="22" t="s">
        <v>9</v>
      </c>
      <c r="K22" s="22" t="s">
        <v>10</v>
      </c>
      <c r="L22" s="5"/>
      <c r="M22" s="5"/>
    </row>
    <row r="23" spans="1:16" x14ac:dyDescent="0.25">
      <c r="A23" s="5"/>
      <c r="B23" s="5" t="s">
        <v>11</v>
      </c>
      <c r="C23" s="29">
        <v>1</v>
      </c>
      <c r="D23" s="29">
        <v>1</v>
      </c>
      <c r="E23" s="29">
        <v>1</v>
      </c>
      <c r="F23" s="5"/>
      <c r="G23" s="5"/>
      <c r="H23" s="24" t="s">
        <v>11</v>
      </c>
      <c r="I23" s="23">
        <f>H17*M17</f>
        <v>0.03</v>
      </c>
      <c r="J23" s="23">
        <f>I17*N17</f>
        <v>3.953124999999999E-2</v>
      </c>
      <c r="K23" s="23">
        <f>J17*O17</f>
        <v>4.8125000000000001E-2</v>
      </c>
      <c r="L23" s="5"/>
      <c r="M23" s="5"/>
    </row>
    <row r="24" spans="1:16" x14ac:dyDescent="0.25">
      <c r="A24" s="5"/>
      <c r="B24" s="5" t="s">
        <v>12</v>
      </c>
      <c r="C24" s="29">
        <v>1</v>
      </c>
      <c r="D24" s="29">
        <v>1</v>
      </c>
      <c r="E24" s="29">
        <v>1</v>
      </c>
      <c r="F24" s="5"/>
      <c r="G24" s="5"/>
      <c r="H24" s="22" t="s">
        <v>12</v>
      </c>
      <c r="I24" s="23">
        <f>H18*M18</f>
        <v>0.11374999999999999</v>
      </c>
      <c r="J24" s="23">
        <f>I18*N18</f>
        <v>0.10656249999999999</v>
      </c>
      <c r="K24" s="23">
        <f>J18*O18</f>
        <v>9.5624999999999988E-2</v>
      </c>
      <c r="L24" s="5"/>
      <c r="M24" s="5"/>
    </row>
    <row r="25" spans="1:16" x14ac:dyDescent="0.25">
      <c r="A25" s="5"/>
      <c r="B25" s="5" t="s">
        <v>13</v>
      </c>
      <c r="C25" s="29">
        <v>0</v>
      </c>
      <c r="D25" s="29">
        <v>0</v>
      </c>
      <c r="E25" s="29">
        <v>0</v>
      </c>
      <c r="F25" s="5"/>
      <c r="G25" s="5"/>
      <c r="H25" s="22" t="s">
        <v>13</v>
      </c>
      <c r="I25" s="23">
        <f>H19*M19</f>
        <v>5.9999999999999991E-2</v>
      </c>
      <c r="J25" s="23">
        <f>I19*N19</f>
        <v>5.2500000000000005E-2</v>
      </c>
      <c r="K25" s="23">
        <f>J19*O19</f>
        <v>4.5000000000000005E-2</v>
      </c>
      <c r="L25" s="5"/>
      <c r="M25" s="5"/>
    </row>
    <row r="26" spans="1:16" x14ac:dyDescent="0.25">
      <c r="A26" s="5" t="s">
        <v>15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6" ht="15.75" thickBot="1" x14ac:dyDescent="0.3">
      <c r="A27" s="5"/>
      <c r="B27" s="6" t="s">
        <v>14</v>
      </c>
      <c r="C27" s="7" t="s">
        <v>8</v>
      </c>
      <c r="D27" s="7" t="s">
        <v>9</v>
      </c>
      <c r="E27" s="8" t="s">
        <v>10</v>
      </c>
      <c r="F27" s="9" t="s">
        <v>34</v>
      </c>
      <c r="G27" s="7" t="s">
        <v>8</v>
      </c>
      <c r="H27" s="7" t="s">
        <v>9</v>
      </c>
      <c r="I27" s="8" t="s">
        <v>10</v>
      </c>
      <c r="J27" s="7" t="s">
        <v>35</v>
      </c>
      <c r="K27" s="7" t="s">
        <v>8</v>
      </c>
      <c r="L27" s="7" t="s">
        <v>9</v>
      </c>
      <c r="M27" s="10" t="s">
        <v>10</v>
      </c>
      <c r="O27" s="30" t="s">
        <v>32</v>
      </c>
      <c r="P27">
        <f>SUMPRODUCT(C28:E30,I23:K25)+SUMPRODUCT(G28:I30,I23:K25)+SUMPRODUCT(K28:M30,I23:K25)-SUM(C28:E28,G28:I28,K28:M28)*D13</f>
        <v>3.3162499999999997</v>
      </c>
    </row>
    <row r="28" spans="1:16" ht="15.75" thickTop="1" x14ac:dyDescent="0.25">
      <c r="A28" s="5"/>
      <c r="B28" s="11" t="s">
        <v>11</v>
      </c>
      <c r="C28" s="12">
        <v>0</v>
      </c>
      <c r="D28" s="12">
        <v>0</v>
      </c>
      <c r="E28" s="13">
        <v>2</v>
      </c>
      <c r="F28" s="14" t="s">
        <v>11</v>
      </c>
      <c r="G28" s="12">
        <v>0</v>
      </c>
      <c r="H28" s="12">
        <v>0</v>
      </c>
      <c r="I28" s="13">
        <v>4</v>
      </c>
      <c r="J28" s="14" t="s">
        <v>11</v>
      </c>
      <c r="K28" s="12">
        <v>0</v>
      </c>
      <c r="L28" s="12">
        <v>0</v>
      </c>
      <c r="M28" s="15">
        <v>4</v>
      </c>
    </row>
    <row r="29" spans="1:16" x14ac:dyDescent="0.25">
      <c r="A29" s="5"/>
      <c r="B29" s="11" t="s">
        <v>12</v>
      </c>
      <c r="C29" s="12">
        <v>4</v>
      </c>
      <c r="D29" s="12">
        <v>4</v>
      </c>
      <c r="E29" s="13">
        <v>2</v>
      </c>
      <c r="F29" s="14" t="s">
        <v>12</v>
      </c>
      <c r="G29" s="12">
        <v>4</v>
      </c>
      <c r="H29" s="12">
        <v>4</v>
      </c>
      <c r="I29" s="13">
        <v>0</v>
      </c>
      <c r="J29" s="14" t="s">
        <v>12</v>
      </c>
      <c r="K29" s="12">
        <v>4</v>
      </c>
      <c r="L29" s="12">
        <v>4</v>
      </c>
      <c r="M29" s="15">
        <v>0</v>
      </c>
    </row>
    <row r="30" spans="1:16" x14ac:dyDescent="0.25">
      <c r="A30" s="5"/>
      <c r="B30" s="16" t="s">
        <v>13</v>
      </c>
      <c r="C30" s="17">
        <v>0</v>
      </c>
      <c r="D30" s="17">
        <v>0</v>
      </c>
      <c r="E30" s="18">
        <v>0</v>
      </c>
      <c r="F30" s="19" t="s">
        <v>13</v>
      </c>
      <c r="G30" s="17">
        <v>0</v>
      </c>
      <c r="H30" s="17">
        <v>0</v>
      </c>
      <c r="I30" s="18">
        <v>0</v>
      </c>
      <c r="J30" s="19" t="s">
        <v>13</v>
      </c>
      <c r="K30" s="17">
        <v>0</v>
      </c>
      <c r="L30" s="17">
        <v>0</v>
      </c>
      <c r="M30" s="20">
        <v>0</v>
      </c>
    </row>
    <row r="31" spans="1:16" x14ac:dyDescent="0.25">
      <c r="A31" s="5"/>
      <c r="B31" s="26" t="s">
        <v>22</v>
      </c>
      <c r="C31" s="1">
        <f>SUM(C28:C30)</f>
        <v>4</v>
      </c>
      <c r="D31" s="1">
        <f t="shared" ref="D31:E31" si="3">SUM(D28:D30)</f>
        <v>4</v>
      </c>
      <c r="E31" s="1">
        <f t="shared" si="3"/>
        <v>4</v>
      </c>
      <c r="F31" s="1"/>
      <c r="G31" s="1">
        <f>SUM(G28:G30)</f>
        <v>4</v>
      </c>
      <c r="H31" s="1">
        <f>SUM(H28:H30)</f>
        <v>4</v>
      </c>
      <c r="I31" s="1">
        <f>SUM(I28:I30)</f>
        <v>4</v>
      </c>
      <c r="J31" s="1"/>
      <c r="K31" s="1">
        <f>SUM(K28:K30)</f>
        <v>4</v>
      </c>
      <c r="L31" s="1">
        <f>SUM(L28:L30)</f>
        <v>4</v>
      </c>
      <c r="M31" s="1">
        <f>SUM(M28:M30)</f>
        <v>4</v>
      </c>
    </row>
    <row r="32" spans="1:16" x14ac:dyDescent="0.25">
      <c r="B32" s="27"/>
      <c r="C32" s="1" t="s">
        <v>21</v>
      </c>
      <c r="D32" s="1" t="s">
        <v>21</v>
      </c>
      <c r="E32" s="1" t="s">
        <v>21</v>
      </c>
      <c r="F32" s="1"/>
      <c r="G32" s="1" t="s">
        <v>21</v>
      </c>
      <c r="H32" s="1" t="s">
        <v>21</v>
      </c>
      <c r="I32" s="1" t="s">
        <v>21</v>
      </c>
      <c r="J32" s="1"/>
      <c r="K32" s="1" t="s">
        <v>21</v>
      </c>
      <c r="L32" s="1" t="s">
        <v>21</v>
      </c>
      <c r="M32" s="1" t="s">
        <v>21</v>
      </c>
    </row>
    <row r="33" spans="2:13" ht="15.75" thickBot="1" x14ac:dyDescent="0.3">
      <c r="B33" s="27"/>
      <c r="C33" s="31">
        <v>4</v>
      </c>
      <c r="D33" s="31">
        <v>4</v>
      </c>
      <c r="E33" s="31">
        <v>4</v>
      </c>
      <c r="F33" s="31"/>
      <c r="G33" s="31">
        <v>4</v>
      </c>
      <c r="H33" s="31">
        <v>4</v>
      </c>
      <c r="I33" s="31">
        <v>4</v>
      </c>
      <c r="J33" s="31"/>
      <c r="K33" s="31">
        <v>4</v>
      </c>
      <c r="L33" s="31">
        <v>4</v>
      </c>
      <c r="M33" s="31">
        <v>4</v>
      </c>
    </row>
    <row r="34" spans="2:13" ht="15.75" thickTop="1" x14ac:dyDescent="0.25">
      <c r="B34" s="28" t="s">
        <v>23</v>
      </c>
      <c r="C34" s="5">
        <f>SUM(C28:E30)</f>
        <v>12</v>
      </c>
      <c r="D34" s="5"/>
      <c r="E34" s="5"/>
      <c r="G34" s="5">
        <f>SUM(G28:I30)</f>
        <v>12</v>
      </c>
      <c r="H34" s="5"/>
      <c r="I34" s="5"/>
      <c r="K34" s="5">
        <f>SUM(K28:M30)</f>
        <v>12</v>
      </c>
      <c r="L34" s="5"/>
      <c r="M34" s="5"/>
    </row>
    <row r="35" spans="2:13" x14ac:dyDescent="0.25">
      <c r="B35" s="28"/>
      <c r="C35" s="5" t="s">
        <v>24</v>
      </c>
      <c r="D35" s="5"/>
      <c r="E35" s="5"/>
      <c r="G35" s="5" t="s">
        <v>24</v>
      </c>
      <c r="H35" s="5"/>
      <c r="I35" s="5"/>
      <c r="K35" s="5" t="s">
        <v>24</v>
      </c>
      <c r="L35" s="5"/>
      <c r="M35" s="5"/>
    </row>
    <row r="36" spans="2:13" ht="15.75" thickBot="1" x14ac:dyDescent="0.3">
      <c r="B36" s="28"/>
      <c r="C36" s="32">
        <v>5</v>
      </c>
      <c r="D36" s="32"/>
      <c r="E36" s="32"/>
      <c r="F36" s="4"/>
      <c r="G36" s="32">
        <v>5</v>
      </c>
      <c r="H36" s="32"/>
      <c r="I36" s="32"/>
      <c r="J36" s="4"/>
      <c r="K36" s="32">
        <v>5</v>
      </c>
      <c r="L36" s="32"/>
      <c r="M36" s="32"/>
    </row>
    <row r="37" spans="2:13" ht="15.75" thickTop="1" x14ac:dyDescent="0.25">
      <c r="B37" s="28" t="s">
        <v>31</v>
      </c>
      <c r="C37" s="5">
        <f>SUM(C28:E28)</f>
        <v>2</v>
      </c>
      <c r="D37" s="5" t="s">
        <v>21</v>
      </c>
      <c r="E37" s="5">
        <f>$C$17*C23</f>
        <v>100000</v>
      </c>
      <c r="F37" s="5"/>
      <c r="G37" s="5">
        <f>SUM(G28:I28)</f>
        <v>4</v>
      </c>
      <c r="H37" s="5" t="s">
        <v>21</v>
      </c>
      <c r="I37" s="5">
        <f>$C$17*D23</f>
        <v>100000</v>
      </c>
      <c r="J37" s="5"/>
      <c r="K37" s="5">
        <f>SUM(K28:M28)</f>
        <v>4</v>
      </c>
      <c r="L37" s="5" t="s">
        <v>21</v>
      </c>
      <c r="M37" s="5">
        <f>$C$17*E23</f>
        <v>100000</v>
      </c>
    </row>
    <row r="38" spans="2:13" x14ac:dyDescent="0.25">
      <c r="B38" s="28"/>
      <c r="C38" s="5">
        <f t="shared" ref="C38:C39" si="4">SUM(C29:E29)</f>
        <v>10</v>
      </c>
      <c r="D38" s="5" t="s">
        <v>21</v>
      </c>
      <c r="E38" s="5">
        <f t="shared" ref="E38:E39" si="5">$C$17*C24</f>
        <v>100000</v>
      </c>
      <c r="F38" s="5"/>
      <c r="G38" s="5">
        <f t="shared" ref="G38:G39" si="6">SUM(G29:I29)</f>
        <v>8</v>
      </c>
      <c r="H38" s="5" t="s">
        <v>21</v>
      </c>
      <c r="I38" s="5">
        <f t="shared" ref="I38:I39" si="7">$C$17*D24</f>
        <v>100000</v>
      </c>
      <c r="J38" s="5"/>
      <c r="K38" s="5">
        <f t="shared" ref="K38:K39" si="8">SUM(K29:M29)</f>
        <v>8</v>
      </c>
      <c r="L38" s="5" t="s">
        <v>21</v>
      </c>
      <c r="M38" s="5">
        <f t="shared" ref="M38:M39" si="9">$C$17*E24</f>
        <v>100000</v>
      </c>
    </row>
    <row r="39" spans="2:13" ht="15.75" thickBot="1" x14ac:dyDescent="0.3">
      <c r="B39" s="28"/>
      <c r="C39" s="32">
        <f t="shared" si="4"/>
        <v>0</v>
      </c>
      <c r="D39" s="32" t="s">
        <v>21</v>
      </c>
      <c r="E39" s="32">
        <f t="shared" si="5"/>
        <v>0</v>
      </c>
      <c r="F39" s="32"/>
      <c r="G39" s="32">
        <f t="shared" si="6"/>
        <v>0</v>
      </c>
      <c r="H39" s="32" t="s">
        <v>21</v>
      </c>
      <c r="I39" s="32">
        <f t="shared" si="7"/>
        <v>0</v>
      </c>
      <c r="J39" s="32"/>
      <c r="K39" s="32">
        <f t="shared" si="8"/>
        <v>0</v>
      </c>
      <c r="L39" s="32" t="s">
        <v>21</v>
      </c>
      <c r="M39" s="32">
        <f t="shared" si="9"/>
        <v>0</v>
      </c>
    </row>
    <row r="40" spans="2:13" ht="15.75" thickTop="1" x14ac:dyDescent="0.25">
      <c r="B40" s="28" t="s">
        <v>36</v>
      </c>
      <c r="C40" s="1">
        <f>SUM(C28:E28,G28:I28,K28:M28)</f>
        <v>10</v>
      </c>
      <c r="D40" s="5" t="s">
        <v>21</v>
      </c>
      <c r="E40" s="1">
        <f>C13</f>
        <v>30</v>
      </c>
    </row>
    <row r="41" spans="2:13" x14ac:dyDescent="0.25">
      <c r="B41" s="28"/>
      <c r="C41" s="1">
        <f>SUM(C29:E29,G29:I29,K29:M29)</f>
        <v>26</v>
      </c>
      <c r="D41" s="5" t="s">
        <v>21</v>
      </c>
      <c r="E41" s="1">
        <f t="shared" ref="E41:E42" si="10">C14</f>
        <v>26</v>
      </c>
    </row>
    <row r="42" spans="2:13" ht="15.75" thickBot="1" x14ac:dyDescent="0.3">
      <c r="B42" s="28"/>
      <c r="C42" s="31">
        <f>SUM(C30:E30,G30:I30,K30:M30)</f>
        <v>0</v>
      </c>
      <c r="D42" s="32" t="s">
        <v>21</v>
      </c>
      <c r="E42" s="31">
        <f t="shared" si="10"/>
        <v>30</v>
      </c>
    </row>
    <row r="43" spans="2:13" ht="15.75" thickTop="1" x14ac:dyDescent="0.25"/>
  </sheetData>
  <mergeCells count="12">
    <mergeCell ref="B31:B33"/>
    <mergeCell ref="B34:B36"/>
    <mergeCell ref="B12:C12"/>
    <mergeCell ref="B37:B39"/>
    <mergeCell ref="B40:B42"/>
    <mergeCell ref="B2:D2"/>
    <mergeCell ref="B3:C3"/>
    <mergeCell ref="B4:C5"/>
    <mergeCell ref="G4:H5"/>
    <mergeCell ref="L4:M5"/>
    <mergeCell ref="I21:K21"/>
    <mergeCell ref="G21:H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2018-04-04T14:37:45Z</dcterms:created>
  <dcterms:modified xsi:type="dcterms:W3CDTF">2018-04-04T21:20:17Z</dcterms:modified>
</cp:coreProperties>
</file>