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300"/>
  </bookViews>
  <sheets>
    <sheet name="Moving Average and Weighted " sheetId="1" r:id="rId1"/>
    <sheet name="Exponential Smoothing" sheetId="2" r:id="rId2"/>
    <sheet name="Regression Analysis" sheetId="3" r:id="rId3"/>
    <sheet name="EOQ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/>
  <c r="F6" i="1"/>
  <c r="F5" i="1"/>
  <c r="F4" i="1"/>
  <c r="C17" i="4"/>
  <c r="C18" i="4"/>
  <c r="F12" i="3"/>
  <c r="F11" i="3"/>
  <c r="F10" i="3"/>
  <c r="F9" i="3"/>
  <c r="F8" i="3"/>
  <c r="F7" i="3"/>
  <c r="F6" i="3"/>
  <c r="F5" i="2"/>
  <c r="F6" i="2"/>
  <c r="F7" i="2"/>
  <c r="F8" i="2"/>
  <c r="F9" i="2"/>
  <c r="E5" i="2"/>
  <c r="E6" i="2"/>
  <c r="E7" i="2"/>
  <c r="I22" i="1"/>
  <c r="F22" i="1"/>
  <c r="G22" i="1"/>
  <c r="D22" i="1"/>
  <c r="E8" i="2"/>
  <c r="E10" i="1"/>
  <c r="D10" i="1"/>
  <c r="E9" i="2"/>
</calcChain>
</file>

<file path=xl/sharedStrings.xml><?xml version="1.0" encoding="utf-8"?>
<sst xmlns="http://schemas.openxmlformats.org/spreadsheetml/2006/main" count="98" uniqueCount="55">
  <si>
    <t>Month</t>
  </si>
  <si>
    <t>Quantity</t>
  </si>
  <si>
    <t>April</t>
  </si>
  <si>
    <t>May</t>
  </si>
  <si>
    <t>June</t>
  </si>
  <si>
    <t>July</t>
  </si>
  <si>
    <t>January</t>
  </si>
  <si>
    <t>February</t>
  </si>
  <si>
    <t>March</t>
  </si>
  <si>
    <t>3-Month Moving Average</t>
  </si>
  <si>
    <t>5- Month Moving Average</t>
  </si>
  <si>
    <t>Weights for 3-Month Moving Average</t>
  </si>
  <si>
    <t>Weighted 3-Month Moving Average</t>
  </si>
  <si>
    <t>Weights for 5-Month Moving Average</t>
  </si>
  <si>
    <t>Weighted 5-Month Moving Average</t>
  </si>
  <si>
    <t>Actual</t>
  </si>
  <si>
    <t>F</t>
  </si>
  <si>
    <t>α = .2</t>
  </si>
  <si>
    <t>α = .8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</si>
  <si>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</si>
  <si>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</si>
  <si>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</si>
  <si>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</si>
  <si>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</si>
  <si>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</si>
  <si>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</si>
  <si>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</si>
  <si>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</si>
  <si>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</si>
  <si>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</si>
  <si>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</si>
  <si>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</si>
  <si>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</si>
  <si>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</si>
  <si>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</si>
  <si>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</si>
  <si>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</si>
  <si>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</si>
  <si>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</si>
  <si>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</si>
  <si>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</si>
  <si>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</si>
  <si>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- Predicted</t>
  </si>
  <si>
    <t>U = annual usage rate</t>
  </si>
  <si>
    <t>O = ordering cost</t>
  </si>
  <si>
    <t>C = cost per unit</t>
  </si>
  <si>
    <t>h = holding cost per year as a percentage of unit costs</t>
  </si>
  <si>
    <t xml:space="preserve">U = </t>
  </si>
  <si>
    <t xml:space="preserve">O = </t>
  </si>
  <si>
    <t xml:space="preserve">C = </t>
  </si>
  <si>
    <t xml:space="preserve">h = </t>
  </si>
  <si>
    <t>EOQ</t>
  </si>
  <si>
    <t>EOQ (rounded)</t>
  </si>
  <si>
    <t>This time = Last time + alpha * (difference of last time actual and predicted) 
Alpha --&gt; how much you want to stress that difference, I.e., smoothing constant</t>
  </si>
  <si>
    <t>alpha=3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</si>
</sst>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9" fontId="1" fillId="0" borderId="1" xfId="1" applyFont="1" applyBorder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wrapText="1"/>
    </xf>
    <xf numFmtId="164" fontId="0" fillId="0" borderId="0" xfId="2" applyFont="1"/>
    <xf numFmtId="164" fontId="0" fillId="0" borderId="0" xfId="2" applyNumberFormat="1" applyFont="1"/>
    <xf numFmtId="9" fontId="0" fillId="0" borderId="0" xfId="0" applyNumberFormat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2" borderId="0" xfId="0" applyNumberFormat="1" applyFill="1"/>
    <xf numFmtId="1" fontId="1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1" fontId="1" fillId="2" borderId="1" xfId="0" applyNumberFormat="1" applyFont="1" applyFill="1" applyBorder="1" applyAlignment="1">
      <alignment wrapText="1"/>
    </xf>
  </cellXfs>
  <cellStyles count="9"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Example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'!$C$3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'!$C$4:$C$10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B4-4AD3-808C-9405372BA6C4}"/>
            </c:ext>
          </c:extLst>
        </c:ser>
        <c:ser>
          <c:idx val="1"/>
          <c:order val="1"/>
          <c:tx>
            <c:strRef>
              <c:f>'Moving Average and Weighted '!$D$3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'!$D$4:$D$10</c:f>
              <c:numCache>
                <c:formatCode>General</c:formatCode>
                <c:ptCount val="7"/>
                <c:pt idx="6" formatCode="0">
                  <c:v>1226.666666666667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B4-4AD3-808C-9405372BA6C4}"/>
            </c:ext>
          </c:extLst>
        </c:ser>
        <c:ser>
          <c:idx val="2"/>
          <c:order val="2"/>
          <c:tx>
            <c:strRef>
              <c:f>'Moving Average and Weighted '!$E$3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'!$E$4:$E$10</c:f>
              <c:numCache>
                <c:formatCode>General</c:formatCode>
                <c:ptCount val="7"/>
                <c:pt idx="6" formatCode="0">
                  <c:v>1267.6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B4-4AD3-808C-9405372BA6C4}"/>
            </c:ext>
          </c:extLst>
        </c:ser>
        <c:ser>
          <c:idx val="3"/>
          <c:order val="3"/>
          <c:tx>
            <c:strRef>
              <c:f>'Moving Average and Weighted '!$F$3</c:f>
              <c:strCache>
                <c:ptCount val="1"/>
                <c:pt idx="0">
                  <c:v>alpha=3</c:v>
                </c:pt>
              </c:strCache>
            </c:strRef>
          </c:tx>
          <c:spPr>
            <a:ln w="19050">
              <a:noFill/>
            </a:ln>
          </c:spP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'!$F$4:$F$10</c:f>
              <c:numCache>
                <c:formatCode>General</c:formatCode>
                <c:ptCount val="7"/>
                <c:pt idx="0">
                  <c:v>1327.666666666667</c:v>
                </c:pt>
                <c:pt idx="1">
                  <c:v>1311.0</c:v>
                </c:pt>
                <c:pt idx="2">
                  <c:v>1263.333333333333</c:v>
                </c:pt>
                <c:pt idx="3">
                  <c:v>1226.666666666667</c:v>
                </c:pt>
                <c:pt idx="6">
                  <c:v>1282.166666666667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76648"/>
        <c:axId val="2084995608"/>
      </c:scatterChart>
      <c:valAx>
        <c:axId val="20849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5608"/>
        <c:crosses val="autoZero"/>
        <c:crossBetween val="midCat"/>
      </c:valAx>
      <c:valAx>
        <c:axId val="20849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7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 Example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'!$C$24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'!$C$25:$C$31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7-4196-BB95-57A98639DAD8}"/>
            </c:ext>
          </c:extLst>
        </c:ser>
        <c:ser>
          <c:idx val="1"/>
          <c:order val="1"/>
          <c:tx>
            <c:strRef>
              <c:f>'Moving Average and Weighted '!$D$24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'!$D$25:$D$31</c:f>
              <c:numCache>
                <c:formatCode>General</c:formatCode>
                <c:ptCount val="7"/>
                <c:pt idx="6" formatCode="0">
                  <c:v>1226.666666666667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7-4196-BB95-57A98639DAD8}"/>
            </c:ext>
          </c:extLst>
        </c:ser>
        <c:ser>
          <c:idx val="2"/>
          <c:order val="2"/>
          <c:tx>
            <c:strRef>
              <c:f>'Moving Average and Weighted '!$E$24</c:f>
              <c:strCache>
                <c:ptCount val="1"/>
                <c:pt idx="0">
                  <c:v>Weighted 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'!$E$25:$E$31</c:f>
              <c:numCache>
                <c:formatCode>General</c:formatCode>
                <c:ptCount val="7"/>
                <c:pt idx="6" formatCode="0">
                  <c:v>1215.5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D7-4196-BB95-57A98639DAD8}"/>
            </c:ext>
          </c:extLst>
        </c:ser>
        <c:ser>
          <c:idx val="3"/>
          <c:order val="3"/>
          <c:tx>
            <c:strRef>
              <c:f>'Moving Average and Weighted '!$F$24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'!$F$25:$F$31</c:f>
              <c:numCache>
                <c:formatCode>General</c:formatCode>
                <c:ptCount val="7"/>
                <c:pt idx="6" formatCode="0">
                  <c:v>1267.6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D7-4196-BB95-57A98639DAD8}"/>
            </c:ext>
          </c:extLst>
        </c:ser>
        <c:ser>
          <c:idx val="4"/>
          <c:order val="4"/>
          <c:tx>
            <c:strRef>
              <c:f>'Moving Average and Weighted '!$G$24</c:f>
              <c:strCache>
                <c:ptCount val="1"/>
                <c:pt idx="0">
                  <c:v>Weighted 5-Month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'!$G$25:$G$31</c:f>
              <c:numCache>
                <c:formatCode>General</c:formatCode>
                <c:ptCount val="7"/>
                <c:pt idx="6" formatCode="0">
                  <c:v>1242.3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D7-4196-BB95-57A98639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15016"/>
        <c:axId val="2087790504"/>
      </c:scatterChart>
      <c:valAx>
        <c:axId val="204001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0504"/>
        <c:crosses val="autoZero"/>
        <c:crossBetween val="midCat"/>
      </c:valAx>
      <c:valAx>
        <c:axId val="20877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1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 Forecasting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Smoothing'!$D$3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Smoothing'!$D$4:$D$9</c:f>
              <c:numCache>
                <c:formatCode>General</c:formatCode>
                <c:ptCount val="6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FB-4447-811C-0E8AA9D0F1F6}"/>
            </c:ext>
          </c:extLst>
        </c:ser>
        <c:ser>
          <c:idx val="1"/>
          <c:order val="1"/>
          <c:tx>
            <c:strRef>
              <c:f>'Exponential Smoothing'!$E$3</c:f>
              <c:strCache>
                <c:ptCount val="1"/>
                <c:pt idx="0">
                  <c:v>α = 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Smoothing'!$E$4:$E$9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1361.0</c:v>
                </c:pt>
                <c:pt idx="2">
                  <c:v>1359.4</c:v>
                </c:pt>
                <c:pt idx="3">
                  <c:v>1348.52</c:v>
                </c:pt>
                <c:pt idx="4">
                  <c:v>1333.816</c:v>
                </c:pt>
                <c:pt idx="5">
                  <c:v>1309.0528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FB-4447-811C-0E8AA9D0F1F6}"/>
            </c:ext>
          </c:extLst>
        </c:ser>
        <c:ser>
          <c:idx val="2"/>
          <c:order val="2"/>
          <c:tx>
            <c:strRef>
              <c:f>'Exponential Smoothing'!$F$3</c:f>
              <c:strCache>
                <c:ptCount val="1"/>
                <c:pt idx="0">
                  <c:v>α = 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Smoothing'!$F$4:$F$9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1334.0</c:v>
                </c:pt>
                <c:pt idx="2">
                  <c:v>1349.2</c:v>
                </c:pt>
                <c:pt idx="3">
                  <c:v>1313.84</c:v>
                </c:pt>
                <c:pt idx="4">
                  <c:v>1282.768</c:v>
                </c:pt>
                <c:pt idx="5">
                  <c:v>1224.5536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FB-4447-811C-0E8AA9D0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42728"/>
        <c:axId val="2088548168"/>
      </c:lineChart>
      <c:catAx>
        <c:axId val="20885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48168"/>
        <c:crosses val="autoZero"/>
        <c:auto val="1"/>
        <c:lblAlgn val="ctr"/>
        <c:lblOffset val="100"/>
        <c:noMultiLvlLbl val="0"/>
      </c:catAx>
      <c:valAx>
        <c:axId val="20885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Smoothing'!$D$3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Smoothing'!$D$4:$D$9</c:f>
              <c:numCache>
                <c:formatCode>General</c:formatCode>
                <c:ptCount val="6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Smoothing'!$E$3</c:f>
              <c:strCache>
                <c:ptCount val="1"/>
                <c:pt idx="0">
                  <c:v>α = .2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Smoothing'!$E$4:$E$9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1361.0</c:v>
                </c:pt>
                <c:pt idx="2">
                  <c:v>1359.4</c:v>
                </c:pt>
                <c:pt idx="3">
                  <c:v>1348.52</c:v>
                </c:pt>
                <c:pt idx="4">
                  <c:v>1333.816</c:v>
                </c:pt>
                <c:pt idx="5">
                  <c:v>1309.0528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'Exponential Smoothing'!$F$3</c:f>
              <c:strCache>
                <c:ptCount val="1"/>
                <c:pt idx="0">
                  <c:v>α = .8</c:v>
                </c:pt>
              </c:strCache>
            </c:strRef>
          </c:tx>
          <c:marker>
            <c:symbol val="none"/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Smoothing'!$F$4:$F$9</c:f>
              <c:numCache>
                <c:formatCode>0</c:formatCode>
                <c:ptCount val="6"/>
                <c:pt idx="0" formatCode="General">
                  <c:v>1370.0</c:v>
                </c:pt>
                <c:pt idx="1">
                  <c:v>1334.0</c:v>
                </c:pt>
                <c:pt idx="2">
                  <c:v>1349.2</c:v>
                </c:pt>
                <c:pt idx="3">
                  <c:v>1313.84</c:v>
                </c:pt>
                <c:pt idx="4">
                  <c:v>1282.768</c:v>
                </c:pt>
                <c:pt idx="5">
                  <c:v>1224.5536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16456"/>
        <c:axId val="2084919400"/>
      </c:lineChart>
      <c:catAx>
        <c:axId val="208491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19400"/>
        <c:crosses val="autoZero"/>
        <c:auto val="1"/>
        <c:lblAlgn val="ctr"/>
        <c:lblOffset val="100"/>
        <c:noMultiLvlLbl val="0"/>
      </c:catAx>
      <c:valAx>
        <c:axId val="208491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1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Analysis'!$E$5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'Regression Analysis'!$E$6:$E$12</c:f>
              <c:numCache>
                <c:formatCode>General</c:formatCode>
                <c:ptCount val="7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0-40FE-937E-3799C7108944}"/>
            </c:ext>
          </c:extLst>
        </c:ser>
        <c:ser>
          <c:idx val="1"/>
          <c:order val="1"/>
          <c:tx>
            <c:strRef>
              <c:f>'Regression Analysis'!$F$5</c:f>
              <c:strCache>
                <c:ptCount val="1"/>
                <c:pt idx="0">
                  <c:v>Y - 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'Regression Analysis'!$F$6:$F$12</c:f>
              <c:numCache>
                <c:formatCode>0</c:formatCode>
                <c:ptCount val="7"/>
                <c:pt idx="0">
                  <c:v>1356.380952380952</c:v>
                </c:pt>
                <c:pt idx="1">
                  <c:v>1324.695238095238</c:v>
                </c:pt>
                <c:pt idx="2">
                  <c:v>1293.009523809524</c:v>
                </c:pt>
                <c:pt idx="3">
                  <c:v>1261.32380952381</c:v>
                </c:pt>
                <c:pt idx="4">
                  <c:v>1229.638095238095</c:v>
                </c:pt>
                <c:pt idx="5">
                  <c:v>1197.952380952381</c:v>
                </c:pt>
                <c:pt idx="6">
                  <c:v>1166.266666666667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0-40FE-937E-3799C710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7272"/>
        <c:axId val="2085288088"/>
      </c:scatterChart>
      <c:valAx>
        <c:axId val="208859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88088"/>
        <c:crosses val="autoZero"/>
        <c:crossBetween val="midCat"/>
      </c:valAx>
      <c:valAx>
        <c:axId val="20852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9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0</xdr:row>
      <xdr:rowOff>215900</xdr:rowOff>
    </xdr:from>
    <xdr:to>
      <xdr:col>16</xdr:col>
      <xdr:colOff>365125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23</xdr:row>
      <xdr:rowOff>14287</xdr:rowOff>
    </xdr:from>
    <xdr:to>
      <xdr:col>12</xdr:col>
      <xdr:colOff>571500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14287</xdr:rowOff>
    </xdr:from>
    <xdr:to>
      <xdr:col>15</xdr:col>
      <xdr:colOff>247650</xdr:colOff>
      <xdr:row>11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76200</xdr:rowOff>
    </xdr:from>
    <xdr:to>
      <xdr:col>14</xdr:col>
      <xdr:colOff>431800</xdr:colOff>
      <xdr:row>24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128587</xdr:rowOff>
    </xdr:from>
    <xdr:to>
      <xdr:col>5</xdr:col>
      <xdr:colOff>1276350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47625</xdr:rowOff>
    </xdr:from>
    <xdr:to>
      <xdr:col>3</xdr:col>
      <xdr:colOff>276226</xdr:colOff>
      <xdr:row>5</xdr:row>
      <xdr:rowOff>35254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619125"/>
          <a:ext cx="1885950" cy="55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topLeftCell="A14" workbookViewId="0">
      <selection activeCell="F31" sqref="F31"/>
    </sheetView>
  </sheetViews>
  <sheetFormatPr baseColWidth="10" defaultColWidth="8.83203125" defaultRowHeight="20" x14ac:dyDescent="0"/>
  <cols>
    <col min="1" max="1" width="8.83203125" style="5"/>
    <col min="2" max="2" width="17.1640625" style="5" customWidth="1"/>
    <col min="3" max="3" width="15.6640625" style="5" customWidth="1"/>
    <col min="4" max="4" width="19" style="5" customWidth="1"/>
    <col min="5" max="5" width="17.1640625" style="5" customWidth="1"/>
    <col min="6" max="6" width="19.5" style="5" customWidth="1"/>
    <col min="7" max="7" width="19" style="5" customWidth="1"/>
    <col min="8" max="8" width="19.1640625" style="5" customWidth="1"/>
    <col min="9" max="9" width="23.5" style="5" customWidth="1"/>
    <col min="10" max="16384" width="8.83203125" style="5"/>
  </cols>
  <sheetData>
    <row r="3" spans="2:9" ht="60">
      <c r="B3" s="3" t="s">
        <v>0</v>
      </c>
      <c r="C3" s="4" t="s">
        <v>1</v>
      </c>
      <c r="D3" s="4" t="s">
        <v>9</v>
      </c>
      <c r="E3" s="4" t="s">
        <v>10</v>
      </c>
      <c r="F3" s="5" t="s">
        <v>54</v>
      </c>
    </row>
    <row r="4" spans="2:9">
      <c r="B4" s="3" t="s">
        <v>6</v>
      </c>
      <c r="C4" s="4">
        <v>1325</v>
      </c>
      <c r="D4" s="4"/>
      <c r="E4" s="4"/>
      <c r="F4" s="5">
        <f>AVERAGE(C4:C6)</f>
        <v>1327.6666666666667</v>
      </c>
    </row>
    <row r="5" spans="2:9">
      <c r="B5" s="3" t="s">
        <v>7</v>
      </c>
      <c r="C5" s="4">
        <v>1353</v>
      </c>
      <c r="D5" s="4"/>
      <c r="E5" s="4"/>
      <c r="F5" s="5">
        <f>AVERAGE(C5:C7)</f>
        <v>1311</v>
      </c>
    </row>
    <row r="6" spans="2:9">
      <c r="B6" s="3" t="s">
        <v>8</v>
      </c>
      <c r="C6" s="4">
        <v>1305</v>
      </c>
      <c r="D6" s="4"/>
      <c r="E6" s="4"/>
      <c r="F6" s="5">
        <f>AVERAGE(C6:C8)</f>
        <v>1263.3333333333333</v>
      </c>
    </row>
    <row r="7" spans="2:9">
      <c r="B7" s="3" t="s">
        <v>2</v>
      </c>
      <c r="C7" s="4">
        <v>1275</v>
      </c>
      <c r="D7" s="6"/>
      <c r="E7" s="4"/>
      <c r="F7" s="5">
        <f>AVERAGE(C7:C9)</f>
        <v>1226.6666666666667</v>
      </c>
    </row>
    <row r="8" spans="2:9">
      <c r="B8" s="3" t="s">
        <v>3</v>
      </c>
      <c r="C8" s="4">
        <v>1210</v>
      </c>
      <c r="D8" s="6"/>
      <c r="E8" s="4"/>
    </row>
    <row r="9" spans="2:9">
      <c r="B9" s="3" t="s">
        <v>4</v>
      </c>
      <c r="C9" s="4">
        <v>1195</v>
      </c>
      <c r="D9" s="6"/>
      <c r="E9" s="6"/>
    </row>
    <row r="10" spans="2:9">
      <c r="B10" s="3" t="s">
        <v>5</v>
      </c>
      <c r="C10" s="4"/>
      <c r="D10" s="23">
        <f t="shared" ref="D10" si="0">AVERAGE(C7:C9)</f>
        <v>1226.6666666666667</v>
      </c>
      <c r="E10" s="23">
        <f>AVERAGE(C5:C9)</f>
        <v>1267.5999999999999</v>
      </c>
      <c r="F10" s="5">
        <f>AVERAGE(F4:F7)</f>
        <v>1282.1666666666667</v>
      </c>
    </row>
    <row r="15" spans="2:9" ht="80">
      <c r="B15" s="3" t="s">
        <v>0</v>
      </c>
      <c r="C15" s="4" t="s">
        <v>1</v>
      </c>
      <c r="D15" s="4" t="s">
        <v>9</v>
      </c>
      <c r="E15" s="4" t="s">
        <v>11</v>
      </c>
      <c r="F15" s="4" t="s">
        <v>12</v>
      </c>
      <c r="G15" s="4" t="s">
        <v>10</v>
      </c>
      <c r="H15" s="4" t="s">
        <v>13</v>
      </c>
      <c r="I15" s="4" t="s">
        <v>14</v>
      </c>
    </row>
    <row r="16" spans="2:9">
      <c r="B16" s="3" t="s">
        <v>6</v>
      </c>
      <c r="C16" s="4">
        <v>1325</v>
      </c>
      <c r="D16" s="4"/>
      <c r="E16" s="8"/>
      <c r="F16" s="4"/>
      <c r="G16" s="4"/>
      <c r="H16" s="8"/>
      <c r="I16" s="4"/>
    </row>
    <row r="17" spans="2:9">
      <c r="B17" s="3" t="s">
        <v>7</v>
      </c>
      <c r="C17" s="4">
        <v>1353</v>
      </c>
      <c r="D17" s="4"/>
      <c r="E17" s="8"/>
      <c r="F17" s="4"/>
      <c r="G17" s="4"/>
      <c r="H17" s="8">
        <v>0.1</v>
      </c>
      <c r="I17" s="4"/>
    </row>
    <row r="18" spans="2:9">
      <c r="B18" s="3" t="s">
        <v>8</v>
      </c>
      <c r="C18" s="4">
        <v>1305</v>
      </c>
      <c r="D18" s="4"/>
      <c r="E18" s="8"/>
      <c r="F18" s="4"/>
      <c r="G18" s="4"/>
      <c r="H18" s="8">
        <v>0.1</v>
      </c>
      <c r="I18" s="4"/>
    </row>
    <row r="19" spans="2:9">
      <c r="B19" s="3" t="s">
        <v>2</v>
      </c>
      <c r="C19" s="4">
        <v>1275</v>
      </c>
      <c r="D19" s="6"/>
      <c r="E19" s="8">
        <v>0.2</v>
      </c>
      <c r="F19" s="4"/>
      <c r="G19" s="4"/>
      <c r="H19" s="8">
        <v>0.2</v>
      </c>
      <c r="I19" s="4"/>
    </row>
    <row r="20" spans="2:9">
      <c r="B20" s="3" t="s">
        <v>3</v>
      </c>
      <c r="C20" s="4">
        <v>1210</v>
      </c>
      <c r="D20" s="6"/>
      <c r="E20" s="8">
        <v>0.3</v>
      </c>
      <c r="F20" s="4"/>
      <c r="G20" s="4"/>
      <c r="H20" s="8">
        <v>0.3</v>
      </c>
      <c r="I20" s="4"/>
    </row>
    <row r="21" spans="2:9">
      <c r="B21" s="3" t="s">
        <v>4</v>
      </c>
      <c r="C21" s="4">
        <v>1195</v>
      </c>
      <c r="D21" s="6"/>
      <c r="E21" s="8">
        <v>0.5</v>
      </c>
      <c r="F21" s="4"/>
      <c r="G21" s="6"/>
      <c r="H21" s="8">
        <v>0.3</v>
      </c>
      <c r="I21" s="4"/>
    </row>
    <row r="22" spans="2:9">
      <c r="B22" s="3" t="s">
        <v>5</v>
      </c>
      <c r="C22" s="4"/>
      <c r="D22" s="23">
        <f t="shared" ref="D22" si="1">AVERAGE(C19:C21)</f>
        <v>1226.6666666666667</v>
      </c>
      <c r="E22" s="8"/>
      <c r="F22" s="23">
        <f>SUMPRODUCT(C19:C21,E19:E21)</f>
        <v>1215.5</v>
      </c>
      <c r="G22" s="23">
        <f>AVERAGE(C17:C21)</f>
        <v>1267.5999999999999</v>
      </c>
      <c r="H22" s="4"/>
      <c r="I22" s="23">
        <f>SUMPRODUCT(H17:H21,C17:C21)</f>
        <v>1242.3</v>
      </c>
    </row>
    <row r="24" spans="2:9" ht="80">
      <c r="B24" s="3" t="s">
        <v>0</v>
      </c>
      <c r="C24" s="3" t="s">
        <v>1</v>
      </c>
      <c r="D24" s="3" t="s">
        <v>9</v>
      </c>
      <c r="E24" s="3" t="s">
        <v>12</v>
      </c>
      <c r="F24" s="3" t="s">
        <v>10</v>
      </c>
      <c r="G24" s="3" t="s">
        <v>14</v>
      </c>
    </row>
    <row r="25" spans="2:9">
      <c r="B25" s="3" t="s">
        <v>6</v>
      </c>
      <c r="C25" s="3">
        <v>1325</v>
      </c>
      <c r="D25" s="3"/>
      <c r="E25" s="3"/>
      <c r="F25" s="3"/>
      <c r="G25" s="3"/>
    </row>
    <row r="26" spans="2:9">
      <c r="B26" s="3" t="s">
        <v>7</v>
      </c>
      <c r="C26" s="3">
        <v>1353</v>
      </c>
      <c r="D26" s="3"/>
      <c r="E26" s="3"/>
      <c r="F26" s="3"/>
      <c r="G26" s="3"/>
    </row>
    <row r="27" spans="2:9">
      <c r="B27" s="3" t="s">
        <v>8</v>
      </c>
      <c r="C27" s="3">
        <v>1305</v>
      </c>
      <c r="D27" s="3"/>
      <c r="E27" s="3"/>
      <c r="F27" s="3"/>
      <c r="G27" s="3"/>
    </row>
    <row r="28" spans="2:9">
      <c r="B28" s="3" t="s">
        <v>2</v>
      </c>
      <c r="C28" s="3">
        <v>1275</v>
      </c>
      <c r="D28" s="7"/>
      <c r="E28" s="3"/>
      <c r="F28" s="3"/>
      <c r="G28" s="3"/>
    </row>
    <row r="29" spans="2:9">
      <c r="B29" s="3" t="s">
        <v>3</v>
      </c>
      <c r="C29" s="3">
        <v>1210</v>
      </c>
      <c r="D29" s="7"/>
      <c r="E29" s="3"/>
      <c r="F29" s="3"/>
      <c r="G29" s="3"/>
    </row>
    <row r="30" spans="2:9">
      <c r="B30" s="3" t="s">
        <v>4</v>
      </c>
      <c r="C30" s="3">
        <v>1195</v>
      </c>
      <c r="D30" s="7"/>
      <c r="E30" s="3"/>
      <c r="F30" s="7"/>
      <c r="G30" s="3"/>
    </row>
    <row r="31" spans="2:9">
      <c r="B31" s="3" t="s">
        <v>5</v>
      </c>
      <c r="C31" s="3"/>
      <c r="D31" s="25">
        <v>1226.6666666666667</v>
      </c>
      <c r="E31" s="25">
        <v>1215.5</v>
      </c>
      <c r="F31" s="25">
        <v>1267.5999999999999</v>
      </c>
      <c r="G31" s="25">
        <v>1242.3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workbookViewId="0">
      <selection activeCell="G5" sqref="G5"/>
    </sheetView>
  </sheetViews>
  <sheetFormatPr baseColWidth="10" defaultColWidth="8.83203125" defaultRowHeight="20" x14ac:dyDescent="0"/>
  <cols>
    <col min="1" max="2" width="8.83203125" style="2"/>
    <col min="3" max="3" width="14.6640625" style="2" bestFit="1" customWidth="1"/>
    <col min="4" max="4" width="10" style="2" customWidth="1"/>
    <col min="5" max="6" width="14.6640625" style="10" bestFit="1" customWidth="1"/>
    <col min="7" max="16384" width="8.83203125" style="2"/>
  </cols>
  <sheetData>
    <row r="2" spans="3:6">
      <c r="E2" s="4">
        <v>0.2</v>
      </c>
      <c r="F2" s="4">
        <v>0.8</v>
      </c>
    </row>
    <row r="3" spans="3:6">
      <c r="C3" s="3" t="s">
        <v>0</v>
      </c>
      <c r="D3" s="4" t="s">
        <v>15</v>
      </c>
      <c r="E3" s="4" t="s">
        <v>17</v>
      </c>
      <c r="F3" s="4" t="s">
        <v>18</v>
      </c>
    </row>
    <row r="4" spans="3:6">
      <c r="C4" s="3" t="s">
        <v>6</v>
      </c>
      <c r="D4" s="4">
        <v>1325</v>
      </c>
      <c r="E4" s="20">
        <v>1370</v>
      </c>
      <c r="F4" s="20">
        <v>1370</v>
      </c>
    </row>
    <row r="5" spans="3:6">
      <c r="C5" s="3" t="s">
        <v>7</v>
      </c>
      <c r="D5" s="4">
        <v>1353</v>
      </c>
      <c r="E5" s="21">
        <f>+E4+$E$2*(D4-E4)</f>
        <v>1361</v>
      </c>
      <c r="F5" s="21">
        <f>+F4+$F$2*(D4-F4)</f>
        <v>1334</v>
      </c>
    </row>
    <row r="6" spans="3:6">
      <c r="C6" s="3" t="s">
        <v>8</v>
      </c>
      <c r="D6" s="4">
        <v>1305</v>
      </c>
      <c r="E6" s="21">
        <f>+E5+$E$2*(D5-E5)</f>
        <v>1359.4</v>
      </c>
      <c r="F6" s="21">
        <f>+F5+$F$2*(D5-F5)</f>
        <v>1349.2</v>
      </c>
    </row>
    <row r="7" spans="3:6">
      <c r="C7" s="3" t="s">
        <v>2</v>
      </c>
      <c r="D7" s="4">
        <v>1275</v>
      </c>
      <c r="E7" s="21">
        <f>+E6+$E$2*(D6-E6)</f>
        <v>1348.52</v>
      </c>
      <c r="F7" s="21">
        <f>+F6+$F$2*(D6-F6)</f>
        <v>1313.84</v>
      </c>
    </row>
    <row r="8" spans="3:6">
      <c r="C8" s="3" t="s">
        <v>3</v>
      </c>
      <c r="D8" s="4">
        <v>1210</v>
      </c>
      <c r="E8" s="21">
        <f>+E7+$E$2*(D7-E7)</f>
        <v>1333.816</v>
      </c>
      <c r="F8" s="21">
        <f>+F7+$F$2*(D7-F7)</f>
        <v>1282.768</v>
      </c>
    </row>
    <row r="9" spans="3:6">
      <c r="C9" s="3" t="s">
        <v>4</v>
      </c>
      <c r="D9" s="4"/>
      <c r="E9" s="21">
        <f>+E8+$E$2*(D8-E8)</f>
        <v>1309.0527999999999</v>
      </c>
      <c r="F9" s="21">
        <f>+F8+$F$2*(D8-F8)</f>
        <v>1224.5536</v>
      </c>
    </row>
    <row r="11" spans="3:6">
      <c r="C11" s="24" t="s">
        <v>53</v>
      </c>
      <c r="D11" s="24"/>
      <c r="E11" s="24"/>
      <c r="F11" s="24"/>
    </row>
    <row r="12" spans="3:6">
      <c r="C12" s="24"/>
      <c r="D12" s="24"/>
      <c r="E12" s="24"/>
      <c r="F12" s="24"/>
    </row>
    <row r="13" spans="3:6">
      <c r="C13" s="24"/>
      <c r="D13" s="24"/>
      <c r="E13" s="24"/>
      <c r="F13" s="24"/>
    </row>
    <row r="14" spans="3:6">
      <c r="C14" s="24"/>
      <c r="D14" s="24"/>
      <c r="E14" s="24"/>
      <c r="F14" s="24"/>
    </row>
  </sheetData>
  <mergeCells count="1">
    <mergeCell ref="C11:F14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2"/>
  <sheetViews>
    <sheetView topLeftCell="A2" workbookViewId="0">
      <selection activeCell="E33" sqref="E33"/>
    </sheetView>
  </sheetViews>
  <sheetFormatPr baseColWidth="10" defaultColWidth="8.83203125" defaultRowHeight="14" x14ac:dyDescent="0"/>
  <cols>
    <col min="3" max="5" width="17.5" customWidth="1"/>
    <col min="6" max="6" width="19.5" customWidth="1"/>
    <col min="7" max="7" width="14.5" customWidth="1"/>
    <col min="8" max="8" width="18" bestFit="1" customWidth="1"/>
    <col min="9" max="9" width="12.6640625" bestFit="1" customWidth="1"/>
    <col min="10" max="10" width="14.5" bestFit="1" customWidth="1"/>
    <col min="11" max="11" width="12.6640625" bestFit="1" customWidth="1"/>
    <col min="12" max="12" width="12" bestFit="1" customWidth="1"/>
    <col min="13" max="13" width="13.5" bestFit="1" customWidth="1"/>
    <col min="14" max="14" width="12" bestFit="1" customWidth="1"/>
    <col min="15" max="15" width="12.6640625" bestFit="1" customWidth="1"/>
    <col min="16" max="16" width="12.5" bestFit="1" customWidth="1"/>
  </cols>
  <sheetData>
    <row r="5" spans="3:13" ht="20">
      <c r="C5" s="3" t="s">
        <v>0</v>
      </c>
      <c r="D5" s="3" t="s">
        <v>0</v>
      </c>
      <c r="E5" s="4" t="s">
        <v>1</v>
      </c>
      <c r="F5" s="1" t="s">
        <v>42</v>
      </c>
      <c r="H5" t="s">
        <v>19</v>
      </c>
    </row>
    <row r="6" spans="3:13" ht="21" thickBot="1">
      <c r="C6" s="3" t="s">
        <v>6</v>
      </c>
      <c r="D6" s="3">
        <v>1</v>
      </c>
      <c r="E6" s="4">
        <v>1325</v>
      </c>
      <c r="F6" s="19">
        <f>+D6*$I$22+$I$21</f>
        <v>1356.3809523809523</v>
      </c>
      <c r="G6" s="9"/>
    </row>
    <row r="7" spans="3:13" ht="20">
      <c r="C7" s="3" t="s">
        <v>7</v>
      </c>
      <c r="D7" s="3">
        <v>2</v>
      </c>
      <c r="E7" s="4">
        <v>1353</v>
      </c>
      <c r="F7" s="19">
        <f t="shared" ref="F7:F12" si="0">+D7*$I$22+$I$21</f>
        <v>1324.695238095238</v>
      </c>
      <c r="G7" s="9"/>
      <c r="H7" s="14" t="s">
        <v>20</v>
      </c>
      <c r="I7" s="14"/>
    </row>
    <row r="8" spans="3:13" ht="20">
      <c r="C8" s="3" t="s">
        <v>8</v>
      </c>
      <c r="D8" s="3">
        <v>3</v>
      </c>
      <c r="E8" s="4">
        <v>1305</v>
      </c>
      <c r="F8" s="19">
        <f t="shared" si="0"/>
        <v>1293.0095238095237</v>
      </c>
      <c r="G8" s="9"/>
      <c r="H8" s="11" t="s">
        <v>21</v>
      </c>
      <c r="I8" s="11">
        <v>0.93538771192899806</v>
      </c>
    </row>
    <row r="9" spans="3:13" ht="20">
      <c r="C9" s="3" t="s">
        <v>2</v>
      </c>
      <c r="D9" s="3">
        <v>4</v>
      </c>
      <c r="E9" s="4">
        <v>1275</v>
      </c>
      <c r="F9" s="19">
        <f t="shared" si="0"/>
        <v>1261.3238095238096</v>
      </c>
      <c r="G9" s="9"/>
      <c r="H9" s="11" t="s">
        <v>22</v>
      </c>
      <c r="I9" s="11">
        <v>0.87495017162776623</v>
      </c>
    </row>
    <row r="10" spans="3:13" ht="20">
      <c r="C10" s="3" t="s">
        <v>3</v>
      </c>
      <c r="D10" s="3">
        <v>5</v>
      </c>
      <c r="E10" s="4">
        <v>1210</v>
      </c>
      <c r="F10" s="19">
        <f t="shared" si="0"/>
        <v>1229.6380952380953</v>
      </c>
      <c r="G10" s="9"/>
      <c r="H10" s="11" t="s">
        <v>23</v>
      </c>
      <c r="I10" s="11">
        <v>0.8436877145347077</v>
      </c>
    </row>
    <row r="11" spans="3:13" ht="20">
      <c r="C11" s="3" t="s">
        <v>4</v>
      </c>
      <c r="D11" s="3">
        <v>6</v>
      </c>
      <c r="E11" s="4">
        <v>1195</v>
      </c>
      <c r="F11" s="19">
        <f t="shared" si="0"/>
        <v>1197.952380952381</v>
      </c>
      <c r="G11" s="9"/>
      <c r="H11" s="11" t="s">
        <v>24</v>
      </c>
      <c r="I11" s="11">
        <v>25.055462288215534</v>
      </c>
    </row>
    <row r="12" spans="3:13" ht="21" thickBot="1">
      <c r="C12" s="3" t="s">
        <v>5</v>
      </c>
      <c r="D12" s="3">
        <v>7</v>
      </c>
      <c r="E12" s="4"/>
      <c r="F12" s="19">
        <f t="shared" si="0"/>
        <v>1166.2666666666667</v>
      </c>
      <c r="G12" s="9"/>
      <c r="H12" s="12" t="s">
        <v>25</v>
      </c>
      <c r="I12" s="12">
        <v>6</v>
      </c>
    </row>
    <row r="14" spans="3:13" ht="21" thickBot="1">
      <c r="C14" s="15"/>
      <c r="H14" t="s">
        <v>26</v>
      </c>
    </row>
    <row r="15" spans="3:13">
      <c r="H15" s="13"/>
      <c r="I15" s="13" t="s">
        <v>31</v>
      </c>
      <c r="J15" s="13" t="s">
        <v>32</v>
      </c>
      <c r="K15" s="13" t="s">
        <v>33</v>
      </c>
      <c r="L15" s="13" t="s">
        <v>16</v>
      </c>
      <c r="M15" s="13" t="s">
        <v>34</v>
      </c>
    </row>
    <row r="16" spans="3:13">
      <c r="H16" s="11" t="s">
        <v>27</v>
      </c>
      <c r="I16" s="11">
        <v>1</v>
      </c>
      <c r="J16" s="11">
        <v>17569.728571428568</v>
      </c>
      <c r="K16" s="11">
        <v>17569.728571428568</v>
      </c>
      <c r="L16" s="11">
        <v>27.987249019592952</v>
      </c>
      <c r="M16" s="11">
        <v>6.1272516518931291E-3</v>
      </c>
    </row>
    <row r="17" spans="8:16">
      <c r="H17" s="11" t="s">
        <v>28</v>
      </c>
      <c r="I17" s="11">
        <v>4</v>
      </c>
      <c r="J17" s="11">
        <v>2511.1047619047631</v>
      </c>
      <c r="K17" s="11">
        <v>627.77619047619078</v>
      </c>
      <c r="L17" s="11"/>
      <c r="M17" s="11"/>
    </row>
    <row r="18" spans="8:16" ht="15" thickBot="1">
      <c r="H18" s="12" t="s">
        <v>29</v>
      </c>
      <c r="I18" s="12">
        <v>5</v>
      </c>
      <c r="J18" s="12">
        <v>20080.833333333332</v>
      </c>
      <c r="K18" s="12"/>
      <c r="L18" s="12"/>
      <c r="M18" s="12"/>
    </row>
    <row r="19" spans="8:16" ht="15" thickBot="1"/>
    <row r="20" spans="8:16">
      <c r="H20" s="13"/>
      <c r="I20" s="13" t="s">
        <v>35</v>
      </c>
      <c r="J20" s="13" t="s">
        <v>24</v>
      </c>
      <c r="K20" s="13" t="s">
        <v>36</v>
      </c>
      <c r="L20" s="13" t="s">
        <v>37</v>
      </c>
      <c r="M20" s="13" t="s">
        <v>38</v>
      </c>
      <c r="N20" s="13" t="s">
        <v>39</v>
      </c>
      <c r="O20" s="13" t="s">
        <v>40</v>
      </c>
      <c r="P20" s="13" t="s">
        <v>41</v>
      </c>
    </row>
    <row r="21" spans="8:16">
      <c r="H21" s="11" t="s">
        <v>30</v>
      </c>
      <c r="I21" s="11">
        <v>1388.0666666666666</v>
      </c>
      <c r="J21" s="11">
        <v>23.325365986682797</v>
      </c>
      <c r="K21" s="11">
        <v>59.508891198498603</v>
      </c>
      <c r="L21" s="11">
        <v>4.7753661977815217E-7</v>
      </c>
      <c r="M21" s="11">
        <v>1323.305068445994</v>
      </c>
      <c r="N21" s="11">
        <v>1452.8282648873392</v>
      </c>
      <c r="O21" s="11">
        <v>1323.305068445994</v>
      </c>
      <c r="P21" s="11">
        <v>1452.8282648873392</v>
      </c>
    </row>
    <row r="22" spans="8:16" ht="15" thickBot="1">
      <c r="H22" s="12" t="s">
        <v>0</v>
      </c>
      <c r="I22" s="12">
        <v>-31.68571428571428</v>
      </c>
      <c r="J22" s="12">
        <v>5.9894010693948392</v>
      </c>
      <c r="K22" s="12">
        <v>-5.2902976305301523</v>
      </c>
      <c r="L22" s="12">
        <v>6.1272516518931291E-3</v>
      </c>
      <c r="M22" s="12">
        <v>-48.314957567902013</v>
      </c>
      <c r="N22" s="12">
        <v>-15.05647100352655</v>
      </c>
      <c r="O22" s="12">
        <v>-48.314957567902013</v>
      </c>
      <c r="P22" s="12">
        <v>-15.05647100352655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8"/>
  <sheetViews>
    <sheetView topLeftCell="A9" workbookViewId="0">
      <selection activeCell="C17" sqref="C17"/>
    </sheetView>
  </sheetViews>
  <sheetFormatPr baseColWidth="10" defaultColWidth="8.83203125" defaultRowHeight="14" x14ac:dyDescent="0"/>
  <cols>
    <col min="2" max="2" width="15.5" customWidth="1"/>
  </cols>
  <sheetData>
    <row r="7" spans="2:3">
      <c r="B7" t="s">
        <v>43</v>
      </c>
    </row>
    <row r="8" spans="2:3">
      <c r="B8" t="s">
        <v>44</v>
      </c>
    </row>
    <row r="9" spans="2:3">
      <c r="B9" t="s">
        <v>45</v>
      </c>
    </row>
    <row r="10" spans="2:3">
      <c r="B10" t="s">
        <v>46</v>
      </c>
    </row>
    <row r="11" spans="2:3" ht="15.75" customHeight="1"/>
    <row r="12" spans="2:3">
      <c r="B12" t="s">
        <v>47</v>
      </c>
      <c r="C12">
        <v>240</v>
      </c>
    </row>
    <row r="13" spans="2:3">
      <c r="B13" t="s">
        <v>48</v>
      </c>
      <c r="C13" s="17">
        <v>5</v>
      </c>
    </row>
    <row r="14" spans="2:3">
      <c r="B14" t="s">
        <v>49</v>
      </c>
      <c r="C14" s="16">
        <v>7</v>
      </c>
    </row>
    <row r="15" spans="2:3">
      <c r="B15" t="s">
        <v>50</v>
      </c>
      <c r="C15" s="18">
        <v>0.3</v>
      </c>
    </row>
    <row r="17" spans="2:3">
      <c r="B17" t="s">
        <v>51</v>
      </c>
      <c r="C17" s="22">
        <f>SQRT((2*C12*C13)/(C15*C14))</f>
        <v>33.806170189140666</v>
      </c>
    </row>
    <row r="18" spans="2:3">
      <c r="B18" t="s">
        <v>52</v>
      </c>
      <c r="C18" s="9">
        <f>ROUND(C17,0)</f>
        <v>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 and Weighted </vt:lpstr>
      <vt:lpstr>Exponential Smoothing</vt:lpstr>
      <vt:lpstr>Regression Analysis</vt:lpstr>
      <vt:lpstr>EOQ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Lauren Suarez</cp:lastModifiedBy>
  <dcterms:created xsi:type="dcterms:W3CDTF">2016-01-31T13:14:57Z</dcterms:created>
  <dcterms:modified xsi:type="dcterms:W3CDTF">2018-06-08T20:35:53Z</dcterms:modified>
</cp:coreProperties>
</file>