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0" yWindow="0" windowWidth="19440" windowHeight="11760" tabRatio="500"/>
  </bookViews>
  <sheets>
    <sheet name="Sheet1" sheetId="1" r:id="rId1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9" i="1" l="1"/>
  <c r="C17" i="1"/>
  <c r="H17" i="1"/>
  <c r="D9" i="1"/>
  <c r="B9" i="1"/>
  <c r="F17" i="1"/>
  <c r="C16" i="1"/>
  <c r="H16" i="1"/>
  <c r="F16" i="1"/>
  <c r="C15" i="1"/>
  <c r="H15" i="1"/>
  <c r="F15" i="1"/>
  <c r="C14" i="1"/>
  <c r="H14" i="1"/>
  <c r="F14" i="1"/>
  <c r="C13" i="1"/>
  <c r="H13" i="1"/>
  <c r="F13" i="1"/>
  <c r="C12" i="1"/>
  <c r="H12" i="1"/>
  <c r="F12" i="1"/>
  <c r="C11" i="1"/>
  <c r="H11" i="1"/>
  <c r="F11" i="1"/>
  <c r="C10" i="1"/>
  <c r="H10" i="1"/>
  <c r="F10" i="1"/>
  <c r="C9" i="1"/>
  <c r="H9" i="1"/>
  <c r="F9" i="1"/>
  <c r="F21" i="1"/>
  <c r="F22" i="1"/>
  <c r="F25" i="1"/>
</calcChain>
</file>

<file path=xl/sharedStrings.xml><?xml version="1.0" encoding="utf-8"?>
<sst xmlns="http://schemas.openxmlformats.org/spreadsheetml/2006/main" count="21" uniqueCount="20">
  <si>
    <t>C(standard)=</t>
  </si>
  <si>
    <t>M</t>
  </si>
  <si>
    <t>Average Spike Volume=</t>
  </si>
  <si>
    <t>ml</t>
  </si>
  <si>
    <t>Cs*((Vs/Vu)</t>
  </si>
  <si>
    <t xml:space="preserve">Average 0 </t>
  </si>
  <si>
    <t>slope=</t>
  </si>
  <si>
    <t>intercept=</t>
  </si>
  <si>
    <t>C0= -intercept/slope</t>
  </si>
  <si>
    <t>V(total) ml</t>
  </si>
  <si>
    <t>V(standard) ml</t>
  </si>
  <si>
    <t>V(Unknown) ml</t>
  </si>
  <si>
    <t xml:space="preserve">UNIKNOWN NUMBER = </t>
  </si>
  <si>
    <t>D99</t>
  </si>
  <si>
    <r>
      <t>I</t>
    </r>
    <r>
      <rPr>
        <b/>
        <vertAlign val="subscript"/>
        <sz val="16"/>
        <color theme="1"/>
        <rFont val="Calibri"/>
        <scheme val="minor"/>
      </rPr>
      <t>(Corrected)</t>
    </r>
  </si>
  <si>
    <t>y-axis</t>
  </si>
  <si>
    <t>X-axis</t>
  </si>
  <si>
    <r>
      <t>C</t>
    </r>
    <r>
      <rPr>
        <b/>
        <vertAlign val="subscript"/>
        <sz val="14"/>
        <color theme="1"/>
        <rFont val="Calibri"/>
        <scheme val="minor"/>
      </rPr>
      <t>(Corrected)</t>
    </r>
  </si>
  <si>
    <r>
      <rPr>
        <sz val="16"/>
        <color theme="1"/>
        <rFont val="Calibri"/>
        <scheme val="minor"/>
      </rPr>
      <t>A</t>
    </r>
    <r>
      <rPr>
        <sz val="12"/>
        <color theme="1"/>
        <rFont val="Calibri"/>
        <family val="2"/>
        <scheme val="minor"/>
      </rPr>
      <t>bsorbance</t>
    </r>
  </si>
  <si>
    <r>
      <t>(V</t>
    </r>
    <r>
      <rPr>
        <b/>
        <vertAlign val="superscript"/>
        <sz val="14"/>
        <color theme="1"/>
        <rFont val="Calibri"/>
        <scheme val="minor"/>
      </rPr>
      <t>t</t>
    </r>
    <r>
      <rPr>
        <b/>
        <vertAlign val="subscript"/>
        <sz val="14"/>
        <color theme="1"/>
        <rFont val="Calibri"/>
        <scheme val="minor"/>
      </rPr>
      <t>s</t>
    </r>
    <r>
      <rPr>
        <b/>
        <sz val="14"/>
        <color theme="1"/>
        <rFont val="Calibri"/>
        <scheme val="minor"/>
      </rPr>
      <t>/V</t>
    </r>
    <r>
      <rPr>
        <b/>
        <vertAlign val="superscript"/>
        <sz val="14"/>
        <color theme="1"/>
        <rFont val="Calibri"/>
        <scheme val="minor"/>
      </rPr>
      <t>t</t>
    </r>
    <r>
      <rPr>
        <b/>
        <vertAlign val="subscript"/>
        <sz val="14"/>
        <color theme="1"/>
        <rFont val="Calibri"/>
        <scheme val="minor"/>
      </rPr>
      <t>0</t>
    </r>
    <r>
      <rPr>
        <b/>
        <sz val="14"/>
        <color theme="1"/>
        <rFont val="Calibri"/>
        <scheme val="minor"/>
      </rPr>
      <t>)(V</t>
    </r>
    <r>
      <rPr>
        <b/>
        <vertAlign val="subscript"/>
        <sz val="14"/>
        <color theme="1"/>
        <rFont val="Calibri"/>
        <scheme val="minor"/>
      </rPr>
      <t>u0</t>
    </r>
    <r>
      <rPr>
        <b/>
        <sz val="14"/>
        <color theme="1"/>
        <rFont val="Calibri"/>
        <scheme val="minor"/>
      </rPr>
      <t>/V</t>
    </r>
    <r>
      <rPr>
        <b/>
        <vertAlign val="subscript"/>
        <sz val="14"/>
        <color theme="1"/>
        <rFont val="Calibri"/>
        <scheme val="minor"/>
      </rPr>
      <t>u</t>
    </r>
    <r>
      <rPr>
        <b/>
        <sz val="14"/>
        <color theme="1"/>
        <rFont val="Calibri"/>
        <scheme val="minor"/>
      </rPr>
      <t>)*Absorb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</si>
</sst>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E+00"/>
    <numFmt numFmtId="165" formatCode="0.000"/>
    <numFmt numFmtId="166" formatCode="0.0000"/>
    <numFmt numFmtId="167" formatCode="0.000E+00;\_x0000_"/>
  </numFmts>
  <fonts count="17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00FF"/>
      <name val="Calibri"/>
      <scheme val="minor"/>
    </font>
    <font>
      <sz val="14"/>
      <color theme="1"/>
      <name val="Calibri"/>
      <scheme val="minor"/>
    </font>
    <font>
      <b/>
      <sz val="16"/>
      <color rgb="FFFF6600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4"/>
      <color rgb="FF0000FF"/>
      <name val="Calibri"/>
      <scheme val="minor"/>
    </font>
    <font>
      <b/>
      <vertAlign val="subscript"/>
      <sz val="16"/>
      <color theme="1"/>
      <name val="Calibri"/>
      <scheme val="minor"/>
    </font>
    <font>
      <b/>
      <sz val="16"/>
      <color theme="1"/>
      <name val="Calibri"/>
      <scheme val="minor"/>
    </font>
    <font>
      <b/>
      <sz val="14"/>
      <color rgb="FFFF0000"/>
      <name val="Calibri"/>
      <scheme val="minor"/>
    </font>
    <font>
      <b/>
      <sz val="14"/>
      <color theme="1"/>
      <name val="Calibri"/>
      <scheme val="minor"/>
    </font>
    <font>
      <b/>
      <sz val="12"/>
      <color rgb="FFFF0000"/>
      <name val="Calibri"/>
      <scheme val="minor"/>
    </font>
    <font>
      <b/>
      <sz val="14"/>
      <color rgb="FF0000FF"/>
      <name val="Calibri"/>
      <scheme val="minor"/>
    </font>
    <font>
      <b/>
      <vertAlign val="subscript"/>
      <sz val="14"/>
      <color theme="1"/>
      <name val="Calibri"/>
      <scheme val="minor"/>
    </font>
    <font>
      <sz val="16"/>
      <color theme="1"/>
      <name val="Calibri"/>
      <scheme val="minor"/>
    </font>
    <font>
      <b/>
      <vertAlign val="superscript"/>
      <sz val="14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11" fontId="0" fillId="0" borderId="0" xfId="0" applyNumberFormat="1"/>
    <xf numFmtId="0" fontId="3" fillId="0" borderId="0" xfId="0" applyFont="1"/>
    <xf numFmtId="0" fontId="1" fillId="0" borderId="0" xfId="0" applyFont="1"/>
    <xf numFmtId="167" fontId="4" fillId="0" borderId="0" xfId="0" applyNumberFormat="1" applyFont="1"/>
    <xf numFmtId="0" fontId="4" fillId="0" borderId="0" xfId="0" applyFont="1"/>
    <xf numFmtId="11" fontId="4" fillId="0" borderId="0" xfId="0" applyNumberFormat="1" applyFont="1"/>
    <xf numFmtId="2" fontId="0" fillId="0" borderId="0" xfId="0" applyNumberFormat="1"/>
    <xf numFmtId="0" fontId="0" fillId="0" borderId="0" xfId="0" applyAlignment="1">
      <alignment horizontal="right"/>
    </xf>
    <xf numFmtId="11" fontId="7" fillId="0" borderId="0" xfId="0" applyNumberFormat="1" applyFont="1"/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166" fontId="10" fillId="0" borderId="0" xfId="0" applyNumberFormat="1" applyFont="1"/>
    <xf numFmtId="0" fontId="11" fillId="0" borderId="0" xfId="0" applyFont="1" applyAlignment="1">
      <alignment horizontal="center"/>
    </xf>
    <xf numFmtId="0" fontId="0" fillId="0" borderId="0" xfId="0" applyAlignment="1"/>
    <xf numFmtId="166" fontId="7" fillId="0" borderId="0" xfId="0" applyNumberFormat="1" applyFont="1"/>
    <xf numFmtId="0" fontId="12" fillId="0" borderId="0" xfId="0" applyFont="1" applyAlignment="1">
      <alignment horizontal="center"/>
    </xf>
    <xf numFmtId="0" fontId="13" fillId="0" borderId="0" xfId="0" applyFont="1"/>
    <xf numFmtId="0" fontId="1" fillId="0" borderId="0" xfId="0" applyFont="1" applyAlignment="1">
      <alignment horizontal="right"/>
    </xf>
    <xf numFmtId="166" fontId="2" fillId="0" borderId="0" xfId="0" applyNumberFormat="1" applyFont="1" applyAlignment="1">
      <alignment horizontal="center"/>
    </xf>
    <xf numFmtId="166" fontId="1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1869203849519"/>
          <c:y val="0.12037037037037"/>
          <c:w val="0.81079746281714804"/>
          <c:h val="0.72987678623505403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20695574583992105"/>
                  <c:y val="0.44649242553919899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400"/>
                  </a:pPr>
                  <a:endParaRPr lang="en-US"/>
                </a:p>
              </c:txPr>
            </c:trendlineLbl>
          </c:trendline>
          <c:xVal>
            <c:numRef>
              <c:f>Sheet1!$H$9:$H$17</c:f>
              <c:numCache>
                <c:formatCode>General</c:formatCode>
                <c:ptCount val="9"/>
                <c:pt idx="0">
                  <c:v>0</c:v>
                </c:pt>
                <c:pt idx="1">
                  <c:v>1.8028958119851484E-5</c:v>
                </c:pt>
                <c:pt idx="2">
                  <c:v>1.8028958119851484E-5</c:v>
                </c:pt>
                <c:pt idx="3">
                  <c:v>3.6111981127674751E-5</c:v>
                </c:pt>
                <c:pt idx="4">
                  <c:v>3.6111981127674751E-5</c:v>
                </c:pt>
                <c:pt idx="5">
                  <c:v>5.4164362201891118E-5</c:v>
                </c:pt>
                <c:pt idx="6">
                  <c:v>5.4164362201891118E-5</c:v>
                </c:pt>
                <c:pt idx="7">
                  <c:v>7.2167694336054556E-5</c:v>
                </c:pt>
                <c:pt idx="8">
                  <c:v>7.2167694336054556E-5</c:v>
                </c:pt>
              </c:numCache>
            </c:numRef>
          </c:xVal>
          <c:yVal>
            <c:numRef>
              <c:f>Sheet1!$F$9:$F$17</c:f>
              <c:numCache>
                <c:formatCode>General</c:formatCode>
                <c:ptCount val="9"/>
                <c:pt idx="0">
                  <c:v>0.26400000000000001</c:v>
                </c:pt>
                <c:pt idx="1">
                  <c:v>0.38426861118134753</c:v>
                </c:pt>
                <c:pt idx="2">
                  <c:v>0.38426861118134753</c:v>
                </c:pt>
                <c:pt idx="3">
                  <c:v>0.4977992216498624</c:v>
                </c:pt>
                <c:pt idx="4">
                  <c:v>0.49879881848048457</c:v>
                </c:pt>
                <c:pt idx="5">
                  <c:v>0.61671014719699346</c:v>
                </c:pt>
                <c:pt idx="6">
                  <c:v>0.61571061697463203</c:v>
                </c:pt>
                <c:pt idx="7">
                  <c:v>0.73113482667234886</c:v>
                </c:pt>
                <c:pt idx="8">
                  <c:v>0.73113482667234886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29888"/>
        <c:axId val="52631424"/>
      </c:scatterChart>
      <c:valAx>
        <c:axId val="52629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631424"/>
        <c:crosses val="autoZero"/>
        <c:crossBetween val="midCat"/>
      </c:valAx>
      <c:valAx>
        <c:axId val="52631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26298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000000000000011" r="0.75000000000000011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685800</xdr:colOff>
      <xdr:row>1</xdr:row>
      <xdr:rowOff>114300</xdr:rowOff>
    </xdr:from>
    <xdr:to>
      <xdr:col>16</xdr:col>
      <xdr:colOff>469900</xdr:colOff>
      <xdr:row>26</xdr:row>
      <xdr:rowOff>25400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8"/>
  <sheetViews>
    <sheetView tabSelected="1" workbookViewId="0">
      <selection activeCell="E1" sqref="E1"/>
    </sheetView>
  </sheetViews>
  <sheetFormatPr defaultColWidth="11" defaultRowHeight="15.75" x14ac:dyDescent="0.25"/>
  <cols>
    <col min="1" max="1" width="16.375" style="10" customWidth="1"/>
    <col min="2" max="2" width="16.625" customWidth="1"/>
    <col min="3" max="3" width="16.375" customWidth="1"/>
    <col min="4" max="4" width="13.875" customWidth="1"/>
    <col min="5" max="5" width="22.875" customWidth="1"/>
    <col min="6" max="6" width="26" customWidth="1"/>
  </cols>
  <sheetData>
    <row r="1" spans="1:17" ht="18.75" x14ac:dyDescent="0.3">
      <c r="C1" t="s">
        <v>12</v>
      </c>
      <c r="D1" s="16"/>
      <c r="E1" s="19" t="s">
        <v>13</v>
      </c>
      <c r="G1" s="2"/>
    </row>
    <row r="2" spans="1:17" x14ac:dyDescent="0.25">
      <c r="C2" s="3"/>
      <c r="E2" s="1"/>
    </row>
    <row r="3" spans="1:17" ht="18.75" x14ac:dyDescent="0.3">
      <c r="B3" s="10" t="s">
        <v>0</v>
      </c>
      <c r="C3" s="11">
        <v>5.4190000000000002E-3</v>
      </c>
      <c r="D3" t="s">
        <v>1</v>
      </c>
      <c r="E3" s="1" t="s">
        <v>2</v>
      </c>
      <c r="F3" s="17">
        <v>0.05</v>
      </c>
      <c r="G3" t="s">
        <v>3</v>
      </c>
    </row>
    <row r="4" spans="1:17" x14ac:dyDescent="0.25">
      <c r="E4" s="1"/>
      <c r="F4" s="1" t="s">
        <v>15</v>
      </c>
      <c r="G4" s="1"/>
      <c r="H4" s="1" t="s">
        <v>16</v>
      </c>
    </row>
    <row r="5" spans="1:17" ht="24" x14ac:dyDescent="0.45">
      <c r="B5" s="1" t="s">
        <v>11</v>
      </c>
      <c r="C5" s="1" t="s">
        <v>10</v>
      </c>
      <c r="D5" s="1" t="s">
        <v>9</v>
      </c>
      <c r="E5" s="1" t="s">
        <v>18</v>
      </c>
      <c r="F5" s="12" t="s">
        <v>14</v>
      </c>
      <c r="G5" s="1"/>
      <c r="H5" s="15" t="s">
        <v>17</v>
      </c>
    </row>
    <row r="6" spans="1:17" x14ac:dyDescent="0.25">
      <c r="E6" s="1"/>
    </row>
    <row r="7" spans="1:17" ht="21.75" x14ac:dyDescent="0.35">
      <c r="A7" s="10">
        <v>0</v>
      </c>
      <c r="B7" s="26">
        <v>15.0001</v>
      </c>
      <c r="C7" s="22">
        <v>0</v>
      </c>
      <c r="D7" s="23">
        <v>25</v>
      </c>
      <c r="E7" s="21">
        <v>0.26400000000000001</v>
      </c>
      <c r="F7" s="15" t="s">
        <v>19</v>
      </c>
      <c r="H7" s="4" t="s">
        <v>4</v>
      </c>
    </row>
    <row r="8" spans="1:17" x14ac:dyDescent="0.25">
      <c r="A8" s="10">
        <v>0</v>
      </c>
      <c r="B8" s="26">
        <v>15</v>
      </c>
      <c r="C8" s="22">
        <v>0</v>
      </c>
      <c r="D8" s="23">
        <v>25</v>
      </c>
      <c r="E8" s="21">
        <v>0.26400000000000001</v>
      </c>
    </row>
    <row r="9" spans="1:17" x14ac:dyDescent="0.25">
      <c r="A9" s="20" t="s">
        <v>5</v>
      </c>
      <c r="B9" s="25">
        <f t="shared" ref="B9:E9" si="0">AVERAGE(B7:B8)</f>
        <v>15.00005</v>
      </c>
      <c r="C9" s="22">
        <f t="shared" si="0"/>
        <v>0</v>
      </c>
      <c r="D9" s="24">
        <f t="shared" si="0"/>
        <v>25</v>
      </c>
      <c r="E9" s="22">
        <f t="shared" si="0"/>
        <v>0.26400000000000001</v>
      </c>
      <c r="F9" s="18">
        <f t="shared" ref="F9:F17" si="1">(D9/D$9)*(B$9/B9)*E9</f>
        <v>0.26400000000000001</v>
      </c>
      <c r="G9" s="18"/>
      <c r="H9" s="18">
        <f>C$3*(C9/B9)</f>
        <v>0</v>
      </c>
      <c r="I9" s="5"/>
      <c r="J9" s="5"/>
      <c r="K9" s="5"/>
      <c r="L9" s="5"/>
      <c r="M9" s="5"/>
      <c r="N9" s="5"/>
      <c r="O9" s="5"/>
      <c r="P9" s="5"/>
      <c r="Q9" s="5"/>
    </row>
    <row r="10" spans="1:17" x14ac:dyDescent="0.25">
      <c r="A10" s="10">
        <v>1</v>
      </c>
      <c r="B10" s="26">
        <v>15.028600000000001</v>
      </c>
      <c r="C10" s="22">
        <f t="shared" ref="C10:C17" si="2">A10*F$3</f>
        <v>0.05</v>
      </c>
      <c r="D10" s="23">
        <v>25</v>
      </c>
      <c r="E10" s="21">
        <v>0.38500000000000001</v>
      </c>
      <c r="F10" s="18">
        <f t="shared" si="1"/>
        <v>0.38426861118134753</v>
      </c>
      <c r="G10" s="18"/>
      <c r="H10" s="18">
        <f t="shared" ref="H10:H17" si="3">C$3*(C10/B10)</f>
        <v>1.8028958119851484E-5</v>
      </c>
    </row>
    <row r="11" spans="1:17" x14ac:dyDescent="0.25">
      <c r="A11" s="10">
        <v>1</v>
      </c>
      <c r="B11" s="26">
        <v>15.028600000000001</v>
      </c>
      <c r="C11" s="22">
        <f t="shared" si="2"/>
        <v>0.05</v>
      </c>
      <c r="D11" s="23">
        <v>25</v>
      </c>
      <c r="E11" s="21">
        <v>0.38500000000000001</v>
      </c>
      <c r="F11" s="18">
        <f t="shared" si="1"/>
        <v>0.38426861118134753</v>
      </c>
      <c r="G11" s="18"/>
      <c r="H11" s="18">
        <f t="shared" si="3"/>
        <v>1.8028958119851484E-5</v>
      </c>
    </row>
    <row r="12" spans="1:17" x14ac:dyDescent="0.25">
      <c r="A12" s="10">
        <v>2</v>
      </c>
      <c r="B12" s="26">
        <v>15.0061</v>
      </c>
      <c r="C12" s="22">
        <f t="shared" si="2"/>
        <v>0.1</v>
      </c>
      <c r="D12" s="23">
        <v>25</v>
      </c>
      <c r="E12" s="21">
        <v>0.498</v>
      </c>
      <c r="F12" s="18">
        <f t="shared" si="1"/>
        <v>0.4977992216498624</v>
      </c>
      <c r="G12" s="18"/>
      <c r="H12" s="18">
        <f t="shared" si="3"/>
        <v>3.6111981127674751E-5</v>
      </c>
    </row>
    <row r="13" spans="1:17" x14ac:dyDescent="0.25">
      <c r="A13" s="10">
        <v>2</v>
      </c>
      <c r="B13" s="26">
        <v>15.0061</v>
      </c>
      <c r="C13" s="22">
        <f t="shared" si="2"/>
        <v>0.1</v>
      </c>
      <c r="D13" s="23">
        <v>25</v>
      </c>
      <c r="E13" s="21">
        <v>0.499</v>
      </c>
      <c r="F13" s="18">
        <f t="shared" si="1"/>
        <v>0.49879881848048457</v>
      </c>
      <c r="G13" s="18"/>
      <c r="H13" s="18">
        <f t="shared" si="3"/>
        <v>3.6111981127674751E-5</v>
      </c>
    </row>
    <row r="14" spans="1:17" x14ac:dyDescent="0.25">
      <c r="A14" s="10">
        <v>3</v>
      </c>
      <c r="B14" s="26">
        <v>15.007099999999999</v>
      </c>
      <c r="C14" s="22">
        <f t="shared" si="2"/>
        <v>0.15000000000000002</v>
      </c>
      <c r="D14" s="23">
        <v>25</v>
      </c>
      <c r="E14" s="21">
        <v>0.61699999999999999</v>
      </c>
      <c r="F14" s="18">
        <f t="shared" si="1"/>
        <v>0.61671014719699346</v>
      </c>
      <c r="G14" s="18"/>
      <c r="H14" s="18">
        <f t="shared" si="3"/>
        <v>5.4164362201891118E-5</v>
      </c>
    </row>
    <row r="15" spans="1:17" x14ac:dyDescent="0.25">
      <c r="A15" s="10">
        <v>3</v>
      </c>
      <c r="B15" s="26">
        <v>15.007099999999999</v>
      </c>
      <c r="C15" s="22">
        <f t="shared" si="2"/>
        <v>0.15000000000000002</v>
      </c>
      <c r="D15" s="23">
        <v>25</v>
      </c>
      <c r="E15" s="21">
        <v>0.61599999999999999</v>
      </c>
      <c r="F15" s="18">
        <f t="shared" si="1"/>
        <v>0.61571061697463203</v>
      </c>
      <c r="G15" s="18"/>
      <c r="H15" s="18">
        <f t="shared" si="3"/>
        <v>5.4164362201891118E-5</v>
      </c>
    </row>
    <row r="16" spans="1:17" x14ac:dyDescent="0.25">
      <c r="A16" s="10">
        <v>4</v>
      </c>
      <c r="B16" s="26">
        <v>15.017799999999999</v>
      </c>
      <c r="C16" s="22">
        <f t="shared" si="2"/>
        <v>0.2</v>
      </c>
      <c r="D16" s="23">
        <v>25</v>
      </c>
      <c r="E16" s="21">
        <v>0.73199999999999998</v>
      </c>
      <c r="F16" s="18">
        <f t="shared" si="1"/>
        <v>0.73113482667234886</v>
      </c>
      <c r="G16" s="18"/>
      <c r="H16" s="18">
        <f t="shared" si="3"/>
        <v>7.2167694336054556E-5</v>
      </c>
    </row>
    <row r="17" spans="1:8" x14ac:dyDescent="0.25">
      <c r="A17" s="10">
        <v>4</v>
      </c>
      <c r="B17" s="26">
        <v>15.017799999999999</v>
      </c>
      <c r="C17" s="22">
        <f t="shared" si="2"/>
        <v>0.2</v>
      </c>
      <c r="D17" s="23">
        <v>25</v>
      </c>
      <c r="E17" s="21">
        <v>0.73199999999999998</v>
      </c>
      <c r="F17" s="18">
        <f t="shared" si="1"/>
        <v>0.73113482667234886</v>
      </c>
      <c r="G17" s="18"/>
      <c r="H17" s="18">
        <f t="shared" si="3"/>
        <v>7.2167694336054556E-5</v>
      </c>
    </row>
    <row r="18" spans="1:8" x14ac:dyDescent="0.25">
      <c r="E18" s="1"/>
    </row>
    <row r="19" spans="1:8" x14ac:dyDescent="0.25">
      <c r="E19" s="1"/>
    </row>
    <row r="20" spans="1:8" x14ac:dyDescent="0.25">
      <c r="E20" s="1"/>
    </row>
    <row r="21" spans="1:8" ht="18.75" x14ac:dyDescent="0.3">
      <c r="E21" s="13" t="s">
        <v>6</v>
      </c>
      <c r="F21" s="14">
        <f>SLOPE(F9:F17,H9:H17)</f>
        <v>6449.8725361670222</v>
      </c>
    </row>
    <row r="22" spans="1:8" ht="18.75" x14ac:dyDescent="0.3">
      <c r="E22" s="13" t="s">
        <v>7</v>
      </c>
      <c r="F22" s="14">
        <f>INTERCEPT(F9:F17,H9:H17)</f>
        <v>0.26619667132626235</v>
      </c>
    </row>
    <row r="23" spans="1:8" x14ac:dyDescent="0.25">
      <c r="E23" s="1"/>
    </row>
    <row r="24" spans="1:8" x14ac:dyDescent="0.25">
      <c r="E24" s="1"/>
    </row>
    <row r="25" spans="1:8" ht="21" x14ac:dyDescent="0.35">
      <c r="E25" s="15" t="s">
        <v>8</v>
      </c>
      <c r="F25" s="6">
        <f>F22/F21</f>
        <v>4.1271617358884356E-5</v>
      </c>
      <c r="G25" s="7" t="s">
        <v>1</v>
      </c>
      <c r="H25" s="3"/>
    </row>
    <row r="26" spans="1:8" ht="21" x14ac:dyDescent="0.35">
      <c r="E26" s="1"/>
      <c r="F26" s="8"/>
      <c r="G26" s="7"/>
    </row>
    <row r="27" spans="1:8" x14ac:dyDescent="0.25">
      <c r="E27" s="1"/>
      <c r="F27" s="9"/>
    </row>
    <row r="28" spans="1:8" x14ac:dyDescent="0.25">
      <c r="E28" s="1"/>
      <c r="F28" s="3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Loyola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Conrad Naleway</dc:creator>
  <cp:lastModifiedBy>Conrad Naleway</cp:lastModifiedBy>
  <dcterms:created xsi:type="dcterms:W3CDTF">2013-09-29T00:26:37Z</dcterms:created>
  <dcterms:modified xsi:type="dcterms:W3CDTF">2014-01-08T17:49:29Z</dcterms:modified>
</cp:coreProperties>
</file>