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258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Sheet1!$A$1:$I$37</definedName>
  </definedNames>
  <calcPr calcId="145621"/>
</workbook>
</file>

<file path=xl/calcChain.xml><?xml version="1.0" encoding="utf-8"?>
<calcChain xmlns="http://schemas.openxmlformats.org/spreadsheetml/2006/main">
  <c r="G26" i="1" l="1"/>
  <c r="G27" i="1" l="1"/>
  <c r="G28" i="1" s="1"/>
  <c r="G29" i="1" s="1"/>
  <c r="B30" i="1" s="1"/>
  <c r="D30" i="1" s="1"/>
  <c r="D32" i="1" s="1"/>
  <c r="D33" i="1" s="1"/>
  <c r="D34" i="1" s="1"/>
  <c r="D36" i="1" s="1"/>
  <c r="B15" i="1"/>
  <c r="D13" i="1"/>
  <c r="D25" i="1"/>
  <c r="B13" i="1"/>
  <c r="D5" i="1"/>
  <c r="D6" i="1" s="1"/>
  <c r="D7" i="1" s="1"/>
  <c r="D9" i="1" s="1"/>
  <c r="H36" i="1" s="1"/>
  <c r="D15" i="1" l="1"/>
  <c r="D17" i="1" s="1"/>
  <c r="D18" i="1" s="1"/>
  <c r="D19" i="1" s="1"/>
  <c r="D21" i="1" s="1"/>
  <c r="H21" i="1" s="1"/>
</calcChain>
</file>

<file path=xl/sharedStrings.xml><?xml version="1.0" encoding="utf-8"?>
<sst xmlns="http://schemas.openxmlformats.org/spreadsheetml/2006/main" count="35" uniqueCount="19">
  <si>
    <t>g  BaSO4</t>
  </si>
  <si>
    <t>moles of So4</t>
  </si>
  <si>
    <t>moles of SO3</t>
  </si>
  <si>
    <t>grams of SO3</t>
  </si>
  <si>
    <t>% SO3</t>
  </si>
  <si>
    <t>ERROR=</t>
  </si>
  <si>
    <t>ppt</t>
  </si>
  <si>
    <t>moles of Cl</t>
  </si>
  <si>
    <t>moles of BaCl2</t>
  </si>
  <si>
    <t>g of BaCl2</t>
  </si>
  <si>
    <t>BaSO4</t>
  </si>
  <si>
    <t>SO3</t>
  </si>
  <si>
    <t>Cl</t>
  </si>
  <si>
    <t>BaCl2</t>
  </si>
  <si>
    <t xml:space="preserve"> </t>
  </si>
  <si>
    <t>g Cl impurity</t>
  </si>
  <si>
    <t>CASE I   Chloride on Surface</t>
  </si>
  <si>
    <t>g Sample</t>
  </si>
  <si>
    <t>CASE 2  IMPURITY IN CRYSTAL STRUCTURE AS BaCl2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</si>
</sst>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0" fontId="1" fillId="0" borderId="0" xfId="0" applyFont="1"/>
    <xf numFmtId="2" fontId="2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="89" zoomScaleNormal="89" workbookViewId="0">
      <selection activeCell="L20" sqref="L20"/>
    </sheetView>
  </sheetViews>
  <sheetFormatPr defaultRowHeight="15" x14ac:dyDescent="0.25"/>
  <cols>
    <col min="4" max="4" width="10.5703125" bestFit="1" customWidth="1"/>
    <col min="9" max="9" width="7.7109375" customWidth="1"/>
    <col min="10" max="10" width="0.28515625" customWidth="1"/>
  </cols>
  <sheetData>
    <row r="1" spans="1:9" ht="18.75" x14ac:dyDescent="0.3">
      <c r="D1" s="6">
        <v>0.98650000000000004</v>
      </c>
      <c r="E1" t="s">
        <v>17</v>
      </c>
    </row>
    <row r="3" spans="1:9" ht="18.75" x14ac:dyDescent="0.3">
      <c r="D3" s="7">
        <v>0.75319999999999998</v>
      </c>
      <c r="E3" t="s">
        <v>0</v>
      </c>
      <c r="H3" t="s">
        <v>14</v>
      </c>
      <c r="I3" t="s">
        <v>14</v>
      </c>
    </row>
    <row r="5" spans="1:9" x14ac:dyDescent="0.25">
      <c r="A5" t="s">
        <v>10</v>
      </c>
      <c r="B5">
        <v>233.43</v>
      </c>
      <c r="D5">
        <f>D3/233.43</f>
        <v>3.2266632395150578E-3</v>
      </c>
      <c r="E5" t="s">
        <v>1</v>
      </c>
    </row>
    <row r="6" spans="1:9" x14ac:dyDescent="0.25">
      <c r="D6">
        <f>D5</f>
        <v>3.2266632395150578E-3</v>
      </c>
      <c r="E6" t="s">
        <v>2</v>
      </c>
    </row>
    <row r="7" spans="1:9" x14ac:dyDescent="0.25">
      <c r="A7" t="s">
        <v>11</v>
      </c>
      <c r="B7">
        <v>80.066000000000003</v>
      </c>
      <c r="D7">
        <f>B7*D6</f>
        <v>0.25834601893501263</v>
      </c>
      <c r="E7" t="s">
        <v>3</v>
      </c>
    </row>
    <row r="9" spans="1:9" ht="18.75" x14ac:dyDescent="0.3">
      <c r="D9" s="5">
        <f>100*D7/D1</f>
        <v>26.188141807908021</v>
      </c>
      <c r="E9" t="s">
        <v>4</v>
      </c>
    </row>
    <row r="11" spans="1:9" x14ac:dyDescent="0.25">
      <c r="A11" s="4" t="s">
        <v>16</v>
      </c>
    </row>
    <row r="13" spans="1:9" x14ac:dyDescent="0.25">
      <c r="B13" s="1">
        <f>D1</f>
        <v>0.98650000000000004</v>
      </c>
      <c r="D13" s="1">
        <f>B13-C13</f>
        <v>0.98650000000000004</v>
      </c>
      <c r="E13" t="s">
        <v>17</v>
      </c>
    </row>
    <row r="15" spans="1:9" ht="18.75" x14ac:dyDescent="0.3">
      <c r="B15" s="2">
        <f>D3-G15</f>
        <v>0.73170000000000002</v>
      </c>
      <c r="D15" s="2">
        <f>B15</f>
        <v>0.73170000000000002</v>
      </c>
      <c r="E15" t="s">
        <v>0</v>
      </c>
      <c r="G15" s="6">
        <v>2.1499999999999998E-2</v>
      </c>
      <c r="H15" t="s">
        <v>15</v>
      </c>
    </row>
    <row r="17" spans="1:9" x14ac:dyDescent="0.25">
      <c r="B17">
        <v>233.43</v>
      </c>
      <c r="D17">
        <f>D15/233.43</f>
        <v>3.1345585400334147E-3</v>
      </c>
      <c r="E17" t="s">
        <v>1</v>
      </c>
    </row>
    <row r="18" spans="1:9" x14ac:dyDescent="0.25">
      <c r="D18">
        <f>D17</f>
        <v>3.1345585400334147E-3</v>
      </c>
      <c r="E18" t="s">
        <v>2</v>
      </c>
    </row>
    <row r="19" spans="1:9" x14ac:dyDescent="0.25">
      <c r="B19">
        <v>80.066000000000003</v>
      </c>
      <c r="D19">
        <f>B19*D18</f>
        <v>0.25097156406631538</v>
      </c>
      <c r="E19" t="s">
        <v>3</v>
      </c>
    </row>
    <row r="21" spans="1:9" ht="18.75" x14ac:dyDescent="0.3">
      <c r="D21" s="5">
        <f>100*D19/D13</f>
        <v>25.440604568303634</v>
      </c>
      <c r="E21" t="s">
        <v>4</v>
      </c>
      <c r="G21" t="s">
        <v>5</v>
      </c>
      <c r="H21" s="3">
        <f>-1000*(D21-D9)/D9</f>
        <v>28.544875199150397</v>
      </c>
      <c r="I21" s="4" t="s">
        <v>6</v>
      </c>
    </row>
    <row r="23" spans="1:9" x14ac:dyDescent="0.25">
      <c r="A23" s="4" t="s">
        <v>18</v>
      </c>
    </row>
    <row r="25" spans="1:9" x14ac:dyDescent="0.25">
      <c r="D25" s="1">
        <f>D1</f>
        <v>0.98650000000000004</v>
      </c>
      <c r="E25" t="s">
        <v>17</v>
      </c>
    </row>
    <row r="26" spans="1:9" x14ac:dyDescent="0.25">
      <c r="G26" s="1">
        <f>G15</f>
        <v>2.1499999999999998E-2</v>
      </c>
      <c r="H26" t="s">
        <v>15</v>
      </c>
    </row>
    <row r="27" spans="1:9" x14ac:dyDescent="0.25">
      <c r="A27" t="s">
        <v>12</v>
      </c>
      <c r="B27">
        <v>35.453000000000003</v>
      </c>
      <c r="D27" s="2"/>
      <c r="G27">
        <f>G26/B27</f>
        <v>6.0643669083011297E-4</v>
      </c>
      <c r="H27" t="s">
        <v>7</v>
      </c>
    </row>
    <row r="28" spans="1:9" x14ac:dyDescent="0.25">
      <c r="A28" t="s">
        <v>13</v>
      </c>
      <c r="B28">
        <v>208.33</v>
      </c>
      <c r="D28" s="2"/>
      <c r="G28">
        <f>G27/2</f>
        <v>3.0321834541505648E-4</v>
      </c>
      <c r="H28" t="s">
        <v>8</v>
      </c>
    </row>
    <row r="29" spans="1:9" x14ac:dyDescent="0.25">
      <c r="D29" s="2"/>
      <c r="G29">
        <f>G28*B28</f>
        <v>6.3169477900318724E-2</v>
      </c>
      <c r="H29" t="s">
        <v>9</v>
      </c>
    </row>
    <row r="30" spans="1:9" x14ac:dyDescent="0.25">
      <c r="B30">
        <f>G29</f>
        <v>6.3169477900318724E-2</v>
      </c>
      <c r="D30" s="2">
        <f>D3-B30</f>
        <v>0.6900305220996813</v>
      </c>
      <c r="E30" t="s">
        <v>0</v>
      </c>
    </row>
    <row r="31" spans="1:9" x14ac:dyDescent="0.25">
      <c r="D31" s="2"/>
    </row>
    <row r="32" spans="1:9" x14ac:dyDescent="0.25">
      <c r="B32">
        <v>233.43</v>
      </c>
      <c r="D32">
        <f>D30/233.43</f>
        <v>2.9560490172629108E-3</v>
      </c>
      <c r="E32" t="s">
        <v>1</v>
      </c>
    </row>
    <row r="33" spans="2:9" x14ac:dyDescent="0.25">
      <c r="D33">
        <f>D32</f>
        <v>2.9560490172629108E-3</v>
      </c>
      <c r="E33" t="s">
        <v>2</v>
      </c>
    </row>
    <row r="34" spans="2:9" x14ac:dyDescent="0.25">
      <c r="B34">
        <v>80.066000000000003</v>
      </c>
      <c r="D34">
        <f>B34*D33</f>
        <v>0.23667902061617221</v>
      </c>
      <c r="E34" t="s">
        <v>3</v>
      </c>
    </row>
    <row r="36" spans="2:9" ht="18.75" x14ac:dyDescent="0.3">
      <c r="D36" s="5">
        <f>100*D34/D25</f>
        <v>23.991791243403163</v>
      </c>
      <c r="E36" t="s">
        <v>4</v>
      </c>
      <c r="G36" t="s">
        <v>5</v>
      </c>
      <c r="H36" s="3">
        <f>1000*(D9-D36)/D9</f>
        <v>83.868133165585149</v>
      </c>
      <c r="I36" s="4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Loyola University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Naleway</dc:creator>
  <cp:lastModifiedBy>Conrad Naleway</cp:lastModifiedBy>
  <cp:lastPrinted>2014-02-17T19:41:20Z</cp:lastPrinted>
  <dcterms:created xsi:type="dcterms:W3CDTF">2014-02-17T16:35:13Z</dcterms:created>
  <dcterms:modified xsi:type="dcterms:W3CDTF">2014-02-25T14:06:30Z</dcterms:modified>
</cp:coreProperties>
</file>