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60" windowWidth="23360" windowHeight="130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C4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B8" i="2"/>
  <c r="D9" i="2"/>
  <c r="C3" i="2"/>
  <c r="C9" i="2"/>
  <c r="G10" i="1"/>
  <c r="D11" i="1"/>
  <c r="D9" i="1"/>
  <c r="F5" i="1"/>
  <c r="B2" i="1"/>
  <c r="C2" i="1"/>
  <c r="B7" i="1"/>
  <c r="D2" i="1"/>
  <c r="B3" i="1"/>
  <c r="C3" i="1"/>
  <c r="D3" i="1"/>
  <c r="F3" i="1"/>
  <c r="B6" i="1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E9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C62" i="2"/>
  <c r="C57" i="2"/>
  <c r="C49" i="2"/>
  <c r="E49" i="2"/>
  <c r="C46" i="2"/>
  <c r="C33" i="2"/>
  <c r="E33" i="2"/>
  <c r="C30" i="2"/>
  <c r="C17" i="2"/>
  <c r="E17" i="2"/>
  <c r="C14" i="2"/>
  <c r="C51" i="2"/>
  <c r="E51" i="2"/>
  <c r="C40" i="2"/>
  <c r="E40" i="2"/>
  <c r="C35" i="2"/>
  <c r="E35" i="2"/>
  <c r="C24" i="2"/>
  <c r="E24" i="2"/>
  <c r="C19" i="2"/>
  <c r="E19" i="2"/>
  <c r="C67" i="2"/>
  <c r="E67" i="2"/>
  <c r="C69" i="2"/>
  <c r="E69" i="2"/>
  <c r="C58" i="2"/>
  <c r="E58" i="2"/>
  <c r="C53" i="2"/>
  <c r="E53" i="2"/>
  <c r="C42" i="2"/>
  <c r="E42" i="2"/>
  <c r="C37" i="2"/>
  <c r="E37" i="2"/>
  <c r="C26" i="2"/>
  <c r="E26" i="2"/>
  <c r="C21" i="2"/>
  <c r="E21" i="2"/>
  <c r="C10" i="2"/>
  <c r="C64" i="2"/>
  <c r="E64" i="2"/>
  <c r="C8" i="2"/>
  <c r="E8" i="2"/>
  <c r="C60" i="2"/>
  <c r="E60" i="2"/>
  <c r="C55" i="2"/>
  <c r="E55" i="2"/>
  <c r="C44" i="2"/>
  <c r="E44" i="2"/>
  <c r="C39" i="2"/>
  <c r="E39" i="2"/>
  <c r="C28" i="2"/>
  <c r="E28" i="2"/>
  <c r="C23" i="2"/>
  <c r="E23" i="2"/>
  <c r="C12" i="2"/>
  <c r="E12" i="2"/>
  <c r="E10" i="2"/>
  <c r="C70" i="2"/>
  <c r="E70" i="2"/>
  <c r="C65" i="2"/>
  <c r="E65" i="2"/>
  <c r="C63" i="2"/>
  <c r="E63" i="2"/>
  <c r="C56" i="2"/>
  <c r="E56" i="2"/>
  <c r="C54" i="2"/>
  <c r="E54" i="2"/>
  <c r="C47" i="2"/>
  <c r="E47" i="2"/>
  <c r="C45" i="2"/>
  <c r="E45" i="2"/>
  <c r="C38" i="2"/>
  <c r="E38" i="2"/>
  <c r="C36" i="2"/>
  <c r="E36" i="2"/>
  <c r="C31" i="2"/>
  <c r="E31" i="2"/>
  <c r="C29" i="2"/>
  <c r="E29" i="2"/>
  <c r="C22" i="2"/>
  <c r="E22" i="2"/>
  <c r="C20" i="2"/>
  <c r="E20" i="2"/>
  <c r="C15" i="2"/>
  <c r="E15" i="2"/>
  <c r="C13" i="2"/>
  <c r="E13" i="2"/>
  <c r="C68" i="2"/>
  <c r="E68" i="2"/>
  <c r="C66" i="2"/>
  <c r="E66" i="2"/>
  <c r="E62" i="2"/>
  <c r="C61" i="2"/>
  <c r="E61" i="2"/>
  <c r="C59" i="2"/>
  <c r="E59" i="2"/>
  <c r="C52" i="2"/>
  <c r="E52" i="2"/>
  <c r="C50" i="2"/>
  <c r="E50" i="2"/>
  <c r="C48" i="2"/>
  <c r="E48" i="2"/>
  <c r="E46" i="2"/>
  <c r="C43" i="2"/>
  <c r="E43" i="2"/>
  <c r="C41" i="2"/>
  <c r="E41" i="2"/>
  <c r="C34" i="2"/>
  <c r="E34" i="2"/>
  <c r="C32" i="2"/>
  <c r="E32" i="2"/>
  <c r="E30" i="2"/>
  <c r="C27" i="2"/>
  <c r="E27" i="2"/>
  <c r="C25" i="2"/>
  <c r="E25" i="2"/>
  <c r="C18" i="2"/>
  <c r="E18" i="2"/>
  <c r="C16" i="2"/>
  <c r="E16" i="2"/>
  <c r="E14" i="2"/>
  <c r="C11" i="2"/>
  <c r="E11" i="2"/>
  <c r="E57" i="2"/>
</calcChain>
</file>

<file path=xl/sharedStrings.xml><?xml version="1.0" encoding="utf-8"?>
<sst xmlns="http://schemas.openxmlformats.org/spreadsheetml/2006/main" count="10" uniqueCount="10">
  <si>
    <t>POH = pKb -log(B/BH+)</t>
  </si>
  <si>
    <t>Ca</t>
  </si>
  <si>
    <t>Cb</t>
  </si>
  <si>
    <t>Pka</t>
  </si>
  <si>
    <t>PKb</t>
  </si>
  <si>
    <t>H+</t>
  </si>
  <si>
    <t>pH</t>
  </si>
  <si>
    <t>Left</t>
  </si>
  <si>
    <t>Right</t>
  </si>
  <si>
    <t>pKa*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</si>
</sst>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72375328084"/>
          <c:y val="0.0745487022455526"/>
          <c:w val="0.70852624671916"/>
          <c:h val="0.89719889180519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Sheet2!$A$8:$A$70</c:f>
              <c:numCache>
                <c:formatCode>General</c:formatCode>
                <c:ptCount val="63"/>
                <c:pt idx="0">
                  <c:v>4.0</c:v>
                </c:pt>
                <c:pt idx="1">
                  <c:v>4.1</c:v>
                </c:pt>
                <c:pt idx="2">
                  <c:v>4.199999999999999</c:v>
                </c:pt>
                <c:pt idx="3">
                  <c:v>4.299999999999999</c:v>
                </c:pt>
                <c:pt idx="4">
                  <c:v>4.399999999999999</c:v>
                </c:pt>
                <c:pt idx="5">
                  <c:v>4.499999999999998</c:v>
                </c:pt>
                <c:pt idx="6">
                  <c:v>4.599999999999998</c:v>
                </c:pt>
                <c:pt idx="7">
                  <c:v>4.699999999999997</c:v>
                </c:pt>
                <c:pt idx="8">
                  <c:v>4.799999999999997</c:v>
                </c:pt>
                <c:pt idx="9">
                  <c:v>4.899999999999997</c:v>
                </c:pt>
                <c:pt idx="10">
                  <c:v>4.999999999999996</c:v>
                </c:pt>
                <c:pt idx="11">
                  <c:v>5.099999999999996</c:v>
                </c:pt>
                <c:pt idx="12">
                  <c:v>5.199999999999996</c:v>
                </c:pt>
                <c:pt idx="13">
                  <c:v>5.299999999999995</c:v>
                </c:pt>
                <c:pt idx="14">
                  <c:v>5.399999999999995</c:v>
                </c:pt>
                <c:pt idx="15">
                  <c:v>5.499999999999994</c:v>
                </c:pt>
                <c:pt idx="16">
                  <c:v>5.599999999999994</c:v>
                </c:pt>
                <c:pt idx="17">
                  <c:v>5.699999999999994</c:v>
                </c:pt>
                <c:pt idx="18">
                  <c:v>5.799999999999994</c:v>
                </c:pt>
                <c:pt idx="19">
                  <c:v>5.899999999999993</c:v>
                </c:pt>
                <c:pt idx="20">
                  <c:v>5.999999999999993</c:v>
                </c:pt>
                <c:pt idx="21">
                  <c:v>6.099999999999993</c:v>
                </c:pt>
                <c:pt idx="22">
                  <c:v>6.199999999999992</c:v>
                </c:pt>
                <c:pt idx="23">
                  <c:v>6.299999999999992</c:v>
                </c:pt>
                <c:pt idx="24">
                  <c:v>6.399999999999991</c:v>
                </c:pt>
                <c:pt idx="25">
                  <c:v>6.499999999999991</c:v>
                </c:pt>
                <c:pt idx="26">
                  <c:v>6.599999999999991</c:v>
                </c:pt>
                <c:pt idx="27">
                  <c:v>6.69999999999999</c:v>
                </c:pt>
                <c:pt idx="28">
                  <c:v>6.79999999999999</c:v>
                </c:pt>
                <c:pt idx="29">
                  <c:v>6.89999999999999</c:v>
                </c:pt>
                <c:pt idx="30">
                  <c:v>6.99999999999999</c:v>
                </c:pt>
                <c:pt idx="31">
                  <c:v>7.099999999999989</c:v>
                </c:pt>
                <c:pt idx="32">
                  <c:v>7.199999999999989</c:v>
                </c:pt>
                <c:pt idx="33">
                  <c:v>7.299999999999988</c:v>
                </c:pt>
                <c:pt idx="34">
                  <c:v>7.399999999999988</c:v>
                </c:pt>
                <c:pt idx="35">
                  <c:v>7.499999999999987</c:v>
                </c:pt>
                <c:pt idx="36">
                  <c:v>7.599999999999987</c:v>
                </c:pt>
                <c:pt idx="37">
                  <c:v>7.699999999999987</c:v>
                </c:pt>
                <c:pt idx="38">
                  <c:v>7.799999999999986</c:v>
                </c:pt>
                <c:pt idx="39">
                  <c:v>7.899999999999986</c:v>
                </c:pt>
                <c:pt idx="40">
                  <c:v>7.999999999999985</c:v>
                </c:pt>
                <c:pt idx="41">
                  <c:v>8.099999999999985</c:v>
                </c:pt>
                <c:pt idx="42">
                  <c:v>8.199999999999985</c:v>
                </c:pt>
                <c:pt idx="43">
                  <c:v>8.299999999999984</c:v>
                </c:pt>
                <c:pt idx="44">
                  <c:v>8.399999999999984</c:v>
                </c:pt>
                <c:pt idx="45">
                  <c:v>8.499999999999983</c:v>
                </c:pt>
                <c:pt idx="46">
                  <c:v>8.599999999999983</c:v>
                </c:pt>
                <c:pt idx="47">
                  <c:v>8.699999999999983</c:v>
                </c:pt>
                <c:pt idx="48">
                  <c:v>8.799999999999982</c:v>
                </c:pt>
                <c:pt idx="49">
                  <c:v>8.89999999999998</c:v>
                </c:pt>
                <c:pt idx="50">
                  <c:v>8.99999999999998</c:v>
                </c:pt>
                <c:pt idx="51">
                  <c:v>9.09999999999998</c:v>
                </c:pt>
                <c:pt idx="52">
                  <c:v>9.19999999999998</c:v>
                </c:pt>
                <c:pt idx="53">
                  <c:v>9.29999999999998</c:v>
                </c:pt>
                <c:pt idx="54">
                  <c:v>9.39999999999998</c:v>
                </c:pt>
                <c:pt idx="55">
                  <c:v>9.49999999999998</c:v>
                </c:pt>
                <c:pt idx="56">
                  <c:v>9.59999999999998</c:v>
                </c:pt>
                <c:pt idx="57">
                  <c:v>9.69999999999998</c:v>
                </c:pt>
                <c:pt idx="58">
                  <c:v>9.79999999999998</c:v>
                </c:pt>
                <c:pt idx="59">
                  <c:v>9.899999999999978</c:v>
                </c:pt>
                <c:pt idx="60">
                  <c:v>9.999999999999978</c:v>
                </c:pt>
                <c:pt idx="61">
                  <c:v>10.09999999999998</c:v>
                </c:pt>
                <c:pt idx="62">
                  <c:v>10.19999999999998</c:v>
                </c:pt>
              </c:numCache>
            </c:numRef>
          </c:xVal>
          <c:yVal>
            <c:numRef>
              <c:f>Sheet2!$E$8:$E$70</c:f>
              <c:numCache>
                <c:formatCode>General</c:formatCode>
                <c:ptCount val="63"/>
                <c:pt idx="0">
                  <c:v>-0.00820080998100812</c:v>
                </c:pt>
                <c:pt idx="1">
                  <c:v>-0.00619491478389301</c:v>
                </c:pt>
                <c:pt idx="2">
                  <c:v>-0.00443802366205249</c:v>
                </c:pt>
                <c:pt idx="3">
                  <c:v>-0.00286656023999895</c:v>
                </c:pt>
                <c:pt idx="4">
                  <c:v>-0.0014181240990586</c:v>
                </c:pt>
                <c:pt idx="5">
                  <c:v>-3.16224603739423E-5</c:v>
                </c:pt>
                <c:pt idx="6">
                  <c:v>0.00135319516698394</c:v>
                </c:pt>
                <c:pt idx="7">
                  <c:v>0.00279648959419995</c:v>
                </c:pt>
                <c:pt idx="8">
                  <c:v>0.00435907978512651</c:v>
                </c:pt>
                <c:pt idx="9">
                  <c:v>0.00610289362652336</c:v>
                </c:pt>
                <c:pt idx="10">
                  <c:v>0.00809081108100803</c:v>
                </c:pt>
                <c:pt idx="11">
                  <c:v>0.0103855665693567</c:v>
                </c:pt>
                <c:pt idx="12">
                  <c:v>0.0130473796376259</c:v>
                </c:pt>
                <c:pt idx="13">
                  <c:v>0.0161300553309133</c:v>
                </c:pt>
                <c:pt idx="14">
                  <c:v>0.0196754937695757</c:v>
                </c:pt>
                <c:pt idx="15">
                  <c:v>0.0237069173014955</c:v>
                </c:pt>
                <c:pt idx="16">
                  <c:v>0.0282216577229915</c:v>
                </c:pt>
                <c:pt idx="17">
                  <c:v>0.0331849383741721</c:v>
                </c:pt>
                <c:pt idx="18">
                  <c:v>0.0385265008729862</c:v>
                </c:pt>
                <c:pt idx="19">
                  <c:v>0.0441418513905054</c:v>
                </c:pt>
                <c:pt idx="20">
                  <c:v>0.0498991099000995</c:v>
                </c:pt>
                <c:pt idx="21">
                  <c:v>0.0556510118594313</c:v>
                </c:pt>
                <c:pt idx="22">
                  <c:v>0.0612500109580674</c:v>
                </c:pt>
                <c:pt idx="23">
                  <c:v>0.06656336760662</c:v>
                </c:pt>
                <c:pt idx="24">
                  <c:v>0.0714851072421828</c:v>
                </c:pt>
                <c:pt idx="25">
                  <c:v>0.075942795280043</c:v>
                </c:pt>
                <c:pt idx="26">
                  <c:v>0.0798986751744372</c:v>
                </c:pt>
                <c:pt idx="27">
                  <c:v>0.0833461488679632</c:v>
                </c:pt>
                <c:pt idx="28">
                  <c:v>0.0863033693256577</c:v>
                </c:pt>
                <c:pt idx="29">
                  <c:v>0.0888057888930461</c:v>
                </c:pt>
                <c:pt idx="30">
                  <c:v>0.0908990919089907</c:v>
                </c:pt>
                <c:pt idx="31">
                  <c:v>0.0926333481965202</c:v>
                </c:pt>
                <c:pt idx="32">
                  <c:v>0.0940586919079451</c:v>
                </c:pt>
                <c:pt idx="33">
                  <c:v>0.0952224656829274</c:v>
                </c:pt>
                <c:pt idx="34">
                  <c:v>0.096167580076478</c:v>
                </c:pt>
                <c:pt idx="35">
                  <c:v>0.0969317794241544</c:v>
                </c:pt>
                <c:pt idx="36">
                  <c:v>0.0975475244099352</c:v>
                </c:pt>
                <c:pt idx="37">
                  <c:v>0.0980422556248474</c:v>
                </c:pt>
                <c:pt idx="38">
                  <c:v>0.0984388640161555</c:v>
                </c:pt>
                <c:pt idx="39">
                  <c:v>0.0987562493039732</c:v>
                </c:pt>
                <c:pt idx="40">
                  <c:v>0.0990098910000989</c:v>
                </c:pt>
                <c:pt idx="41">
                  <c:v>0.0992123882751712</c:v>
                </c:pt>
                <c:pt idx="42">
                  <c:v>0.0993739463961121</c:v>
                </c:pt>
                <c:pt idx="43">
                  <c:v>0.099502801192052</c:v>
                </c:pt>
                <c:pt idx="44">
                  <c:v>0.0996055812378589</c:v>
                </c:pt>
                <c:pt idx="45">
                  <c:v>0.0996876119702904</c:v>
                </c:pt>
                <c:pt idx="46">
                  <c:v>0.0997531681050783</c:v>
                </c:pt>
                <c:pt idx="47">
                  <c:v>0.0998056814341677</c:v>
                </c:pt>
                <c:pt idx="48">
                  <c:v>0.0998479109714034</c:v>
                </c:pt>
                <c:pt idx="49">
                  <c:v>0.0998820818799036</c:v>
                </c:pt>
                <c:pt idx="50">
                  <c:v>0.0999099989001999</c:v>
                </c:pt>
                <c:pt idx="51">
                  <c:v>0.0999331392492124</c:v>
                </c:pt>
                <c:pt idx="52">
                  <c:v>0.0999527292564386</c:v>
                </c:pt>
                <c:pt idx="53">
                  <c:v>0.0999698083861828</c:v>
                </c:pt>
                <c:pt idx="54">
                  <c:v>0.0999852837810762</c:v>
                </c:pt>
                <c:pt idx="55">
                  <c:v>0.0999999780578443</c:v>
                </c:pt>
                <c:pt idx="56">
                  <c:v>0.100014672790683</c:v>
                </c:pt>
                <c:pt idx="57">
                  <c:v>0.100030149928345</c:v>
                </c:pt>
                <c:pt idx="58">
                  <c:v>0.100047233306593</c:v>
                </c:pt>
                <c:pt idx="59">
                  <c:v>0.100066832438903</c:v>
                </c:pt>
                <c:pt idx="60">
                  <c:v>0.100089990899901</c:v>
                </c:pt>
                <c:pt idx="61">
                  <c:v>0.100117941867025</c:v>
                </c:pt>
                <c:pt idx="62">
                  <c:v>0.100152173771215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45544"/>
        <c:axId val="-2146244120"/>
      </c:scatterChart>
      <c:valAx>
        <c:axId val="-214624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44120"/>
        <c:crosses val="autoZero"/>
        <c:crossBetween val="midCat"/>
      </c:valAx>
      <c:valAx>
        <c:axId val="-214624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4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14287</xdr:rowOff>
    </xdr:from>
    <xdr:to>
      <xdr:col>17</xdr:col>
      <xdr:colOff>209549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D8" sqref="D8"/>
    </sheetView>
  </sheetViews>
  <sheetFormatPr baseColWidth="10" defaultColWidth="8.83203125" defaultRowHeight="14" x14ac:dyDescent="0"/>
  <sheetData>
    <row r="2" spans="2:7">
      <c r="B2">
        <f>0.15*325</f>
        <v>48.75</v>
      </c>
      <c r="C2">
        <f>B2/4</f>
        <v>12.1875</v>
      </c>
      <c r="D2">
        <f>C2+B7</f>
        <v>13.4375</v>
      </c>
    </row>
    <row r="3" spans="2:7">
      <c r="B3">
        <f>0.25*210</f>
        <v>52.5</v>
      </c>
      <c r="C3">
        <f>B3/4</f>
        <v>13.125</v>
      </c>
      <c r="D3">
        <f>C3-B7</f>
        <v>11.875</v>
      </c>
      <c r="F3">
        <f>4.82-LOG(D2/D3)</f>
        <v>4.7663151410372242</v>
      </c>
    </row>
    <row r="5" spans="2:7">
      <c r="F5">
        <f>4.82-LOG((0.01219+0.00125)/(0.01313-0.00125))</f>
        <v>4.7664171719273689</v>
      </c>
    </row>
    <row r="6" spans="2:7">
      <c r="B6">
        <f>0.01*0.125</f>
        <v>1.25E-3</v>
      </c>
    </row>
    <row r="7" spans="2:7">
      <c r="B7">
        <f>10*0.125</f>
        <v>1.25</v>
      </c>
    </row>
    <row r="9" spans="2:7">
      <c r="D9">
        <f>8.07-LOG((0.125-0.01815)/0.01815)</f>
        <v>7.3001021028720432</v>
      </c>
    </row>
    <row r="10" spans="2:7">
      <c r="G10">
        <f>0.7259/4</f>
        <v>0.181475</v>
      </c>
    </row>
    <row r="11" spans="2:7">
      <c r="D11">
        <f>0.0242*0.75</f>
        <v>1.8149999999999999E-2</v>
      </c>
    </row>
    <row r="14" spans="2:7">
      <c r="C14" t="s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zoomScale="150" zoomScaleNormal="150" zoomScalePageLayoutView="150" workbookViewId="0">
      <selection activeCell="F17" sqref="F17"/>
    </sheetView>
  </sheetViews>
  <sheetFormatPr baseColWidth="10" defaultColWidth="8.83203125" defaultRowHeight="14" x14ac:dyDescent="0"/>
  <cols>
    <col min="2" max="3" width="12" bestFit="1" customWidth="1"/>
  </cols>
  <sheetData>
    <row r="1" spans="1:6">
      <c r="A1" t="s">
        <v>1</v>
      </c>
      <c r="B1">
        <v>0.1</v>
      </c>
    </row>
    <row r="2" spans="1:6">
      <c r="A2" t="s">
        <v>2</v>
      </c>
      <c r="B2">
        <v>0.1</v>
      </c>
    </row>
    <row r="3" spans="1:6">
      <c r="A3" t="s">
        <v>3</v>
      </c>
      <c r="B3">
        <v>3</v>
      </c>
      <c r="C3">
        <f>10^-B3</f>
        <v>1E-3</v>
      </c>
    </row>
    <row r="4" spans="1:6">
      <c r="A4" t="s">
        <v>4</v>
      </c>
      <c r="B4">
        <v>8</v>
      </c>
      <c r="C4">
        <f>10^-B4</f>
        <v>1E-8</v>
      </c>
      <c r="E4" t="s">
        <v>9</v>
      </c>
      <c r="F4">
        <f>14-B4</f>
        <v>6</v>
      </c>
    </row>
    <row r="6" spans="1:6">
      <c r="A6" t="s">
        <v>6</v>
      </c>
      <c r="B6" t="s">
        <v>5</v>
      </c>
      <c r="C6" t="s">
        <v>7</v>
      </c>
      <c r="D6" t="s">
        <v>8</v>
      </c>
    </row>
    <row r="8" spans="1:6">
      <c r="A8">
        <v>4</v>
      </c>
      <c r="B8">
        <f>10^-A8</f>
        <v>1E-4</v>
      </c>
      <c r="C8">
        <f>B$1*C$3/(B8+C$3)+( 10^-14/B8)</f>
        <v>9.0909091009090906E-2</v>
      </c>
      <c r="D8">
        <f>B8+C$4*B$2*B8/(10^-14+C$4*B8)</f>
        <v>9.9109900990099031E-2</v>
      </c>
      <c r="E8">
        <f>C8-D8</f>
        <v>-8.2008099810081253E-3</v>
      </c>
    </row>
    <row r="9" spans="1:6">
      <c r="A9">
        <f>A8+0.1</f>
        <v>4.0999999999999996</v>
      </c>
      <c r="B9">
        <f t="shared" ref="B9:B70" si="0">10^-A9</f>
        <v>7.9432823472428153E-5</v>
      </c>
      <c r="C9">
        <f t="shared" ref="C9:C70" si="1">B$1*C$3/(B9+C$3)+( 10^-14/B9)</f>
        <v>9.264124451413519E-2</v>
      </c>
      <c r="D9">
        <f t="shared" ref="D9:D70" si="2">B9+C$4*B$2*B9/(10^-14+C$4*B9)</f>
        <v>9.8836159298028206E-2</v>
      </c>
      <c r="E9">
        <f t="shared" ref="E9:E70" si="3">C9-D9</f>
        <v>-6.1949147838930158E-3</v>
      </c>
    </row>
    <row r="10" spans="1:6">
      <c r="A10">
        <f t="shared" ref="A10:A70" si="4">A9+0.1</f>
        <v>4.1999999999999993</v>
      </c>
      <c r="B10">
        <f t="shared" si="0"/>
        <v>6.3095734448019388E-5</v>
      </c>
      <c r="C10">
        <f t="shared" si="1"/>
        <v>9.406490584821256E-2</v>
      </c>
      <c r="D10">
        <f t="shared" si="2"/>
        <v>9.8502929510265055E-2</v>
      </c>
      <c r="E10">
        <f t="shared" si="3"/>
        <v>-4.4380236620524954E-3</v>
      </c>
    </row>
    <row r="11" spans="1:6">
      <c r="A11">
        <f t="shared" si="4"/>
        <v>4.2999999999999989</v>
      </c>
      <c r="B11">
        <f t="shared" si="0"/>
        <v>5.0118723362727333E-5</v>
      </c>
      <c r="C11">
        <f t="shared" si="1"/>
        <v>9.5227328096105832E-2</v>
      </c>
      <c r="D11">
        <f t="shared" si="2"/>
        <v>9.8093888336104787E-2</v>
      </c>
      <c r="E11">
        <f t="shared" si="3"/>
        <v>-2.8665602399989554E-3</v>
      </c>
    </row>
    <row r="12" spans="1:6">
      <c r="A12">
        <f t="shared" si="4"/>
        <v>4.3999999999999986</v>
      </c>
      <c r="B12">
        <f t="shared" si="0"/>
        <v>3.9810717055349837E-5</v>
      </c>
      <c r="C12">
        <f t="shared" si="1"/>
        <v>9.6171349862963149E-2</v>
      </c>
      <c r="D12">
        <f t="shared" si="2"/>
        <v>9.758947396202175E-2</v>
      </c>
      <c r="E12">
        <f t="shared" si="3"/>
        <v>-1.4181240990586014E-3</v>
      </c>
    </row>
    <row r="13" spans="1:6">
      <c r="A13">
        <f t="shared" si="4"/>
        <v>4.4999999999999982</v>
      </c>
      <c r="B13">
        <f t="shared" si="0"/>
        <v>3.1622776601683917E-5</v>
      </c>
      <c r="C13">
        <f t="shared" si="1"/>
        <v>9.6934657313056213E-2</v>
      </c>
      <c r="D13">
        <f t="shared" si="2"/>
        <v>9.6966279773430156E-2</v>
      </c>
      <c r="E13">
        <f t="shared" si="3"/>
        <v>-3.162246037394234E-5</v>
      </c>
    </row>
    <row r="14" spans="1:6">
      <c r="A14">
        <f t="shared" si="4"/>
        <v>4.5999999999999979</v>
      </c>
      <c r="B14">
        <f t="shared" si="0"/>
        <v>2.5118864315095879E-5</v>
      </c>
      <c r="C14">
        <f t="shared" si="1"/>
        <v>9.7549663643073575E-2</v>
      </c>
      <c r="D14">
        <f t="shared" si="2"/>
        <v>9.6196468476089633E-2</v>
      </c>
      <c r="E14">
        <f t="shared" si="3"/>
        <v>1.353195166983942E-3</v>
      </c>
    </row>
    <row r="15" spans="1:6">
      <c r="A15">
        <f t="shared" si="4"/>
        <v>4.6999999999999975</v>
      </c>
      <c r="B15">
        <f t="shared" si="0"/>
        <v>1.9952623149688878E-5</v>
      </c>
      <c r="C15">
        <f t="shared" si="1"/>
        <v>9.8043770113929271E-2</v>
      </c>
      <c r="D15">
        <f t="shared" si="2"/>
        <v>9.5247280519729319E-2</v>
      </c>
      <c r="E15">
        <f t="shared" si="3"/>
        <v>2.7964895941999524E-3</v>
      </c>
    </row>
    <row r="16" spans="1:6">
      <c r="A16">
        <f t="shared" si="4"/>
        <v>4.7999999999999972</v>
      </c>
      <c r="B16">
        <f t="shared" si="0"/>
        <v>1.5848931924611216E-5</v>
      </c>
      <c r="C16">
        <f t="shared" si="1"/>
        <v>9.8439834406774382E-2</v>
      </c>
      <c r="D16">
        <f t="shared" si="2"/>
        <v>9.4080754621647875E-2</v>
      </c>
      <c r="E16">
        <f t="shared" si="3"/>
        <v>4.3590797851265073E-3</v>
      </c>
    </row>
    <row r="17" spans="1:5">
      <c r="A17">
        <f t="shared" si="4"/>
        <v>4.8999999999999968</v>
      </c>
      <c r="B17">
        <f t="shared" si="0"/>
        <v>1.2589254117941746E-5</v>
      </c>
      <c r="C17">
        <f t="shared" si="1"/>
        <v>9.8756727268883987E-2</v>
      </c>
      <c r="D17">
        <f t="shared" si="2"/>
        <v>9.2653833642360628E-2</v>
      </c>
      <c r="E17">
        <f t="shared" si="3"/>
        <v>6.1028936265233591E-3</v>
      </c>
    </row>
    <row r="18" spans="1:5">
      <c r="A18">
        <f t="shared" si="4"/>
        <v>4.9999999999999964</v>
      </c>
      <c r="B18">
        <f t="shared" si="0"/>
        <v>1.0000000000000069E-5</v>
      </c>
      <c r="C18">
        <f t="shared" si="1"/>
        <v>9.9009901990099014E-2</v>
      </c>
      <c r="D18">
        <f t="shared" si="2"/>
        <v>9.0919090909090977E-2</v>
      </c>
      <c r="E18">
        <f t="shared" si="3"/>
        <v>8.0908110810080369E-3</v>
      </c>
    </row>
    <row r="19" spans="1:5">
      <c r="A19">
        <f t="shared" si="4"/>
        <v>5.0999999999999961</v>
      </c>
      <c r="B19">
        <f t="shared" si="0"/>
        <v>7.9432823472428776E-6</v>
      </c>
      <c r="C19">
        <f t="shared" si="1"/>
        <v>9.9211932873892378E-2</v>
      </c>
      <c r="D19">
        <f t="shared" si="2"/>
        <v>8.8826366304535637E-2</v>
      </c>
      <c r="E19">
        <f t="shared" si="3"/>
        <v>1.0385566569356741E-2</v>
      </c>
    </row>
    <row r="20" spans="1:5">
      <c r="A20">
        <f t="shared" si="4"/>
        <v>5.1999999999999957</v>
      </c>
      <c r="B20">
        <f t="shared" si="0"/>
        <v>6.3095734448019881E-6</v>
      </c>
      <c r="C20">
        <f t="shared" si="1"/>
        <v>9.9373000350749807E-2</v>
      </c>
      <c r="D20">
        <f t="shared" si="2"/>
        <v>8.6325620713123913E-2</v>
      </c>
      <c r="E20">
        <f t="shared" si="3"/>
        <v>1.3047379637625894E-2</v>
      </c>
    </row>
    <row r="21" spans="1:5">
      <c r="A21">
        <f t="shared" si="4"/>
        <v>5.2999999999999954</v>
      </c>
      <c r="B21">
        <f t="shared" si="0"/>
        <v>5.0118723362727724E-6</v>
      </c>
      <c r="C21">
        <f t="shared" si="1"/>
        <v>9.950131412159352E-2</v>
      </c>
      <c r="D21">
        <f t="shared" si="2"/>
        <v>8.3371258790680233E-2</v>
      </c>
      <c r="E21">
        <f t="shared" si="3"/>
        <v>1.6130055330913287E-2</v>
      </c>
    </row>
    <row r="22" spans="1:5">
      <c r="A22">
        <f t="shared" si="4"/>
        <v>5.399999999999995</v>
      </c>
      <c r="B22">
        <f t="shared" si="0"/>
        <v>3.9810717055350149E-6</v>
      </c>
      <c r="C22">
        <f t="shared" si="1"/>
        <v>9.9603473949971211E-2</v>
      </c>
      <c r="D22">
        <f t="shared" si="2"/>
        <v>7.9927980180395528E-2</v>
      </c>
      <c r="E22">
        <f t="shared" si="3"/>
        <v>1.9675493769575683E-2</v>
      </c>
    </row>
    <row r="23" spans="1:5">
      <c r="A23">
        <f t="shared" si="4"/>
        <v>5.4999999999999947</v>
      </c>
      <c r="B23">
        <f t="shared" si="0"/>
        <v>3.1622776601684165E-6</v>
      </c>
      <c r="C23">
        <f t="shared" si="1"/>
        <v>9.9684772243951641E-2</v>
      </c>
      <c r="D23">
        <f t="shared" si="2"/>
        <v>7.5977854942456166E-2</v>
      </c>
      <c r="E23">
        <f t="shared" si="3"/>
        <v>2.3706917301495475E-2</v>
      </c>
    </row>
    <row r="24" spans="1:5">
      <c r="A24">
        <f t="shared" si="4"/>
        <v>5.5999999999999943</v>
      </c>
      <c r="B24">
        <f t="shared" si="0"/>
        <v>2.5118864315096119E-6</v>
      </c>
      <c r="C24">
        <f t="shared" si="1"/>
        <v>9.9749444714343147E-2</v>
      </c>
      <c r="D24">
        <f t="shared" si="2"/>
        <v>7.1527786991351622E-2</v>
      </c>
      <c r="E24">
        <f t="shared" si="3"/>
        <v>2.8221657722991525E-2</v>
      </c>
    </row>
    <row r="25" spans="1:5">
      <c r="A25">
        <f t="shared" si="4"/>
        <v>5.699999999999994</v>
      </c>
      <c r="B25">
        <f t="shared" si="0"/>
        <v>1.9952623149689033E-6</v>
      </c>
      <c r="C25">
        <f t="shared" si="1"/>
        <v>9.9800876094799512E-2</v>
      </c>
      <c r="D25">
        <f t="shared" si="2"/>
        <v>6.6615937720627433E-2</v>
      </c>
      <c r="E25">
        <f t="shared" si="3"/>
        <v>3.3184938374172079E-2</v>
      </c>
    </row>
    <row r="26" spans="1:5">
      <c r="A26">
        <f t="shared" si="4"/>
        <v>5.7999999999999936</v>
      </c>
      <c r="B26">
        <f t="shared" si="0"/>
        <v>1.5848931924611338E-6</v>
      </c>
      <c r="C26">
        <f t="shared" si="1"/>
        <v>9.9841767781493271E-2</v>
      </c>
      <c r="D26">
        <f t="shared" si="2"/>
        <v>6.1315266908507082E-2</v>
      </c>
      <c r="E26">
        <f t="shared" si="3"/>
        <v>3.8526500872986189E-2</v>
      </c>
    </row>
    <row r="27" spans="1:5">
      <c r="A27">
        <f t="shared" si="4"/>
        <v>5.8999999999999932</v>
      </c>
      <c r="B27">
        <f t="shared" si="0"/>
        <v>1.2589254117941843E-6</v>
      </c>
      <c r="C27">
        <f t="shared" si="1"/>
        <v>9.9874273692146825E-2</v>
      </c>
      <c r="D27">
        <f t="shared" si="2"/>
        <v>5.5732422301641403E-2</v>
      </c>
      <c r="E27">
        <f t="shared" si="3"/>
        <v>4.4141851390505422E-2</v>
      </c>
    </row>
    <row r="28" spans="1:5">
      <c r="A28">
        <f t="shared" si="4"/>
        <v>5.9999999999999929</v>
      </c>
      <c r="B28">
        <f t="shared" si="0"/>
        <v>1.0000000000000146E-6</v>
      </c>
      <c r="C28">
        <f t="shared" si="1"/>
        <v>9.9900109900099912E-2</v>
      </c>
      <c r="D28">
        <f t="shared" si="2"/>
        <v>5.0001000000000372E-2</v>
      </c>
      <c r="E28">
        <f t="shared" si="3"/>
        <v>4.9899109900099541E-2</v>
      </c>
    </row>
    <row r="29" spans="1:5">
      <c r="A29">
        <f t="shared" si="4"/>
        <v>6.0999999999999925</v>
      </c>
      <c r="B29">
        <f t="shared" si="0"/>
        <v>7.9432823472429395E-7</v>
      </c>
      <c r="C29">
        <f t="shared" si="1"/>
        <v>9.9920642811437185E-2</v>
      </c>
      <c r="D29">
        <f t="shared" si="2"/>
        <v>4.426963095200584E-2</v>
      </c>
      <c r="E29">
        <f t="shared" si="3"/>
        <v>5.5651011859431346E-2</v>
      </c>
    </row>
    <row r="30" spans="1:5">
      <c r="A30">
        <f t="shared" si="4"/>
        <v>6.1999999999999922</v>
      </c>
      <c r="B30">
        <f t="shared" si="0"/>
        <v>6.3095734448020376E-7</v>
      </c>
      <c r="C30">
        <f t="shared" si="1"/>
        <v>9.9936959900097946E-2</v>
      </c>
      <c r="D30">
        <f t="shared" si="2"/>
        <v>3.868694894203057E-2</v>
      </c>
      <c r="E30">
        <f t="shared" si="3"/>
        <v>6.1250010958067376E-2</v>
      </c>
    </row>
    <row r="31" spans="1:5">
      <c r="A31">
        <f t="shared" si="4"/>
        <v>6.2999999999999918</v>
      </c>
      <c r="B31">
        <f t="shared" si="0"/>
        <v>5.0118723362728107E-7</v>
      </c>
      <c r="C31">
        <f t="shared" si="1"/>
        <v>9.9949926335541797E-2</v>
      </c>
      <c r="D31">
        <f t="shared" si="2"/>
        <v>3.3386558728921809E-2</v>
      </c>
      <c r="E31">
        <f t="shared" si="3"/>
        <v>6.6563367606619989E-2</v>
      </c>
    </row>
    <row r="32" spans="1:5">
      <c r="A32">
        <f t="shared" si="4"/>
        <v>6.3999999999999915</v>
      </c>
      <c r="B32">
        <f t="shared" si="0"/>
        <v>3.9810717055350465E-7</v>
      </c>
      <c r="C32">
        <f t="shared" si="1"/>
        <v>9.9960230244433845E-2</v>
      </c>
      <c r="D32">
        <f t="shared" si="2"/>
        <v>2.8475123002251076E-2</v>
      </c>
      <c r="E32">
        <f t="shared" si="3"/>
        <v>7.1485107242182766E-2</v>
      </c>
    </row>
    <row r="33" spans="1:5">
      <c r="A33">
        <f t="shared" si="4"/>
        <v>6.4999999999999911</v>
      </c>
      <c r="B33">
        <f t="shared" si="0"/>
        <v>3.1622776601684411E-7</v>
      </c>
      <c r="C33">
        <f t="shared" si="1"/>
        <v>9.9968418843013648E-2</v>
      </c>
      <c r="D33">
        <f t="shared" si="2"/>
        <v>2.402562356297059E-2</v>
      </c>
      <c r="E33">
        <f t="shared" si="3"/>
        <v>7.5942795280043052E-2</v>
      </c>
    </row>
    <row r="34" spans="1:5">
      <c r="A34">
        <f t="shared" si="4"/>
        <v>6.5999999999999908</v>
      </c>
      <c r="B34">
        <f t="shared" si="0"/>
        <v>2.5118864315096315E-7</v>
      </c>
      <c r="C34">
        <f t="shared" si="1"/>
        <v>9.9974927254390916E-2</v>
      </c>
      <c r="D34">
        <f t="shared" si="2"/>
        <v>2.0076252079953654E-2</v>
      </c>
      <c r="E34">
        <f t="shared" si="3"/>
        <v>7.9898675174437259E-2</v>
      </c>
    </row>
    <row r="35" spans="1:5">
      <c r="A35">
        <f t="shared" si="4"/>
        <v>6.6999999999999904</v>
      </c>
      <c r="B35">
        <f t="shared" si="0"/>
        <v>1.9952623149689221E-7</v>
      </c>
      <c r="C35">
        <f t="shared" si="1"/>
        <v>9.9980101475851207E-2</v>
      </c>
      <c r="D35">
        <f t="shared" si="2"/>
        <v>1.6633952607887983E-2</v>
      </c>
      <c r="E35">
        <f t="shared" si="3"/>
        <v>8.3346148867963224E-2</v>
      </c>
    </row>
    <row r="36" spans="1:5">
      <c r="A36">
        <f t="shared" si="4"/>
        <v>6.7999999999999901</v>
      </c>
      <c r="B36">
        <f t="shared" si="0"/>
        <v>1.5848931924611461E-7</v>
      </c>
      <c r="C36">
        <f t="shared" si="1"/>
        <v>9.9984216675298235E-2</v>
      </c>
      <c r="D36">
        <f t="shared" si="2"/>
        <v>1.3680847349640491E-2</v>
      </c>
      <c r="E36">
        <f t="shared" si="3"/>
        <v>8.6303369325657742E-2</v>
      </c>
    </row>
    <row r="37" spans="1:5">
      <c r="A37">
        <f t="shared" si="4"/>
        <v>6.8999999999999897</v>
      </c>
      <c r="B37">
        <f t="shared" si="0"/>
        <v>1.2589254117941942E-7</v>
      </c>
      <c r="C37">
        <f t="shared" si="1"/>
        <v>9.9987491763399231E-2</v>
      </c>
      <c r="D37">
        <f t="shared" si="2"/>
        <v>1.1181702870353088E-2</v>
      </c>
      <c r="E37">
        <f t="shared" si="3"/>
        <v>8.8805788893046148E-2</v>
      </c>
    </row>
    <row r="38" spans="1:5">
      <c r="A38" s="1">
        <f t="shared" si="4"/>
        <v>6.9999999999999893</v>
      </c>
      <c r="B38" s="1">
        <f t="shared" si="0"/>
        <v>1.0000000000000242E-7</v>
      </c>
      <c r="C38" s="1">
        <f t="shared" si="1"/>
        <v>9.9990100999900008E-2</v>
      </c>
      <c r="D38" s="1">
        <f t="shared" si="2"/>
        <v>9.0910090909092911E-3</v>
      </c>
      <c r="E38" s="1">
        <f t="shared" si="3"/>
        <v>9.0899091908990717E-2</v>
      </c>
    </row>
    <row r="39" spans="1:5">
      <c r="A39">
        <f t="shared" si="4"/>
        <v>7.099999999999989</v>
      </c>
      <c r="B39">
        <f t="shared" si="0"/>
        <v>7.9432823472430152E-8</v>
      </c>
      <c r="C39">
        <f t="shared" si="1"/>
        <v>9.9992183241101179E-2</v>
      </c>
      <c r="D39">
        <f t="shared" si="2"/>
        <v>7.3588350445809979E-3</v>
      </c>
      <c r="E39">
        <f t="shared" si="3"/>
        <v>9.2633348196520179E-2</v>
      </c>
    </row>
    <row r="40" spans="1:5">
      <c r="A40">
        <f t="shared" si="4"/>
        <v>7.1999999999999886</v>
      </c>
      <c r="B40">
        <f t="shared" si="0"/>
        <v>6.3095734448020977E-8</v>
      </c>
      <c r="C40">
        <f t="shared" si="1"/>
        <v>9.9993849313956509E-2</v>
      </c>
      <c r="D40">
        <f t="shared" si="2"/>
        <v>5.9351574060113538E-3</v>
      </c>
      <c r="E40">
        <f t="shared" si="3"/>
        <v>9.4058691907945149E-2</v>
      </c>
    </row>
    <row r="41" spans="1:5">
      <c r="A41">
        <f t="shared" si="4"/>
        <v>7.2999999999999883</v>
      </c>
      <c r="B41">
        <f t="shared" si="0"/>
        <v>5.0118723362728586E-8</v>
      </c>
      <c r="C41">
        <f t="shared" si="1"/>
        <v>9.9995187905071281E-2</v>
      </c>
      <c r="D41">
        <f t="shared" si="2"/>
        <v>4.7727222221438763E-3</v>
      </c>
      <c r="E41">
        <f t="shared" si="3"/>
        <v>9.5222465682927401E-2</v>
      </c>
    </row>
    <row r="42" spans="1:5">
      <c r="A42">
        <f t="shared" si="4"/>
        <v>7.3999999999999879</v>
      </c>
      <c r="B42">
        <f t="shared" si="0"/>
        <v>3.9810717055350702E-8</v>
      </c>
      <c r="C42">
        <f t="shared" si="1"/>
        <v>9.9996270275420615E-2</v>
      </c>
      <c r="D42">
        <f t="shared" si="2"/>
        <v>3.8286901989426194E-3</v>
      </c>
      <c r="E42">
        <f t="shared" si="3"/>
        <v>9.6167580076477993E-2</v>
      </c>
    </row>
    <row r="43" spans="1:5">
      <c r="A43">
        <f t="shared" si="4"/>
        <v>7.4999999999999876</v>
      </c>
      <c r="B43">
        <f t="shared" si="0"/>
        <v>3.1622776601684599E-8</v>
      </c>
      <c r="C43">
        <f t="shared" si="1"/>
        <v>9.9997154050102677E-2</v>
      </c>
      <c r="D43">
        <f t="shared" si="2"/>
        <v>3.0653746259482291E-3</v>
      </c>
      <c r="E43">
        <f t="shared" si="3"/>
        <v>9.6931779424154443E-2</v>
      </c>
    </row>
    <row r="44" spans="1:5">
      <c r="A44">
        <f t="shared" si="4"/>
        <v>7.5999999999999872</v>
      </c>
      <c r="B44">
        <f t="shared" si="0"/>
        <v>2.5118864315096466E-8</v>
      </c>
      <c r="C44">
        <f t="shared" si="1"/>
        <v>9.9997886283833187E-2</v>
      </c>
      <c r="D44">
        <f t="shared" si="2"/>
        <v>2.4503618738979773E-3</v>
      </c>
      <c r="E44">
        <f t="shared" si="3"/>
        <v>9.7547524409935207E-2</v>
      </c>
    </row>
    <row r="45" spans="1:5">
      <c r="A45">
        <f t="shared" si="4"/>
        <v>7.6999999999999869</v>
      </c>
      <c r="B45">
        <f t="shared" si="0"/>
        <v>1.9952623149689342E-8</v>
      </c>
      <c r="C45">
        <f t="shared" si="1"/>
        <v>9.999850596472859E-2</v>
      </c>
      <c r="D45">
        <f t="shared" si="2"/>
        <v>1.9562503398811541E-3</v>
      </c>
      <c r="E45">
        <f t="shared" si="3"/>
        <v>9.8042255624847433E-2</v>
      </c>
    </row>
    <row r="46" spans="1:5">
      <c r="A46">
        <f t="shared" si="4"/>
        <v>7.7999999999999865</v>
      </c>
      <c r="B46">
        <f t="shared" si="0"/>
        <v>1.5848931924611583E-8</v>
      </c>
      <c r="C46">
        <f t="shared" si="1"/>
        <v>9.9999046089270488E-2</v>
      </c>
      <c r="D46">
        <f t="shared" si="2"/>
        <v>1.5601820731149284E-3</v>
      </c>
      <c r="E46">
        <f t="shared" si="3"/>
        <v>9.8438864016155564E-2</v>
      </c>
    </row>
    <row r="47" spans="1:5">
      <c r="A47">
        <f t="shared" si="4"/>
        <v>7.8999999999999861</v>
      </c>
      <c r="B47">
        <f t="shared" si="0"/>
        <v>1.2589254117942042E-8</v>
      </c>
      <c r="C47">
        <f t="shared" si="1"/>
        <v>9.9999535418671667E-2</v>
      </c>
      <c r="D47">
        <f t="shared" si="2"/>
        <v>1.2432861146983946E-3</v>
      </c>
      <c r="E47">
        <f t="shared" si="3"/>
        <v>9.8756249303973268E-2</v>
      </c>
    </row>
    <row r="48" spans="1:5">
      <c r="A48">
        <f t="shared" si="4"/>
        <v>7.9999999999999858</v>
      </c>
      <c r="B48">
        <f t="shared" si="0"/>
        <v>1.0000000000000303E-8</v>
      </c>
      <c r="C48">
        <f t="shared" si="1"/>
        <v>0.10000000000999991</v>
      </c>
      <c r="D48">
        <f t="shared" si="2"/>
        <v>9.9010900990101998E-4</v>
      </c>
      <c r="E48">
        <f t="shared" si="3"/>
        <v>9.9009891000098896E-2</v>
      </c>
    </row>
    <row r="49" spans="1:5">
      <c r="A49">
        <f t="shared" si="4"/>
        <v>8.0999999999999854</v>
      </c>
      <c r="B49">
        <f t="shared" si="0"/>
        <v>7.9432823472430618E-9</v>
      </c>
      <c r="C49">
        <f t="shared" si="1"/>
        <v>0.10000046460348661</v>
      </c>
      <c r="D49">
        <f t="shared" si="2"/>
        <v>7.8807632831540001E-4</v>
      </c>
      <c r="E49">
        <f t="shared" si="3"/>
        <v>9.9212388275171204E-2</v>
      </c>
    </row>
    <row r="50" spans="1:5">
      <c r="A50">
        <f t="shared" si="4"/>
        <v>8.1999999999999851</v>
      </c>
      <c r="B50">
        <f t="shared" si="0"/>
        <v>6.3095734448021348E-9</v>
      </c>
      <c r="C50">
        <f t="shared" si="1"/>
        <v>0.10000095393982902</v>
      </c>
      <c r="D50">
        <f t="shared" si="2"/>
        <v>6.2700754371684884E-4</v>
      </c>
      <c r="E50">
        <f t="shared" si="3"/>
        <v>9.9373946396112176E-2</v>
      </c>
    </row>
    <row r="51" spans="1:5">
      <c r="A51">
        <f t="shared" si="4"/>
        <v>8.2999999999999847</v>
      </c>
      <c r="B51">
        <f t="shared" si="0"/>
        <v>5.0118723362728884E-9</v>
      </c>
      <c r="C51">
        <f t="shared" si="1"/>
        <v>0.10000149407759322</v>
      </c>
      <c r="D51">
        <f t="shared" si="2"/>
        <v>4.9869288554114976E-4</v>
      </c>
      <c r="E51">
        <f t="shared" si="3"/>
        <v>9.9502801192052071E-2</v>
      </c>
    </row>
    <row r="52" spans="1:5">
      <c r="A52">
        <f t="shared" si="4"/>
        <v>8.3999999999999844</v>
      </c>
      <c r="B52">
        <f t="shared" si="0"/>
        <v>3.9810717055351079E-9</v>
      </c>
      <c r="C52">
        <f t="shared" si="1"/>
        <v>0.10000211378084584</v>
      </c>
      <c r="D52">
        <f t="shared" si="2"/>
        <v>3.9653254298693911E-4</v>
      </c>
      <c r="E52">
        <f t="shared" si="3"/>
        <v>9.9605581237858898E-2</v>
      </c>
    </row>
    <row r="53" spans="1:5">
      <c r="A53">
        <f t="shared" si="4"/>
        <v>8.499999999999984</v>
      </c>
      <c r="B53">
        <f t="shared" si="0"/>
        <v>3.16227766016849E-9</v>
      </c>
      <c r="C53">
        <f t="shared" si="1"/>
        <v>0.10000284605089416</v>
      </c>
      <c r="D53">
        <f t="shared" si="2"/>
        <v>3.1523408060369235E-4</v>
      </c>
      <c r="E53">
        <f t="shared" si="3"/>
        <v>9.9687611970290468E-2</v>
      </c>
    </row>
    <row r="54" spans="1:5">
      <c r="A54">
        <f t="shared" si="4"/>
        <v>8.5999999999999837</v>
      </c>
      <c r="B54">
        <f t="shared" si="0"/>
        <v>2.5118864315096705E-9</v>
      </c>
      <c r="C54">
        <f t="shared" si="1"/>
        <v>0.10000372988369334</v>
      </c>
      <c r="D54">
        <f t="shared" si="2"/>
        <v>2.5056177861501405E-4</v>
      </c>
      <c r="E54">
        <f t="shared" si="3"/>
        <v>9.9753168105078324E-2</v>
      </c>
    </row>
    <row r="55" spans="1:5">
      <c r="A55">
        <f t="shared" si="4"/>
        <v>8.6999999999999833</v>
      </c>
      <c r="B55">
        <f t="shared" si="0"/>
        <v>1.9952623149689535E-9</v>
      </c>
      <c r="C55">
        <f t="shared" si="1"/>
        <v>0.10000481234650288</v>
      </c>
      <c r="D55">
        <f t="shared" si="2"/>
        <v>1.9913091233515431E-4</v>
      </c>
      <c r="E55">
        <f t="shared" si="3"/>
        <v>9.9805681434167723E-2</v>
      </c>
    </row>
    <row r="56" spans="1:5">
      <c r="A56">
        <f t="shared" si="4"/>
        <v>8.7999999999999829</v>
      </c>
      <c r="B56">
        <f t="shared" si="0"/>
        <v>1.5848931924611736E-9</v>
      </c>
      <c r="C56">
        <f t="shared" si="1"/>
        <v>0.10000615108437676</v>
      </c>
      <c r="D56">
        <f t="shared" si="2"/>
        <v>1.5824011297337049E-4</v>
      </c>
      <c r="E56">
        <f t="shared" si="3"/>
        <v>9.9847910971403386E-2</v>
      </c>
    </row>
    <row r="57" spans="1:5">
      <c r="A57">
        <f t="shared" si="4"/>
        <v>8.8999999999999826</v>
      </c>
      <c r="B57">
        <f t="shared" si="0"/>
        <v>1.2589254117942161E-9</v>
      </c>
      <c r="C57">
        <f t="shared" si="1"/>
        <v>0.10000781738996455</v>
      </c>
      <c r="D57">
        <f t="shared" si="2"/>
        <v>1.2573551006094598E-4</v>
      </c>
      <c r="E57">
        <f t="shared" si="3"/>
        <v>9.9882081879903606E-2</v>
      </c>
    </row>
    <row r="58" spans="1:5">
      <c r="A58">
        <f t="shared" si="4"/>
        <v>8.9999999999999822</v>
      </c>
      <c r="B58">
        <f t="shared" si="0"/>
        <v>1.0000000000000398E-9</v>
      </c>
      <c r="C58">
        <f t="shared" si="1"/>
        <v>0.1000099000001</v>
      </c>
      <c r="D58">
        <f t="shared" si="2"/>
        <v>9.9901099900103873E-5</v>
      </c>
      <c r="E58">
        <f t="shared" si="3"/>
        <v>9.9909998900199901E-2</v>
      </c>
    </row>
    <row r="59" spans="1:5">
      <c r="A59">
        <f t="shared" si="4"/>
        <v>9.0999999999999819</v>
      </c>
      <c r="B59">
        <f t="shared" si="0"/>
        <v>7.9432823472431381E-10</v>
      </c>
      <c r="C59">
        <f t="shared" si="1"/>
        <v>0.10001250982135756</v>
      </c>
      <c r="D59">
        <f t="shared" si="2"/>
        <v>7.9370572145162323E-5</v>
      </c>
      <c r="E59">
        <f t="shared" si="3"/>
        <v>9.9933139249212405E-2</v>
      </c>
    </row>
    <row r="60" spans="1:5">
      <c r="A60">
        <f t="shared" si="4"/>
        <v>9.1999999999999815</v>
      </c>
      <c r="B60">
        <f t="shared" si="0"/>
        <v>6.3095734448021958E-10</v>
      </c>
      <c r="C60">
        <f t="shared" si="1"/>
        <v>0.10001578583622997</v>
      </c>
      <c r="D60">
        <f t="shared" si="2"/>
        <v>6.305657979133647E-5</v>
      </c>
      <c r="E60">
        <f t="shared" si="3"/>
        <v>9.9952729256438638E-2</v>
      </c>
    </row>
    <row r="61" spans="1:5">
      <c r="A61">
        <f t="shared" si="4"/>
        <v>9.2999999999999812</v>
      </c>
      <c r="B61">
        <f t="shared" si="0"/>
        <v>5.0118723362729366E-10</v>
      </c>
      <c r="C61">
        <f t="shared" si="1"/>
        <v>0.10001990250445145</v>
      </c>
      <c r="D61">
        <f t="shared" si="2"/>
        <v>5.0094118268595606E-5</v>
      </c>
      <c r="E61">
        <f t="shared" si="3"/>
        <v>9.9969808386182857E-2</v>
      </c>
    </row>
    <row r="62" spans="1:5">
      <c r="A62">
        <f t="shared" si="4"/>
        <v>9.3999999999999808</v>
      </c>
      <c r="B62">
        <f t="shared" si="0"/>
        <v>3.9810717055351462E-10</v>
      </c>
      <c r="C62">
        <f t="shared" si="1"/>
        <v>0.10002507905361389</v>
      </c>
      <c r="D62">
        <f t="shared" si="2"/>
        <v>3.9795272537659962E-5</v>
      </c>
      <c r="E62">
        <f t="shared" si="3"/>
        <v>9.998528378107624E-2</v>
      </c>
    </row>
    <row r="63" spans="1:5">
      <c r="A63">
        <f t="shared" si="4"/>
        <v>9.4999999999999805</v>
      </c>
      <c r="B63">
        <f t="shared" si="0"/>
        <v>3.1622776601685207E-10</v>
      </c>
      <c r="C63">
        <f t="shared" si="1"/>
        <v>0.10003159115383509</v>
      </c>
      <c r="D63">
        <f t="shared" si="2"/>
        <v>3.1613095990729204E-5</v>
      </c>
      <c r="E63">
        <f t="shared" si="3"/>
        <v>9.9999978057844358E-2</v>
      </c>
    </row>
    <row r="64" spans="1:5">
      <c r="A64">
        <f t="shared" si="4"/>
        <v>9.5999999999999801</v>
      </c>
      <c r="B64">
        <f t="shared" si="0"/>
        <v>2.5118864315096854E-10</v>
      </c>
      <c r="C64">
        <f t="shared" si="1"/>
        <v>0.10003978559819733</v>
      </c>
      <c r="D64">
        <f t="shared" si="2"/>
        <v>2.511280751479039E-5</v>
      </c>
      <c r="E64">
        <f t="shared" si="3"/>
        <v>0.10001467279068255</v>
      </c>
    </row>
    <row r="65" spans="1:5">
      <c r="A65">
        <f t="shared" si="4"/>
        <v>9.6999999999999797</v>
      </c>
      <c r="B65">
        <f t="shared" si="0"/>
        <v>1.9952623149689653E-10</v>
      </c>
      <c r="C65">
        <f t="shared" si="1"/>
        <v>0.10005009877074356</v>
      </c>
      <c r="D65">
        <f t="shared" si="2"/>
        <v>1.9948842398385395E-5</v>
      </c>
      <c r="E65">
        <f t="shared" si="3"/>
        <v>0.10003014992834518</v>
      </c>
    </row>
    <row r="66" spans="1:5">
      <c r="A66">
        <f t="shared" si="4"/>
        <v>9.7999999999999794</v>
      </c>
      <c r="B66">
        <f t="shared" si="0"/>
        <v>1.584893192461183E-10</v>
      </c>
      <c r="C66">
        <f t="shared" si="1"/>
        <v>0.1000630798855186</v>
      </c>
      <c r="D66">
        <f t="shared" si="2"/>
        <v>1.5846578925543653E-5</v>
      </c>
      <c r="E66">
        <f t="shared" si="3"/>
        <v>0.10004723330659306</v>
      </c>
    </row>
    <row r="67" spans="1:5">
      <c r="A67">
        <f t="shared" si="4"/>
        <v>9.899999999999979</v>
      </c>
      <c r="B67">
        <f t="shared" si="0"/>
        <v>1.2589254117942235E-10</v>
      </c>
      <c r="C67">
        <f t="shared" si="1"/>
        <v>0.10007942023421988</v>
      </c>
      <c r="D67">
        <f t="shared" si="2"/>
        <v>1.258779531679207E-5</v>
      </c>
      <c r="E67">
        <f t="shared" si="3"/>
        <v>0.10006683243890309</v>
      </c>
    </row>
    <row r="68" spans="1:5">
      <c r="A68">
        <f t="shared" si="4"/>
        <v>9.9999999999999787</v>
      </c>
      <c r="B68">
        <f t="shared" si="0"/>
        <v>1.0000000000000458E-10</v>
      </c>
      <c r="C68">
        <f t="shared" si="1"/>
        <v>0.10009999000000099</v>
      </c>
      <c r="D68">
        <f t="shared" si="2"/>
        <v>9.9991000999904595E-6</v>
      </c>
      <c r="E68">
        <f t="shared" si="3"/>
        <v>0.10008999089990099</v>
      </c>
    </row>
    <row r="69" spans="1:5">
      <c r="A69">
        <f t="shared" si="4"/>
        <v>10.099999999999978</v>
      </c>
      <c r="B69">
        <f t="shared" si="0"/>
        <v>7.9432823472431862E-11</v>
      </c>
      <c r="C69">
        <f t="shared" si="1"/>
        <v>0.1001258845978977</v>
      </c>
      <c r="D69">
        <f t="shared" si="2"/>
        <v>7.9427308728369215E-6</v>
      </c>
      <c r="E69">
        <f t="shared" si="3"/>
        <v>0.10011794186702487</v>
      </c>
    </row>
    <row r="70" spans="1:5">
      <c r="A70">
        <f t="shared" si="4"/>
        <v>10.199999999999978</v>
      </c>
      <c r="B70">
        <f t="shared" si="0"/>
        <v>6.3095734448022333E-11</v>
      </c>
      <c r="C70">
        <f t="shared" si="1"/>
        <v>0.10015848300967306</v>
      </c>
      <c r="D70">
        <f t="shared" si="2"/>
        <v>6.3092384584834077E-6</v>
      </c>
      <c r="E70">
        <f t="shared" si="3"/>
        <v>0.10015217377121458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University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2013-06-11T18:41:21Z</dcterms:created>
  <dcterms:modified xsi:type="dcterms:W3CDTF">2015-03-20T00:11:30Z</dcterms:modified>
</cp:coreProperties>
</file>