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radnaleway/Desktop/Chem212/"/>
    </mc:Choice>
  </mc:AlternateContent>
  <xr:revisionPtr revIDLastSave="0" documentId="8_{ED2A8B0C-3502-984D-889E-3946501548B7}" xr6:coauthVersionLast="46" xr6:coauthVersionMax="46" xr10:uidLastSave="{00000000-0000-0000-0000-000000000000}"/>
  <bookViews>
    <workbookView xWindow="420" yWindow="460" windowWidth="28040" windowHeight="16120" activeTab="1" xr2:uid="{ABD38031-B92C-D042-974D-D7C1A753233D}"/>
  </bookViews>
  <sheets>
    <sheet name="Value of 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22" i="2"/>
  <c r="P25" i="2"/>
  <c r="N13" i="2"/>
  <c r="N11" i="2"/>
  <c r="N10" i="2"/>
  <c r="N6" i="2"/>
  <c r="N7" i="2"/>
  <c r="N8" i="2"/>
  <c r="N5" i="2"/>
  <c r="L6" i="2"/>
  <c r="L7" i="2"/>
  <c r="L8" i="2"/>
  <c r="L5" i="2"/>
  <c r="D12" i="2"/>
  <c r="D10" i="2"/>
  <c r="C15" i="1"/>
  <c r="D15" i="1"/>
  <c r="F15" i="1"/>
  <c r="C8" i="1"/>
  <c r="D8" i="1"/>
  <c r="F8" i="1"/>
  <c r="C5" i="1"/>
  <c r="D5" i="1"/>
  <c r="F5" i="1"/>
  <c r="C6" i="1"/>
  <c r="D6" i="1"/>
  <c r="F6" i="1"/>
  <c r="C7" i="1"/>
  <c r="D7" i="1"/>
  <c r="F7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4" i="1"/>
  <c r="D4" i="1"/>
  <c r="F4" i="1"/>
</calcChain>
</file>

<file path=xl/sharedStrings.xml><?xml version="1.0" encoding="utf-8"?>
<sst xmlns="http://schemas.openxmlformats.org/spreadsheetml/2006/main" count="36" uniqueCount="29">
  <si>
    <t>df</t>
  </si>
  <si>
    <t>N</t>
  </si>
  <si>
    <t>t-value</t>
  </si>
  <si>
    <t>C.I.</t>
  </si>
  <si>
    <t>=TINV(0.05,df)</t>
  </si>
  <si>
    <t>SD</t>
  </si>
  <si>
    <t>CI= t*SD/Sqrt(N)</t>
  </si>
  <si>
    <t>students-normal t</t>
  </si>
  <si>
    <t>DATA</t>
  </si>
  <si>
    <t>SUM</t>
  </si>
  <si>
    <t>5 sf bcause fiorst value on had two value right of decimal</t>
  </si>
  <si>
    <t xml:space="preserve">5 sf    </t>
  </si>
  <si>
    <t xml:space="preserve"> Round down since 2 is even</t>
  </si>
  <si>
    <t>MEAN=</t>
  </si>
  <si>
    <t xml:space="preserve">Difference </t>
  </si>
  <si>
    <r>
      <t xml:space="preserve">Difference </t>
    </r>
    <r>
      <rPr>
        <vertAlign val="superscript"/>
        <sz val="12"/>
        <color theme="1"/>
        <rFont val="Calibri (Body)"/>
      </rPr>
      <t>2</t>
    </r>
  </si>
  <si>
    <t>VARIANCE</t>
  </si>
  <si>
    <t xml:space="preserve">SD (MUST BE).   </t>
  </si>
  <si>
    <t>X.YYY</t>
  </si>
  <si>
    <r>
      <t>DIVIDE by 4</t>
    </r>
    <r>
      <rPr>
        <i/>
        <vertAlign val="subscript"/>
        <sz val="18"/>
        <color theme="1"/>
        <rFont val="Calibri (Body)"/>
      </rPr>
      <t>(exact)</t>
    </r>
  </si>
  <si>
    <t>+/-</t>
  </si>
  <si>
    <t>t-value(df=3)</t>
  </si>
  <si>
    <t>=tinv(0.05,3)</t>
  </si>
  <si>
    <t>Mean</t>
  </si>
  <si>
    <t>CI</t>
  </si>
  <si>
    <t xml:space="preserve">NO detailed SIG FIG USED IN STANDARD DEV CALCULATION </t>
  </si>
  <si>
    <t>df =N-1</t>
  </si>
  <si>
    <t>CI = tvalue*SD/✓N</t>
  </si>
  <si>
    <t>CI for SD=1.0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</si>
</sst>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0.000000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vertAlign val="superscript"/>
      <sz val="12"/>
      <color theme="1"/>
      <name val="Calibri (Body)"/>
    </font>
    <font>
      <i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vertAlign val="subscript"/>
      <sz val="18"/>
      <color theme="1"/>
      <name val="Calibri (Body)"/>
    </font>
    <font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/>
    <xf numFmtId="0" fontId="3" fillId="0" borderId="0" xfId="0" quotePrefix="1" applyFont="1" applyAlignment="1">
      <alignment horizontal="center"/>
    </xf>
    <xf numFmtId="0" fontId="2" fillId="2" borderId="0" xfId="0" applyFont="1" applyFill="1"/>
    <xf numFmtId="37" fontId="2" fillId="0" borderId="0" xfId="1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/>
    <xf numFmtId="0" fontId="10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2" fontId="12" fillId="0" borderId="0" xfId="0" applyNumberFormat="1" applyFont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7" fillId="4" borderId="0" xfId="0" applyNumberFormat="1" applyFont="1" applyFill="1"/>
    <xf numFmtId="164" fontId="0" fillId="0" borderId="0" xfId="0" applyNumberFormat="1"/>
    <xf numFmtId="0" fontId="8" fillId="0" borderId="0" xfId="0" applyFont="1" applyAlignment="1">
      <alignment horizontal="center"/>
    </xf>
    <xf numFmtId="166" fontId="0" fillId="0" borderId="0" xfId="0" applyNumberFormat="1"/>
    <xf numFmtId="0" fontId="14" fillId="0" borderId="0" xfId="0" applyFont="1"/>
    <xf numFmtId="0" fontId="15" fillId="0" borderId="0" xfId="0" applyFont="1"/>
    <xf numFmtId="164" fontId="10" fillId="0" borderId="0" xfId="0" applyNumberFormat="1" applyFont="1"/>
    <xf numFmtId="0" fontId="0" fillId="0" borderId="0" xfId="0" quotePrefix="1"/>
    <xf numFmtId="0" fontId="12" fillId="4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8" fillId="0" borderId="0" xfId="0" quotePrefix="1" applyFont="1"/>
    <xf numFmtId="164" fontId="7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C.I.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 of t'!$B$4:$B$12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'Value of t'!$F$4:$F$12</c:f>
              <c:numCache>
                <c:formatCode>0.0000</c:formatCode>
                <c:ptCount val="9"/>
                <c:pt idx="0">
                  <c:v>8.9846435320937612</c:v>
                </c:pt>
                <c:pt idx="1">
                  <c:v>2.4841377117503312</c:v>
                </c:pt>
                <c:pt idx="2">
                  <c:v>1.5912231526418545</c:v>
                </c:pt>
                <c:pt idx="3">
                  <c:v>1.2416639982037641</c:v>
                </c:pt>
                <c:pt idx="4">
                  <c:v>1.0494356398959845</c:v>
                </c:pt>
                <c:pt idx="5">
                  <c:v>0.71535690597066481</c:v>
                </c:pt>
                <c:pt idx="6">
                  <c:v>0.46801440641991987</c:v>
                </c:pt>
                <c:pt idx="7">
                  <c:v>0.28419685549572982</c:v>
                </c:pt>
                <c:pt idx="8">
                  <c:v>0.19842169515864166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ED44-BE1A-6E4156B7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46128"/>
        <c:axId val="1316916976"/>
      </c:scatterChart>
      <c:valAx>
        <c:axId val="1316846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16976"/>
        <c:crosses val="autoZero"/>
        <c:crossBetween val="midCat"/>
      </c:valAx>
      <c:valAx>
        <c:axId val="13169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tatisticshowto.com/wp-content/uploads/2020/02/students-normal-t.png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158750</xdr:rowOff>
    </xdr:from>
    <xdr:to>
      <xdr:col>12</xdr:col>
      <xdr:colOff>495300</xdr:colOff>
      <xdr:row>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835B7-74CB-EE4D-A4B9-71A25E9C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508000</xdr:colOff>
      <xdr:row>13</xdr:row>
      <xdr:rowOff>317500</xdr:rowOff>
    </xdr:to>
    <xdr:pic>
      <xdr:nvPicPr>
        <xdr:cNvPr id="4" name="Picture 3" descr="students-normal 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1E9456-78BC-024E-B184-023A1DB02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3149600"/>
          <a:ext cx="3810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8</xdr:row>
      <xdr:rowOff>12700</xdr:rowOff>
    </xdr:from>
    <xdr:to>
      <xdr:col>17</xdr:col>
      <xdr:colOff>285602</xdr:colOff>
      <xdr:row>20</xdr:row>
      <xdr:rowOff>85387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032AC9-2133-774C-8F43-6025832A2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0" y="3162300"/>
          <a:ext cx="8439003" cy="506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10</xdr:col>
      <xdr:colOff>1519333</xdr:colOff>
      <xdr:row>18</xdr:row>
      <xdr:rowOff>60243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B25639-4E34-C14C-830A-9977BAAF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419600"/>
          <a:ext cx="46482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8D73-D33A-8847-BAC8-D55A4C564413}">
  <dimension ref="B1:O17"/>
  <sheetViews>
    <sheetView topLeftCell="B1" zoomScale="94" zoomScaleNormal="94" workbookViewId="0">
      <selection activeCell="D5" sqref="D5"/>
    </sheetView>
  </sheetViews>
  <sheetFormatPr baseColWidth="10" defaultRowHeight="31" x14ac:dyDescent="0.35"/>
  <cols>
    <col min="2" max="2" width="25.1640625" style="1" bestFit="1" customWidth="1"/>
    <col min="3" max="3" width="13.5" style="1" bestFit="1" customWidth="1"/>
    <col min="4" max="4" width="17.1640625" style="1" customWidth="1"/>
    <col min="5" max="5" width="10.83203125" style="1"/>
    <col min="6" max="6" width="18.5" style="1" bestFit="1" customWidth="1"/>
  </cols>
  <sheetData>
    <row r="1" spans="2:15" x14ac:dyDescent="0.35">
      <c r="D1" s="4">
        <v>0.95</v>
      </c>
      <c r="E1" s="10" t="s">
        <v>5</v>
      </c>
      <c r="F1" s="2">
        <v>1</v>
      </c>
    </row>
    <row r="2" spans="2:15" x14ac:dyDescent="0.35">
      <c r="B2" s="3" t="s">
        <v>1</v>
      </c>
      <c r="C2" s="3" t="s">
        <v>0</v>
      </c>
      <c r="D2" s="3" t="s">
        <v>2</v>
      </c>
      <c r="E2" s="3"/>
      <c r="F2" s="3" t="s">
        <v>3</v>
      </c>
    </row>
    <row r="3" spans="2:15" x14ac:dyDescent="0.35">
      <c r="B3" s="3"/>
      <c r="C3" s="3"/>
      <c r="D3" s="5" t="s">
        <v>4</v>
      </c>
      <c r="E3" s="3"/>
      <c r="F3" s="3"/>
    </row>
    <row r="4" spans="2:15" x14ac:dyDescent="0.35">
      <c r="B4" s="1">
        <v>2</v>
      </c>
      <c r="C4" s="1">
        <f t="shared" ref="C4:C14" si="0">B4-1</f>
        <v>1</v>
      </c>
      <c r="D4" s="8">
        <f t="shared" ref="D4:D15" si="1">TINV(0.05,C4)</f>
        <v>12.706204736174707</v>
      </c>
      <c r="F4" s="8">
        <f>D4*F$1/SQRT(B4)</f>
        <v>8.9846435320937612</v>
      </c>
      <c r="O4" t="s">
        <v>7</v>
      </c>
    </row>
    <row r="5" spans="2:15" x14ac:dyDescent="0.35">
      <c r="B5" s="1">
        <v>3</v>
      </c>
      <c r="C5" s="1">
        <f t="shared" si="0"/>
        <v>2</v>
      </c>
      <c r="D5" s="8">
        <f t="shared" si="1"/>
        <v>4.3026527297494637</v>
      </c>
      <c r="F5" s="8">
        <f t="shared" ref="F5:F15" si="2">D5*F$1/SQRT(B5)</f>
        <v>2.4841377117503312</v>
      </c>
    </row>
    <row r="6" spans="2:15" x14ac:dyDescent="0.35">
      <c r="B6" s="1">
        <v>4</v>
      </c>
      <c r="C6" s="1">
        <f t="shared" si="0"/>
        <v>3</v>
      </c>
      <c r="D6" s="8">
        <f t="shared" si="1"/>
        <v>3.1824463052837091</v>
      </c>
      <c r="F6" s="8">
        <f t="shared" si="2"/>
        <v>1.5912231526418545</v>
      </c>
    </row>
    <row r="7" spans="2:15" x14ac:dyDescent="0.35">
      <c r="B7" s="1">
        <v>5</v>
      </c>
      <c r="C7" s="1">
        <f t="shared" si="0"/>
        <v>4</v>
      </c>
      <c r="D7" s="8">
        <f t="shared" si="1"/>
        <v>2.7764451051977934</v>
      </c>
      <c r="F7" s="8">
        <f t="shared" si="2"/>
        <v>1.2416639982037641</v>
      </c>
    </row>
    <row r="8" spans="2:15" x14ac:dyDescent="0.35">
      <c r="B8" s="6">
        <v>6</v>
      </c>
      <c r="C8" s="6">
        <f t="shared" si="0"/>
        <v>5</v>
      </c>
      <c r="D8" s="9">
        <f t="shared" si="1"/>
        <v>2.570581835636315</v>
      </c>
      <c r="E8" s="6"/>
      <c r="F8" s="9">
        <f t="shared" si="2"/>
        <v>1.0494356398959845</v>
      </c>
    </row>
    <row r="9" spans="2:15" x14ac:dyDescent="0.35">
      <c r="B9" s="1">
        <v>10</v>
      </c>
      <c r="C9" s="1">
        <f t="shared" si="0"/>
        <v>9</v>
      </c>
      <c r="D9" s="8">
        <f t="shared" si="1"/>
        <v>2.2621571627982053</v>
      </c>
      <c r="F9" s="8">
        <f t="shared" si="2"/>
        <v>0.71535690597066481</v>
      </c>
    </row>
    <row r="10" spans="2:15" x14ac:dyDescent="0.35">
      <c r="B10" s="1">
        <v>20</v>
      </c>
      <c r="C10" s="1">
        <f t="shared" si="0"/>
        <v>19</v>
      </c>
      <c r="D10" s="8">
        <f t="shared" si="1"/>
        <v>2.0930240544083096</v>
      </c>
      <c r="F10" s="8">
        <f t="shared" si="2"/>
        <v>0.46801440641991987</v>
      </c>
    </row>
    <row r="11" spans="2:15" x14ac:dyDescent="0.35">
      <c r="B11" s="1">
        <v>50</v>
      </c>
      <c r="C11" s="1">
        <f t="shared" si="0"/>
        <v>49</v>
      </c>
      <c r="D11" s="8">
        <f t="shared" si="1"/>
        <v>2.0095752371292388</v>
      </c>
      <c r="F11" s="8">
        <f t="shared" si="2"/>
        <v>0.28419685549572982</v>
      </c>
    </row>
    <row r="12" spans="2:15" x14ac:dyDescent="0.35">
      <c r="B12" s="1">
        <v>100</v>
      </c>
      <c r="C12" s="1">
        <f t="shared" si="0"/>
        <v>99</v>
      </c>
      <c r="D12" s="8">
        <f t="shared" si="1"/>
        <v>1.9842169515864165</v>
      </c>
      <c r="F12" s="8">
        <f t="shared" si="2"/>
        <v>0.19842169515864166</v>
      </c>
    </row>
    <row r="13" spans="2:15" x14ac:dyDescent="0.35">
      <c r="B13" s="7">
        <v>1000</v>
      </c>
      <c r="C13" s="1">
        <f t="shared" si="0"/>
        <v>999</v>
      </c>
      <c r="D13" s="8">
        <f t="shared" si="1"/>
        <v>1.9623414611334626</v>
      </c>
      <c r="F13" s="8">
        <f t="shared" si="2"/>
        <v>6.2054685641645249E-2</v>
      </c>
    </row>
    <row r="14" spans="2:15" x14ac:dyDescent="0.35">
      <c r="B14" s="7">
        <v>1000000</v>
      </c>
      <c r="C14" s="1">
        <f t="shared" si="0"/>
        <v>999999</v>
      </c>
      <c r="D14" s="8">
        <f t="shared" si="1"/>
        <v>1.9599663567839152</v>
      </c>
      <c r="F14" s="8">
        <f t="shared" si="2"/>
        <v>1.959966356783915E-3</v>
      </c>
    </row>
    <row r="15" spans="2:15" ht="21" x14ac:dyDescent="0.25">
      <c r="B15" s="12">
        <v>6</v>
      </c>
      <c r="C15" s="12">
        <f>B15-1</f>
        <v>5</v>
      </c>
      <c r="D15" s="13">
        <f t="shared" si="1"/>
        <v>2.570581835636315</v>
      </c>
      <c r="E15" s="12"/>
      <c r="F15" s="13">
        <f t="shared" si="2"/>
        <v>1.0494356398959845</v>
      </c>
    </row>
    <row r="17" spans="3:3" ht="62" x14ac:dyDescent="0.7">
      <c r="C17" s="1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DF0B-531D-E149-9942-10CA3E387773}">
  <dimension ref="A1:P29"/>
  <sheetViews>
    <sheetView tabSelected="1" zoomScale="117" workbookViewId="0">
      <selection activeCell="B4" sqref="B4"/>
    </sheetView>
  </sheetViews>
  <sheetFormatPr baseColWidth="10" defaultRowHeight="24" x14ac:dyDescent="0.3"/>
  <cols>
    <col min="1" max="1" width="10.83203125" style="14"/>
    <col min="2" max="2" width="17" style="14" customWidth="1"/>
    <col min="3" max="3" width="25.6640625" style="14" customWidth="1"/>
    <col min="4" max="4" width="12.83203125" style="14" bestFit="1" customWidth="1"/>
    <col min="5" max="9" width="10.83203125" style="14"/>
    <col min="10" max="10" width="8.5" style="14" customWidth="1"/>
    <col min="11" max="11" width="22.5" customWidth="1"/>
    <col min="14" max="14" width="18.83203125" bestFit="1" customWidth="1"/>
    <col min="15" max="15" width="5.33203125" customWidth="1"/>
    <col min="16" max="16" width="11.6640625" bestFit="1" customWidth="1"/>
  </cols>
  <sheetData>
    <row r="1" spans="3:16" ht="26" x14ac:dyDescent="0.3">
      <c r="J1" s="39" t="s">
        <v>25</v>
      </c>
    </row>
    <row r="2" spans="3:16" x14ac:dyDescent="0.3">
      <c r="L2" s="23"/>
      <c r="N2" s="25"/>
    </row>
    <row r="3" spans="3:16" x14ac:dyDescent="0.3">
      <c r="D3" s="14" t="s">
        <v>8</v>
      </c>
      <c r="L3" s="23"/>
      <c r="N3" s="24"/>
    </row>
    <row r="4" spans="3:16" x14ac:dyDescent="0.3">
      <c r="L4" s="26" t="s">
        <v>14</v>
      </c>
      <c r="M4" s="19"/>
      <c r="N4" s="26" t="s">
        <v>15</v>
      </c>
    </row>
    <row r="5" spans="3:16" x14ac:dyDescent="0.3">
      <c r="D5" s="20">
        <v>44.51</v>
      </c>
      <c r="L5" s="22">
        <f>D5-D$13</f>
        <v>0.42799999999999727</v>
      </c>
      <c r="N5" s="28">
        <f>L5^2</f>
        <v>0.18318399999999765</v>
      </c>
    </row>
    <row r="6" spans="3:16" x14ac:dyDescent="0.3">
      <c r="D6" s="14">
        <v>44.622999999999998</v>
      </c>
      <c r="L6" s="22">
        <f t="shared" ref="L6:L8" si="0">D6-D$13</f>
        <v>0.54099999999999682</v>
      </c>
      <c r="N6" s="28">
        <f t="shared" ref="N6:N8" si="1">L6^2</f>
        <v>0.29268099999999658</v>
      </c>
    </row>
    <row r="7" spans="3:16" x14ac:dyDescent="0.3">
      <c r="D7" s="14">
        <v>43.622</v>
      </c>
      <c r="L7" s="22">
        <f t="shared" si="0"/>
        <v>-0.46000000000000085</v>
      </c>
      <c r="N7" s="28">
        <f t="shared" si="1"/>
        <v>0.21160000000000079</v>
      </c>
    </row>
    <row r="8" spans="3:16" x14ac:dyDescent="0.3">
      <c r="D8" s="14">
        <v>43.579000000000001</v>
      </c>
      <c r="L8" s="22">
        <f t="shared" si="0"/>
        <v>-0.50300000000000011</v>
      </c>
      <c r="N8" s="28">
        <f t="shared" si="1"/>
        <v>0.25300900000000009</v>
      </c>
    </row>
    <row r="10" spans="3:16" ht="29" x14ac:dyDescent="0.35">
      <c r="C10" s="33" t="s">
        <v>9</v>
      </c>
      <c r="D10" s="16">
        <f>SUM(D5:D8)</f>
        <v>176.334</v>
      </c>
      <c r="F10" s="14" t="s">
        <v>10</v>
      </c>
      <c r="N10" s="16">
        <f>SUM(N5:N8)</f>
        <v>0.94047399999999515</v>
      </c>
      <c r="P10" s="32" t="s">
        <v>9</v>
      </c>
    </row>
    <row r="11" spans="3:16" ht="29" x14ac:dyDescent="0.35">
      <c r="C11" s="33"/>
      <c r="D11" s="21">
        <v>176.33</v>
      </c>
      <c r="F11" s="14" t="s">
        <v>11</v>
      </c>
      <c r="N11" s="28">
        <f>N10/3</f>
        <v>0.31349133333333173</v>
      </c>
      <c r="P11" s="32" t="s">
        <v>16</v>
      </c>
    </row>
    <row r="12" spans="3:16" ht="29" x14ac:dyDescent="0.35">
      <c r="C12" s="33" t="s">
        <v>19</v>
      </c>
      <c r="D12" s="15">
        <f>D11/4</f>
        <v>44.082500000000003</v>
      </c>
      <c r="F12" s="14" t="s">
        <v>12</v>
      </c>
      <c r="N12" s="29"/>
      <c r="P12" s="18"/>
    </row>
    <row r="13" spans="3:16" ht="29" x14ac:dyDescent="0.35">
      <c r="C13" s="17" t="s">
        <v>13</v>
      </c>
      <c r="D13" s="17">
        <v>44.082000000000001</v>
      </c>
      <c r="N13" s="34">
        <f>N11^0.5</f>
        <v>0.55990296778400073</v>
      </c>
      <c r="P13" s="18" t="s">
        <v>5</v>
      </c>
    </row>
    <row r="14" spans="3:16" x14ac:dyDescent="0.3">
      <c r="N14" s="31"/>
    </row>
    <row r="15" spans="3:16" ht="29" x14ac:dyDescent="0.35">
      <c r="C15" s="33" t="s">
        <v>17</v>
      </c>
      <c r="D15" s="30" t="s">
        <v>18</v>
      </c>
      <c r="G15"/>
      <c r="N15" s="36" t="s">
        <v>23</v>
      </c>
      <c r="O15" s="37" t="s">
        <v>20</v>
      </c>
      <c r="P15" s="36" t="s">
        <v>5</v>
      </c>
    </row>
    <row r="16" spans="3:16" ht="29" x14ac:dyDescent="0.35">
      <c r="N16" s="36">
        <v>44.082000000000001</v>
      </c>
      <c r="O16" s="37" t="s">
        <v>20</v>
      </c>
      <c r="P16" s="38">
        <v>0.56000000000000005</v>
      </c>
    </row>
    <row r="21" spans="1:16" ht="29" x14ac:dyDescent="0.35">
      <c r="A21" s="43" t="s">
        <v>0</v>
      </c>
      <c r="B21" s="43" t="s">
        <v>28</v>
      </c>
      <c r="K21" s="18" t="s">
        <v>26</v>
      </c>
      <c r="N21" s="18" t="s">
        <v>27</v>
      </c>
    </row>
    <row r="22" spans="1:16" ht="26" x14ac:dyDescent="0.3">
      <c r="A22" s="22">
        <v>3</v>
      </c>
      <c r="B22" s="42">
        <f>TINV(0.05,A22)*1/SQRT(A22+1)</f>
        <v>1.5912231526418545</v>
      </c>
      <c r="K22" s="40" t="s">
        <v>21</v>
      </c>
      <c r="L22" s="40">
        <v>3.1823999999999999</v>
      </c>
    </row>
    <row r="23" spans="1:16" ht="26" x14ac:dyDescent="0.3">
      <c r="A23" s="22">
        <v>4</v>
      </c>
      <c r="B23" s="42">
        <f t="shared" ref="B23:B29" si="2">TINV(0.05,A23)*1/SQRT(A23+1)</f>
        <v>1.2416639982037641</v>
      </c>
      <c r="K23" s="41" t="s">
        <v>22</v>
      </c>
      <c r="L23" s="40"/>
    </row>
    <row r="24" spans="1:16" ht="29" x14ac:dyDescent="0.35">
      <c r="A24" s="22">
        <v>5</v>
      </c>
      <c r="B24" s="42">
        <f t="shared" si="2"/>
        <v>1.0494356398959845</v>
      </c>
      <c r="K24" s="35"/>
      <c r="N24" s="36" t="s">
        <v>23</v>
      </c>
      <c r="O24" s="37" t="s">
        <v>20</v>
      </c>
      <c r="P24" s="36" t="s">
        <v>24</v>
      </c>
    </row>
    <row r="25" spans="1:16" ht="29" x14ac:dyDescent="0.35">
      <c r="A25" s="22">
        <v>10</v>
      </c>
      <c r="B25" s="42">
        <f t="shared" si="2"/>
        <v>0.67180914116833623</v>
      </c>
      <c r="N25" s="36">
        <v>44.082000000000001</v>
      </c>
      <c r="O25" s="27"/>
      <c r="P25" s="38">
        <f>L22*P16/SQRT(4)</f>
        <v>0.89107200000000009</v>
      </c>
    </row>
    <row r="26" spans="1:16" x14ac:dyDescent="0.3">
      <c r="A26" s="22">
        <v>20</v>
      </c>
      <c r="B26" s="42">
        <f t="shared" si="2"/>
        <v>0.45519454257175479</v>
      </c>
    </row>
    <row r="27" spans="1:16" x14ac:dyDescent="0.3">
      <c r="A27" s="22">
        <v>50</v>
      </c>
      <c r="B27" s="42">
        <f t="shared" si="2"/>
        <v>0.28125453222676783</v>
      </c>
    </row>
    <row r="28" spans="1:16" x14ac:dyDescent="0.3">
      <c r="A28" s="22">
        <v>100</v>
      </c>
      <c r="B28" s="42">
        <f t="shared" si="2"/>
        <v>0.19741254452483242</v>
      </c>
    </row>
    <row r="29" spans="1:16" x14ac:dyDescent="0.3">
      <c r="A29" s="22">
        <v>1000</v>
      </c>
      <c r="B29" s="42">
        <f t="shared" si="2"/>
        <v>6.2023606315646122E-2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of 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2020-09-07T15:53:15Z</dcterms:created>
  <dcterms:modified xsi:type="dcterms:W3CDTF">2021-02-02T01:06:16Z</dcterms:modified>
</cp:coreProperties>
</file>