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АИ_Два_Эксперта" sheetId="1" r:id="rId4"/>
  </sheets>
  <definedNames/>
  <calcPr/>
  <extLst>
    <ext uri="GoogleSheetsCustomDataVersion2">
      <go:sheetsCustomData xmlns:go="http://customooxmlschemas.google.com/" r:id="rId5" roundtripDataChecksum="CMIGKL6OTA5A/xbOVwzrM+5AvsGNtkTA8ELeAOEPdXE="/>
    </ext>
  </extLst>
</workbook>
</file>

<file path=xl/sharedStrings.xml><?xml version="1.0" encoding="utf-8"?>
<sst xmlns="http://schemas.openxmlformats.org/spreadsheetml/2006/main" count="108" uniqueCount="30">
  <si>
    <t>Вес в долях</t>
  </si>
  <si>
    <t>Вес в процентах</t>
  </si>
  <si>
    <t>Концепции</t>
  </si>
  <si>
    <t>A</t>
  </si>
  <si>
    <t>Сервис аренды премиальной одежды</t>
  </si>
  <si>
    <t>B</t>
  </si>
  <si>
    <t>Платформа обучения цифровым профессиям</t>
  </si>
  <si>
    <t>C</t>
  </si>
  <si>
    <t>Приложение для планирования путешествий с ИИ</t>
  </si>
  <si>
    <t>D</t>
  </si>
  <si>
    <t>Сервис доставки фермерских продуктов</t>
  </si>
  <si>
    <t>Норм.</t>
  </si>
  <si>
    <t>Рыночный спрос</t>
  </si>
  <si>
    <t>е</t>
  </si>
  <si>
    <t>р</t>
  </si>
  <si>
    <r>
      <rPr>
        <rFont val="Arial"/>
        <color rgb="FF000000"/>
        <sz val="11.0"/>
      </rPr>
      <t>λ</t>
    </r>
    <r>
      <rPr>
        <rFont val="Arial"/>
        <color rgb="FF000000"/>
        <sz val="10.0"/>
      </rPr>
      <t>max</t>
    </r>
  </si>
  <si>
    <t>И</t>
  </si>
  <si>
    <t>вес в долях</t>
  </si>
  <si>
    <t>процентах</t>
  </si>
  <si>
    <t>Уровень конкуренции</t>
  </si>
  <si>
    <r>
      <rPr>
        <rFont val="Arial"/>
        <color rgb="FF000000"/>
        <sz val="11.0"/>
      </rPr>
      <t>λ</t>
    </r>
    <r>
      <rPr>
        <rFont val="Arial"/>
        <color rgb="FF000000"/>
        <sz val="10.0"/>
      </rPr>
      <t>max</t>
    </r>
  </si>
  <si>
    <t>Стоимость привлечения</t>
  </si>
  <si>
    <r>
      <rPr>
        <rFont val="Arial"/>
        <color rgb="FF000000"/>
        <sz val="11.0"/>
      </rPr>
      <t>λ</t>
    </r>
    <r>
      <rPr>
        <rFont val="Arial"/>
        <color rgb="FF000000"/>
        <sz val="10.0"/>
      </rPr>
      <t>max</t>
    </r>
  </si>
  <si>
    <t>Удержание клиентов</t>
  </si>
  <si>
    <r>
      <rPr>
        <rFont val="Arial"/>
        <color rgb="FF000000"/>
        <sz val="11.0"/>
      </rPr>
      <t>λ</t>
    </r>
    <r>
      <rPr>
        <rFont val="Arial"/>
        <color rgb="FF000000"/>
        <sz val="10.0"/>
      </rPr>
      <t>max</t>
    </r>
  </si>
  <si>
    <t>Сложность операций</t>
  </si>
  <si>
    <r>
      <rPr>
        <rFont val="Arial"/>
        <color rgb="FF000000"/>
        <sz val="11.0"/>
      </rPr>
      <t>λ</t>
    </r>
    <r>
      <rPr>
        <rFont val="Arial"/>
        <color rgb="FF000000"/>
        <sz val="10.0"/>
      </rPr>
      <t>max</t>
    </r>
  </si>
  <si>
    <t>Критерии</t>
  </si>
  <si>
    <t>веса альтернатив</t>
  </si>
  <si>
    <t>в долях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</si>
</sst>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Noto Sans Symbols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" xfId="0" applyFont="1" applyNumberFormat="1"/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horizontal="right" vertical="bottom"/>
    </xf>
    <xf borderId="1" fillId="2" fontId="4" numFmtId="0" xfId="0" applyAlignment="1" applyBorder="1" applyFont="1">
      <alignment vertical="bottom"/>
    </xf>
    <xf borderId="0" fillId="0" fontId="1" numFmtId="1" xfId="0" applyAlignment="1" applyFont="1" applyNumberFormat="1">
      <alignment readingOrder="0"/>
    </xf>
    <xf borderId="1" fillId="2" fontId="1" numFmtId="0" xfId="0" applyBorder="1" applyFont="1"/>
    <xf borderId="0" fillId="3" fontId="1" numFmtId="1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12.0"/>
    <col customWidth="1" min="21" max="26" width="8.71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I1" s="1">
        <v>1.0</v>
      </c>
      <c r="J1" s="1">
        <v>2.0</v>
      </c>
      <c r="K1" s="1">
        <v>3.0</v>
      </c>
      <c r="L1" s="1">
        <v>4.0</v>
      </c>
      <c r="M1" s="1">
        <v>5.0</v>
      </c>
      <c r="N1" s="2" t="s">
        <v>0</v>
      </c>
      <c r="O1" s="2" t="s">
        <v>1</v>
      </c>
      <c r="R1" s="2" t="s">
        <v>2</v>
      </c>
    </row>
    <row r="2">
      <c r="A2" s="2">
        <v>1.0</v>
      </c>
      <c r="B2" s="2">
        <v>1.0</v>
      </c>
      <c r="C2" s="2">
        <v>0.5</v>
      </c>
      <c r="D2" s="1">
        <v>0.2</v>
      </c>
      <c r="E2" s="2">
        <v>1.0</v>
      </c>
      <c r="F2" s="1">
        <v>5.0</v>
      </c>
      <c r="I2" s="2">
        <f t="shared" ref="I2:M2" si="1">B2/B$7</f>
        <v>0.1086956522</v>
      </c>
      <c r="J2" s="2">
        <f t="shared" si="1"/>
        <v>0.08860759494</v>
      </c>
      <c r="K2" s="2">
        <f t="shared" si="1"/>
        <v>0.09190371991</v>
      </c>
      <c r="L2" s="2">
        <f t="shared" si="1"/>
        <v>0.1025641026</v>
      </c>
      <c r="M2" s="2">
        <f t="shared" si="1"/>
        <v>0.25</v>
      </c>
      <c r="N2" s="2">
        <f t="shared" ref="N2:N5" si="3">AVERAGE(I2:M2)</f>
        <v>0.1283542139</v>
      </c>
      <c r="O2" s="3">
        <f t="shared" ref="O2:O6" si="4">(AVERAGE(I2:M2))*100</f>
        <v>12.83542139</v>
      </c>
      <c r="Q2" s="2" t="s">
        <v>3</v>
      </c>
      <c r="R2" s="4" t="s">
        <v>4</v>
      </c>
    </row>
    <row r="3">
      <c r="A3" s="2">
        <v>2.0</v>
      </c>
      <c r="B3" s="2">
        <v>2.0</v>
      </c>
      <c r="C3" s="2">
        <v>1.0</v>
      </c>
      <c r="D3" s="2">
        <v>0.5</v>
      </c>
      <c r="E3" s="2">
        <v>0.5</v>
      </c>
      <c r="F3" s="1">
        <v>7.0</v>
      </c>
      <c r="I3" s="2">
        <f t="shared" ref="I3:M3" si="2">B3/B$7</f>
        <v>0.2173913043</v>
      </c>
      <c r="J3" s="2">
        <f t="shared" si="2"/>
        <v>0.1772151899</v>
      </c>
      <c r="K3" s="2">
        <f t="shared" si="2"/>
        <v>0.2297592998</v>
      </c>
      <c r="L3" s="2">
        <f t="shared" si="2"/>
        <v>0.05128205128</v>
      </c>
      <c r="M3" s="2">
        <f t="shared" si="2"/>
        <v>0.35</v>
      </c>
      <c r="N3" s="2">
        <f t="shared" si="3"/>
        <v>0.2051295691</v>
      </c>
      <c r="O3" s="3">
        <f t="shared" si="4"/>
        <v>20.51295691</v>
      </c>
      <c r="Q3" s="2" t="s">
        <v>5</v>
      </c>
      <c r="R3" s="5" t="s">
        <v>6</v>
      </c>
    </row>
    <row r="4">
      <c r="A4" s="2">
        <v>3.0</v>
      </c>
      <c r="B4" s="1">
        <v>5.0</v>
      </c>
      <c r="C4" s="2">
        <v>2.0</v>
      </c>
      <c r="D4" s="2">
        <v>1.0</v>
      </c>
      <c r="E4" s="2">
        <v>7.0</v>
      </c>
      <c r="F4" s="1">
        <v>3.0</v>
      </c>
      <c r="I4" s="2">
        <f t="shared" ref="I4:M4" si="5">B4/B$7</f>
        <v>0.5434782609</v>
      </c>
      <c r="J4" s="2">
        <f t="shared" si="5"/>
        <v>0.3544303797</v>
      </c>
      <c r="K4" s="2">
        <f t="shared" si="5"/>
        <v>0.4595185996</v>
      </c>
      <c r="L4" s="2">
        <f t="shared" si="5"/>
        <v>0.7179487179</v>
      </c>
      <c r="M4" s="2">
        <f t="shared" si="5"/>
        <v>0.15</v>
      </c>
      <c r="N4" s="2">
        <f t="shared" si="3"/>
        <v>0.4450751916</v>
      </c>
      <c r="O4" s="3">
        <f t="shared" si="4"/>
        <v>44.50751916</v>
      </c>
      <c r="Q4" s="2" t="s">
        <v>7</v>
      </c>
      <c r="R4" s="4" t="s">
        <v>8</v>
      </c>
    </row>
    <row r="5">
      <c r="A5" s="2">
        <v>4.0</v>
      </c>
      <c r="B5" s="2">
        <v>1.0</v>
      </c>
      <c r="C5" s="2">
        <v>2.0</v>
      </c>
      <c r="D5" s="2">
        <v>0.1428571428571428</v>
      </c>
      <c r="E5" s="2">
        <v>1.0</v>
      </c>
      <c r="F5" s="1">
        <v>4.0</v>
      </c>
      <c r="I5" s="2">
        <f t="shared" ref="I5:M5" si="6">B5/B$7</f>
        <v>0.1086956522</v>
      </c>
      <c r="J5" s="2">
        <f t="shared" si="6"/>
        <v>0.3544303797</v>
      </c>
      <c r="K5" s="2">
        <f t="shared" si="6"/>
        <v>0.06564551422</v>
      </c>
      <c r="L5" s="2">
        <f t="shared" si="6"/>
        <v>0.1025641026</v>
      </c>
      <c r="M5" s="2">
        <f t="shared" si="6"/>
        <v>0.2</v>
      </c>
      <c r="N5" s="2">
        <f t="shared" si="3"/>
        <v>0.1662671297</v>
      </c>
      <c r="O5" s="3">
        <f t="shared" si="4"/>
        <v>16.62671297</v>
      </c>
      <c r="Q5" s="2" t="s">
        <v>9</v>
      </c>
      <c r="R5" s="4" t="s">
        <v>10</v>
      </c>
    </row>
    <row r="6">
      <c r="A6" s="1">
        <v>5.0</v>
      </c>
      <c r="B6" s="1">
        <v>0.2</v>
      </c>
      <c r="C6" s="2">
        <v>0.1428571428571428</v>
      </c>
      <c r="D6" s="2">
        <v>0.3333333333333333</v>
      </c>
      <c r="E6" s="1">
        <v>0.25</v>
      </c>
      <c r="F6" s="1">
        <v>1.0</v>
      </c>
      <c r="I6" s="1">
        <v>0.02</v>
      </c>
      <c r="J6" s="1">
        <v>0.9999</v>
      </c>
      <c r="K6" s="1">
        <v>0.1123</v>
      </c>
      <c r="L6" s="1">
        <v>0.3871</v>
      </c>
      <c r="M6" s="1">
        <v>0.055</v>
      </c>
      <c r="N6" s="1">
        <v>0.3149</v>
      </c>
      <c r="O6" s="3">
        <f t="shared" si="4"/>
        <v>31.486</v>
      </c>
    </row>
    <row r="7">
      <c r="B7" s="2">
        <f t="shared" ref="B7:F7" si="7">SUM(B2:B6)</f>
        <v>9.2</v>
      </c>
      <c r="C7" s="2">
        <f t="shared" si="7"/>
        <v>5.642857143</v>
      </c>
      <c r="D7" s="2">
        <f t="shared" si="7"/>
        <v>2.176190476</v>
      </c>
      <c r="E7" s="2">
        <f t="shared" si="7"/>
        <v>9.75</v>
      </c>
      <c r="F7" s="2">
        <f t="shared" si="7"/>
        <v>20</v>
      </c>
    </row>
    <row r="8">
      <c r="O8" s="1" t="s">
        <v>11</v>
      </c>
    </row>
    <row r="9">
      <c r="A9" s="2" t="s">
        <v>12</v>
      </c>
      <c r="G9" s="6" t="s">
        <v>13</v>
      </c>
      <c r="H9" s="6" t="s">
        <v>14</v>
      </c>
      <c r="I9" s="7" t="s">
        <v>15</v>
      </c>
      <c r="J9" s="6" t="s">
        <v>16</v>
      </c>
      <c r="M9" s="1" t="s">
        <v>3</v>
      </c>
      <c r="N9" s="1" t="s">
        <v>5</v>
      </c>
      <c r="O9" s="1" t="s">
        <v>7</v>
      </c>
      <c r="P9" s="1" t="s">
        <v>9</v>
      </c>
      <c r="Q9" s="1" t="s">
        <v>17</v>
      </c>
      <c r="R9" s="1" t="s">
        <v>18</v>
      </c>
    </row>
    <row r="10">
      <c r="A10" s="2" t="s">
        <v>3</v>
      </c>
      <c r="B10" s="2">
        <v>1.0</v>
      </c>
      <c r="C10" s="1">
        <v>0.5</v>
      </c>
      <c r="D10" s="2">
        <v>0.1428571428571428</v>
      </c>
      <c r="E10" s="2">
        <v>0.3333333333333333</v>
      </c>
      <c r="G10" s="8">
        <v>1.0</v>
      </c>
      <c r="H10" s="8">
        <f t="array" ref="H10:H13">MMULT(B10:E13,G10:G13)/MMULT(TRANSPOSE(G10:G13),MMULT(B10:E13,G10:G13))</f>
        <v>0.07183659339</v>
      </c>
      <c r="I10" s="8">
        <f t="array" ref="I10">(MMULT(TRANSPOSE(G10:G13),MMULT(B10:E13,H10:H13)))</f>
        <v>4.16132941</v>
      </c>
      <c r="J10" s="8">
        <f>(I10-4)/(4-1)</f>
        <v>0.05377646991</v>
      </c>
      <c r="L10" s="1" t="s">
        <v>3</v>
      </c>
      <c r="M10" s="2">
        <f t="shared" ref="M10:P10" si="8">B10/B14</f>
        <v>0.07692307692</v>
      </c>
      <c r="N10" s="2">
        <f t="shared" si="8"/>
        <v>0.09090909091</v>
      </c>
      <c r="O10" s="2">
        <f t="shared" si="8"/>
        <v>0.08522727273</v>
      </c>
      <c r="P10" s="2">
        <f t="shared" si="8"/>
        <v>0.04545454545</v>
      </c>
      <c r="Q10" s="2">
        <f t="shared" ref="Q10:Q13" si="10">AVERAGE(M10:P10)</f>
        <v>0.0746284965</v>
      </c>
      <c r="R10" s="3">
        <f t="shared" ref="R10:R13" si="11">(AVERAGE(M10:P10))*100</f>
        <v>7.46284965</v>
      </c>
    </row>
    <row r="11">
      <c r="A11" s="2" t="s">
        <v>5</v>
      </c>
      <c r="B11" s="1">
        <v>2.0</v>
      </c>
      <c r="C11" s="2">
        <v>1.0</v>
      </c>
      <c r="D11" s="2">
        <v>0.3333333333333333</v>
      </c>
      <c r="E11" s="2">
        <v>1.0</v>
      </c>
      <c r="G11" s="8">
        <v>1.0</v>
      </c>
      <c r="H11" s="8">
        <v>0.15752120477756623</v>
      </c>
      <c r="I11" s="9"/>
      <c r="J11" s="9"/>
      <c r="L11" s="1" t="s">
        <v>5</v>
      </c>
      <c r="M11" s="2">
        <f t="shared" ref="M11:P11" si="9">B11/B14</f>
        <v>0.1538461538</v>
      </c>
      <c r="N11" s="2">
        <f t="shared" si="9"/>
        <v>0.1818181818</v>
      </c>
      <c r="O11" s="2">
        <f t="shared" si="9"/>
        <v>0.1988636364</v>
      </c>
      <c r="P11" s="2">
        <f t="shared" si="9"/>
        <v>0.1363636364</v>
      </c>
      <c r="Q11" s="2">
        <f t="shared" si="10"/>
        <v>0.1677229021</v>
      </c>
      <c r="R11" s="3">
        <f t="shared" si="11"/>
        <v>16.77229021</v>
      </c>
    </row>
    <row r="12">
      <c r="A12" s="2" t="s">
        <v>7</v>
      </c>
      <c r="B12" s="1">
        <v>7.0</v>
      </c>
      <c r="C12" s="2">
        <v>3.0</v>
      </c>
      <c r="D12" s="2">
        <v>1.0</v>
      </c>
      <c r="E12" s="1">
        <v>5.0</v>
      </c>
      <c r="G12" s="8">
        <v>1.0</v>
      </c>
      <c r="H12" s="8">
        <v>0.581616756101783</v>
      </c>
      <c r="I12" s="9"/>
      <c r="J12" s="9"/>
      <c r="L12" s="1" t="s">
        <v>7</v>
      </c>
      <c r="M12" s="2">
        <f t="shared" ref="M12:P12" si="12">B12/B14</f>
        <v>0.5384615385</v>
      </c>
      <c r="N12" s="2">
        <f t="shared" si="12"/>
        <v>0.5454545455</v>
      </c>
      <c r="O12" s="2">
        <f t="shared" si="12"/>
        <v>0.5965909091</v>
      </c>
      <c r="P12" s="2">
        <f t="shared" si="12"/>
        <v>0.6818181818</v>
      </c>
      <c r="Q12" s="2">
        <f t="shared" si="10"/>
        <v>0.5905812937</v>
      </c>
      <c r="R12" s="3">
        <f t="shared" si="11"/>
        <v>59.05812937</v>
      </c>
    </row>
    <row r="13">
      <c r="A13" s="2" t="s">
        <v>9</v>
      </c>
      <c r="B13" s="2">
        <v>3.0</v>
      </c>
      <c r="C13" s="2">
        <v>1.0</v>
      </c>
      <c r="D13" s="1">
        <v>0.2</v>
      </c>
      <c r="E13" s="2">
        <v>1.0</v>
      </c>
      <c r="G13" s="8">
        <v>1.0</v>
      </c>
      <c r="H13" s="8">
        <v>0.18902544573307947</v>
      </c>
      <c r="I13" s="9"/>
      <c r="J13" s="9"/>
      <c r="L13" s="1" t="s">
        <v>9</v>
      </c>
      <c r="M13" s="2">
        <f t="shared" ref="M13:P13" si="13">B13/B14</f>
        <v>0.2307692308</v>
      </c>
      <c r="N13" s="2">
        <f t="shared" si="13"/>
        <v>0.1818181818</v>
      </c>
      <c r="O13" s="2">
        <f t="shared" si="13"/>
        <v>0.1193181818</v>
      </c>
      <c r="P13" s="2">
        <f t="shared" si="13"/>
        <v>0.1363636364</v>
      </c>
      <c r="Q13" s="2">
        <f t="shared" si="10"/>
        <v>0.1670673077</v>
      </c>
      <c r="R13" s="3">
        <f t="shared" si="11"/>
        <v>16.70673077</v>
      </c>
    </row>
    <row r="14">
      <c r="B14" s="2">
        <f t="shared" ref="B14:E14" si="14">SUM(B10:B13)</f>
        <v>13</v>
      </c>
      <c r="C14" s="2">
        <f t="shared" si="14"/>
        <v>5.5</v>
      </c>
      <c r="D14" s="2">
        <f t="shared" si="14"/>
        <v>1.676190476</v>
      </c>
      <c r="E14" s="2">
        <f t="shared" si="14"/>
        <v>7.333333333</v>
      </c>
      <c r="R14" s="3"/>
    </row>
    <row r="15">
      <c r="R15" s="3"/>
    </row>
    <row r="16">
      <c r="R16" s="3"/>
    </row>
    <row r="17">
      <c r="R17" s="3"/>
    </row>
    <row r="18">
      <c r="R18" s="3"/>
    </row>
    <row r="19">
      <c r="A19" s="2" t="s">
        <v>19</v>
      </c>
      <c r="G19" s="6" t="s">
        <v>13</v>
      </c>
      <c r="H19" s="6" t="s">
        <v>14</v>
      </c>
      <c r="I19" s="7" t="s">
        <v>20</v>
      </c>
      <c r="J19" s="6" t="s">
        <v>16</v>
      </c>
      <c r="M19" s="1" t="s">
        <v>3</v>
      </c>
      <c r="N19" s="1" t="s">
        <v>5</v>
      </c>
      <c r="O19" s="1" t="s">
        <v>7</v>
      </c>
      <c r="P19" s="1" t="s">
        <v>9</v>
      </c>
      <c r="Q19" s="1" t="s">
        <v>17</v>
      </c>
      <c r="R19" s="10" t="s">
        <v>18</v>
      </c>
    </row>
    <row r="20">
      <c r="A20" s="2" t="s">
        <v>3</v>
      </c>
      <c r="B20" s="2">
        <v>1.0</v>
      </c>
      <c r="C20" s="1">
        <v>2.0</v>
      </c>
      <c r="D20" s="1">
        <v>2.0</v>
      </c>
      <c r="E20" s="1">
        <v>0.2</v>
      </c>
      <c r="G20" s="8">
        <v>1.0</v>
      </c>
      <c r="H20" s="8">
        <f t="array" ref="H20:H23">MMULT(B20:E23,G20:G23)/MMULT(TRANSPOSE(G20:G23),MMULT(B20:E23,G20:G23))</f>
        <v>0.1997439181</v>
      </c>
      <c r="I20" s="8">
        <f t="array" ref="I20">MMULT(TRANSPOSE(G20:G23),MMULT(B20:E23,H20:H23))</f>
        <v>4.450704225</v>
      </c>
      <c r="J20" s="8">
        <f>(I20-4)/(4-1)</f>
        <v>0.1502347418</v>
      </c>
      <c r="M20" s="2">
        <f t="shared" ref="M20:P20" si="15">B20/B24</f>
        <v>0.1428571429</v>
      </c>
      <c r="N20" s="2">
        <f t="shared" si="15"/>
        <v>0.2727272727</v>
      </c>
      <c r="O20" s="2">
        <f t="shared" si="15"/>
        <v>0.2</v>
      </c>
      <c r="P20" s="2">
        <f t="shared" si="15"/>
        <v>0.1176470588</v>
      </c>
      <c r="Q20" s="2">
        <f t="shared" ref="Q20:Q23" si="17">AVERAGE(M20:P20)</f>
        <v>0.1833078686</v>
      </c>
      <c r="R20" s="3">
        <f t="shared" ref="R20:R23" si="18">(AVERAGE(M20:P20))*100</f>
        <v>18.33078686</v>
      </c>
    </row>
    <row r="21" ht="15.75" customHeight="1">
      <c r="A21" s="2" t="s">
        <v>5</v>
      </c>
      <c r="B21" s="1">
        <v>0.5</v>
      </c>
      <c r="C21" s="2">
        <v>1.0</v>
      </c>
      <c r="D21" s="1">
        <v>3.0</v>
      </c>
      <c r="E21" s="2">
        <v>0.25</v>
      </c>
      <c r="G21" s="8">
        <v>1.0</v>
      </c>
      <c r="H21" s="8">
        <v>0.18245838668373882</v>
      </c>
      <c r="I21" s="9"/>
      <c r="J21" s="9"/>
      <c r="M21" s="2">
        <f t="shared" ref="M21:P21" si="16">B21/B24</f>
        <v>0.07142857143</v>
      </c>
      <c r="N21" s="2">
        <f t="shared" si="16"/>
        <v>0.1363636364</v>
      </c>
      <c r="O21" s="2">
        <f t="shared" si="16"/>
        <v>0.3</v>
      </c>
      <c r="P21" s="2">
        <f t="shared" si="16"/>
        <v>0.1470588235</v>
      </c>
      <c r="Q21" s="2">
        <f t="shared" si="17"/>
        <v>0.1637127578</v>
      </c>
      <c r="R21" s="3">
        <f t="shared" si="18"/>
        <v>16.37127578</v>
      </c>
    </row>
    <row r="22" ht="15.75" customHeight="1">
      <c r="A22" s="2" t="s">
        <v>7</v>
      </c>
      <c r="B22" s="1">
        <v>0.5</v>
      </c>
      <c r="C22" s="2">
        <v>0.3333333333333333</v>
      </c>
      <c r="D22" s="2">
        <v>1.0</v>
      </c>
      <c r="E22" s="2">
        <v>0.25</v>
      </c>
      <c r="G22" s="8">
        <v>1.0</v>
      </c>
      <c r="H22" s="8">
        <v>0.08002560819462227</v>
      </c>
      <c r="I22" s="9"/>
      <c r="J22" s="9"/>
      <c r="M22" s="2">
        <f t="shared" ref="M22:P22" si="19">B22/B24</f>
        <v>0.07142857143</v>
      </c>
      <c r="N22" s="2">
        <f t="shared" si="19"/>
        <v>0.04545454545</v>
      </c>
      <c r="O22" s="2">
        <f t="shared" si="19"/>
        <v>0.1</v>
      </c>
      <c r="P22" s="2">
        <f t="shared" si="19"/>
        <v>0.1470588235</v>
      </c>
      <c r="Q22" s="2">
        <f t="shared" si="17"/>
        <v>0.0909854851</v>
      </c>
      <c r="R22" s="3">
        <f t="shared" si="18"/>
        <v>9.09854851</v>
      </c>
    </row>
    <row r="23" ht="15.75" customHeight="1">
      <c r="A23" s="2" t="s">
        <v>9</v>
      </c>
      <c r="B23" s="1">
        <v>5.0</v>
      </c>
      <c r="C23" s="2">
        <v>4.0</v>
      </c>
      <c r="D23" s="2">
        <v>4.0</v>
      </c>
      <c r="E23" s="2">
        <v>1.0</v>
      </c>
      <c r="G23" s="8">
        <v>1.0</v>
      </c>
      <c r="H23" s="8">
        <v>0.5377720870678617</v>
      </c>
      <c r="I23" s="9"/>
      <c r="J23" s="9"/>
      <c r="M23" s="2">
        <f t="shared" ref="M23:P23" si="20">B23/B24</f>
        <v>0.7142857143</v>
      </c>
      <c r="N23" s="2">
        <f t="shared" si="20"/>
        <v>0.5454545455</v>
      </c>
      <c r="O23" s="2">
        <f t="shared" si="20"/>
        <v>0.4</v>
      </c>
      <c r="P23" s="2">
        <f t="shared" si="20"/>
        <v>0.5882352941</v>
      </c>
      <c r="Q23" s="2">
        <f t="shared" si="17"/>
        <v>0.5619938885</v>
      </c>
      <c r="R23" s="3">
        <f t="shared" si="18"/>
        <v>56.19938885</v>
      </c>
    </row>
    <row r="24" ht="15.75" customHeight="1">
      <c r="B24" s="2">
        <f t="shared" ref="B24:E24" si="21">SUM(B20:B23)</f>
        <v>7</v>
      </c>
      <c r="C24" s="2">
        <f t="shared" si="21"/>
        <v>7.333333333</v>
      </c>
      <c r="D24" s="2">
        <f t="shared" si="21"/>
        <v>10</v>
      </c>
      <c r="E24" s="2">
        <f t="shared" si="21"/>
        <v>1.7</v>
      </c>
      <c r="R24" s="3"/>
    </row>
    <row r="25" ht="15.75" customHeight="1">
      <c r="R25" s="3"/>
    </row>
    <row r="26" ht="15.75" customHeight="1">
      <c r="R26" s="3"/>
    </row>
    <row r="27" ht="15.75" customHeight="1">
      <c r="R27" s="3"/>
    </row>
    <row r="28" ht="15.75" customHeight="1">
      <c r="R28" s="3"/>
    </row>
    <row r="29" ht="15.75" customHeight="1">
      <c r="A29" s="2" t="s">
        <v>21</v>
      </c>
      <c r="G29" s="6" t="s">
        <v>13</v>
      </c>
      <c r="H29" s="6" t="s">
        <v>14</v>
      </c>
      <c r="I29" s="7" t="s">
        <v>22</v>
      </c>
      <c r="J29" s="6" t="s">
        <v>16</v>
      </c>
      <c r="M29" s="1" t="s">
        <v>3</v>
      </c>
      <c r="N29" s="1" t="s">
        <v>5</v>
      </c>
      <c r="O29" s="1" t="s">
        <v>7</v>
      </c>
      <c r="P29" s="1" t="s">
        <v>9</v>
      </c>
      <c r="Q29" s="1" t="s">
        <v>17</v>
      </c>
      <c r="R29" s="10" t="s">
        <v>18</v>
      </c>
    </row>
    <row r="30" ht="15.75" customHeight="1">
      <c r="A30" s="2" t="s">
        <v>3</v>
      </c>
      <c r="B30" s="2">
        <v>1.0</v>
      </c>
      <c r="C30" s="2">
        <v>0.5</v>
      </c>
      <c r="D30" s="2">
        <v>5.0</v>
      </c>
      <c r="E30" s="1">
        <v>3.0</v>
      </c>
      <c r="G30" s="8">
        <v>1.0</v>
      </c>
      <c r="H30" s="8">
        <f t="array" ref="H30:H33">MMULT(B30:E33,G30:G33)/MMULT(TRANSPOSE(G30:G33),MMULT(B30:E33,G30:G33))</f>
        <v>0.3179789608</v>
      </c>
      <c r="I30" s="8">
        <f t="array" ref="I30">MMULT(TRANSPOSE(G30:G33),MMULT(B30:E33,H30:H33))</f>
        <v>4.097545426</v>
      </c>
      <c r="J30" s="8">
        <f>(I30-4)/(4-1)</f>
        <v>0.03251514186</v>
      </c>
      <c r="M30" s="2">
        <f t="shared" ref="M30:P30" si="22">B30/B34</f>
        <v>0.2830188679</v>
      </c>
      <c r="N30" s="2">
        <f t="shared" si="22"/>
        <v>0.2713178295</v>
      </c>
      <c r="O30" s="2">
        <f t="shared" si="22"/>
        <v>0.3333333333</v>
      </c>
      <c r="P30" s="2">
        <f t="shared" si="22"/>
        <v>0.3157894737</v>
      </c>
      <c r="Q30" s="2">
        <f t="shared" ref="Q30:Q33" si="24">AVERAGE(M30:P30)</f>
        <v>0.3008648761</v>
      </c>
      <c r="R30" s="3">
        <f t="shared" ref="R30:R33" si="25">(AVERAGE(M30:P30))*100</f>
        <v>30.08648761</v>
      </c>
    </row>
    <row r="31" ht="15.75" customHeight="1">
      <c r="A31" s="2" t="s">
        <v>5</v>
      </c>
      <c r="B31" s="2">
        <v>2.0</v>
      </c>
      <c r="C31" s="2">
        <v>1.0</v>
      </c>
      <c r="D31" s="1">
        <v>7.0</v>
      </c>
      <c r="E31" s="1">
        <v>5.0</v>
      </c>
      <c r="G31" s="8">
        <v>1.0</v>
      </c>
      <c r="H31" s="8">
        <v>0.5020720433535225</v>
      </c>
      <c r="I31" s="9"/>
      <c r="J31" s="9"/>
      <c r="M31" s="2">
        <f t="shared" ref="M31:P31" si="23">B31/B34</f>
        <v>0.5660377358</v>
      </c>
      <c r="N31" s="2">
        <f t="shared" si="23"/>
        <v>0.5426356589</v>
      </c>
      <c r="O31" s="2">
        <f t="shared" si="23"/>
        <v>0.4666666667</v>
      </c>
      <c r="P31" s="2">
        <f t="shared" si="23"/>
        <v>0.5263157895</v>
      </c>
      <c r="Q31" s="2">
        <f t="shared" si="24"/>
        <v>0.5254139627</v>
      </c>
      <c r="R31" s="3">
        <f t="shared" si="25"/>
        <v>52.54139627</v>
      </c>
    </row>
    <row r="32" ht="15.75" customHeight="1">
      <c r="A32" s="2" t="s">
        <v>7</v>
      </c>
      <c r="B32" s="2">
        <v>0.2</v>
      </c>
      <c r="C32" s="2">
        <v>0.1428571428571428</v>
      </c>
      <c r="D32" s="2">
        <v>1.0</v>
      </c>
      <c r="E32" s="2">
        <v>0.5</v>
      </c>
      <c r="G32" s="8">
        <v>1.0</v>
      </c>
      <c r="H32" s="8">
        <v>0.06168313675486133</v>
      </c>
      <c r="I32" s="9"/>
      <c r="J32" s="9"/>
      <c r="M32" s="2">
        <f t="shared" ref="M32:P32" si="26">B32/B34</f>
        <v>0.05660377358</v>
      </c>
      <c r="N32" s="2">
        <f t="shared" si="26"/>
        <v>0.07751937984</v>
      </c>
      <c r="O32" s="2">
        <f t="shared" si="26"/>
        <v>0.06666666667</v>
      </c>
      <c r="P32" s="2">
        <f t="shared" si="26"/>
        <v>0.05263157895</v>
      </c>
      <c r="Q32" s="2">
        <f t="shared" si="24"/>
        <v>0.06335534976</v>
      </c>
      <c r="R32" s="3">
        <f t="shared" si="25"/>
        <v>6.335534976</v>
      </c>
    </row>
    <row r="33" ht="15.75" customHeight="1">
      <c r="A33" s="2" t="s">
        <v>9</v>
      </c>
      <c r="B33" s="2">
        <v>0.3333333333333333</v>
      </c>
      <c r="C33" s="1">
        <v>0.2</v>
      </c>
      <c r="D33" s="2">
        <v>2.0</v>
      </c>
      <c r="E33" s="2">
        <v>1.0</v>
      </c>
      <c r="G33" s="8">
        <v>1.0</v>
      </c>
      <c r="H33" s="8">
        <v>0.11826585910105197</v>
      </c>
      <c r="I33" s="9"/>
      <c r="J33" s="9"/>
      <c r="M33" s="2">
        <f t="shared" ref="M33:P33" si="27">B33/B34</f>
        <v>0.09433962264</v>
      </c>
      <c r="N33" s="2">
        <f t="shared" si="27"/>
        <v>0.1085271318</v>
      </c>
      <c r="O33" s="2">
        <f t="shared" si="27"/>
        <v>0.1333333333</v>
      </c>
      <c r="P33" s="2">
        <f t="shared" si="27"/>
        <v>0.1052631579</v>
      </c>
      <c r="Q33" s="2">
        <f t="shared" si="24"/>
        <v>0.1103658114</v>
      </c>
      <c r="R33" s="3">
        <f t="shared" si="25"/>
        <v>11.03658114</v>
      </c>
    </row>
    <row r="34" ht="15.75" customHeight="1">
      <c r="B34" s="2">
        <f t="shared" ref="B34:E34" si="28">SUM(B30:B33)</f>
        <v>3.533333333</v>
      </c>
      <c r="C34" s="2">
        <f t="shared" si="28"/>
        <v>1.842857143</v>
      </c>
      <c r="D34" s="2">
        <f t="shared" si="28"/>
        <v>15</v>
      </c>
      <c r="E34" s="2">
        <f t="shared" si="28"/>
        <v>9.5</v>
      </c>
      <c r="G34" s="11"/>
      <c r="H34" s="11"/>
      <c r="I34" s="11"/>
      <c r="J34" s="11"/>
      <c r="R34" s="3"/>
    </row>
    <row r="35" ht="15.75" customHeight="1">
      <c r="G35" s="11"/>
      <c r="H35" s="11"/>
      <c r="I35" s="11"/>
      <c r="J35" s="11"/>
      <c r="R35" s="3"/>
    </row>
    <row r="36" ht="15.75" customHeight="1">
      <c r="G36" s="11"/>
      <c r="H36" s="11"/>
      <c r="I36" s="11"/>
      <c r="J36" s="11"/>
      <c r="R36" s="3"/>
    </row>
    <row r="37" ht="15.75" customHeight="1">
      <c r="G37" s="11"/>
      <c r="H37" s="11"/>
      <c r="I37" s="11"/>
      <c r="J37" s="11"/>
      <c r="R37" s="3"/>
    </row>
    <row r="38" ht="15.75" customHeight="1">
      <c r="G38" s="11"/>
      <c r="H38" s="11"/>
      <c r="I38" s="11"/>
      <c r="J38" s="11"/>
      <c r="R38" s="3"/>
    </row>
    <row r="39" ht="15.75" customHeight="1">
      <c r="A39" s="2" t="s">
        <v>23</v>
      </c>
      <c r="G39" s="6" t="s">
        <v>13</v>
      </c>
      <c r="H39" s="6" t="s">
        <v>14</v>
      </c>
      <c r="I39" s="7" t="s">
        <v>24</v>
      </c>
      <c r="J39" s="6" t="s">
        <v>16</v>
      </c>
      <c r="M39" s="1" t="s">
        <v>3</v>
      </c>
      <c r="N39" s="1" t="s">
        <v>5</v>
      </c>
      <c r="O39" s="1" t="s">
        <v>7</v>
      </c>
      <c r="P39" s="1" t="s">
        <v>9</v>
      </c>
      <c r="Q39" s="1" t="s">
        <v>17</v>
      </c>
      <c r="R39" s="10" t="s">
        <v>18</v>
      </c>
    </row>
    <row r="40" ht="15.75" customHeight="1">
      <c r="A40" s="2" t="s">
        <v>3</v>
      </c>
      <c r="B40" s="2">
        <v>1.0</v>
      </c>
      <c r="C40" s="2">
        <v>0.3333333333333333</v>
      </c>
      <c r="D40" s="2">
        <v>0.5</v>
      </c>
      <c r="E40" s="2">
        <v>0.25</v>
      </c>
      <c r="G40" s="8">
        <v>1.0</v>
      </c>
      <c r="H40" s="8">
        <f t="array" ref="H40:H43">MMULT(B40:E43,G40:G43)/MMULT(TRANSPOSE(G40:G43),MMULT(B40:E43,G40:G43))</f>
        <v>0.08759635599</v>
      </c>
      <c r="I40" s="8">
        <f t="array" ref="I40">MMULT(TRANSPOSE(G40:G43),MMULT(B40:E43,H40:H43))</f>
        <v>4.188507358</v>
      </c>
      <c r="J40" s="8">
        <f>(I40-4)/(4-1)</f>
        <v>0.06283578603</v>
      </c>
      <c r="M40" s="2">
        <f t="shared" ref="M40:P40" si="29">B40/B44</f>
        <v>0.1</v>
      </c>
      <c r="N40" s="2">
        <f t="shared" si="29"/>
        <v>0.1315789474</v>
      </c>
      <c r="O40" s="2">
        <f t="shared" si="29"/>
        <v>0.05882352941</v>
      </c>
      <c r="P40" s="2">
        <f t="shared" si="29"/>
        <v>0.09090909091</v>
      </c>
      <c r="Q40" s="2">
        <f t="shared" ref="Q40:Q43" si="31">AVERAGE(M40:P40)</f>
        <v>0.09532789192</v>
      </c>
      <c r="R40" s="3">
        <f t="shared" ref="R40:R43" si="32">(AVERAGE(M40:P40))*100</f>
        <v>9.532789192</v>
      </c>
    </row>
    <row r="41" ht="15.75" customHeight="1">
      <c r="A41" s="2" t="s">
        <v>5</v>
      </c>
      <c r="B41" s="1">
        <v>3.0</v>
      </c>
      <c r="C41" s="2">
        <v>1.0</v>
      </c>
      <c r="D41" s="2">
        <v>5.0</v>
      </c>
      <c r="E41" s="2">
        <v>1.0</v>
      </c>
      <c r="G41" s="8">
        <v>1.0</v>
      </c>
      <c r="H41" s="8">
        <v>0.42046250875963564</v>
      </c>
      <c r="I41" s="9"/>
      <c r="J41" s="9"/>
      <c r="M41" s="2">
        <f t="shared" ref="M41:P41" si="30">B41/B44</f>
        <v>0.3</v>
      </c>
      <c r="N41" s="2">
        <f t="shared" si="30"/>
        <v>0.3947368421</v>
      </c>
      <c r="O41" s="2">
        <f t="shared" si="30"/>
        <v>0.5882352941</v>
      </c>
      <c r="P41" s="2">
        <f t="shared" si="30"/>
        <v>0.3636363636</v>
      </c>
      <c r="Q41" s="2">
        <f t="shared" si="31"/>
        <v>0.411652125</v>
      </c>
      <c r="R41" s="3">
        <f t="shared" si="32"/>
        <v>41.1652125</v>
      </c>
    </row>
    <row r="42" ht="15.75" customHeight="1">
      <c r="A42" s="2" t="s">
        <v>7</v>
      </c>
      <c r="B42" s="2">
        <v>2.0</v>
      </c>
      <c r="C42" s="2">
        <v>0.2</v>
      </c>
      <c r="D42" s="2">
        <v>1.0</v>
      </c>
      <c r="E42" s="2">
        <v>0.5</v>
      </c>
      <c r="G42" s="8">
        <v>1.0</v>
      </c>
      <c r="H42" s="8">
        <v>0.1555711282410652</v>
      </c>
      <c r="I42" s="9"/>
      <c r="J42" s="9"/>
      <c r="M42" s="2">
        <f t="shared" ref="M42:P42" si="33">B42/B44</f>
        <v>0.2</v>
      </c>
      <c r="N42" s="2">
        <f t="shared" si="33"/>
        <v>0.07894736842</v>
      </c>
      <c r="O42" s="2">
        <f t="shared" si="33"/>
        <v>0.1176470588</v>
      </c>
      <c r="P42" s="2">
        <f t="shared" si="33"/>
        <v>0.1818181818</v>
      </c>
      <c r="Q42" s="2">
        <f t="shared" si="31"/>
        <v>0.1446031523</v>
      </c>
      <c r="R42" s="3">
        <f t="shared" si="32"/>
        <v>14.46031523</v>
      </c>
    </row>
    <row r="43" ht="15.75" customHeight="1">
      <c r="A43" s="2" t="s">
        <v>9</v>
      </c>
      <c r="B43" s="1">
        <v>4.0</v>
      </c>
      <c r="C43" s="2">
        <v>1.0</v>
      </c>
      <c r="D43" s="2">
        <v>2.0</v>
      </c>
      <c r="E43" s="2">
        <v>1.0</v>
      </c>
      <c r="G43" s="8">
        <v>1.0</v>
      </c>
      <c r="H43" s="8">
        <v>0.3363700070077085</v>
      </c>
      <c r="I43" s="9"/>
      <c r="J43" s="9"/>
      <c r="M43" s="2">
        <f t="shared" ref="M43:P43" si="34">B43/B44</f>
        <v>0.4</v>
      </c>
      <c r="N43" s="2">
        <f t="shared" si="34"/>
        <v>0.3947368421</v>
      </c>
      <c r="O43" s="2">
        <f t="shared" si="34"/>
        <v>0.2352941176</v>
      </c>
      <c r="P43" s="2">
        <f t="shared" si="34"/>
        <v>0.3636363636</v>
      </c>
      <c r="Q43" s="2">
        <f t="shared" si="31"/>
        <v>0.3484168308</v>
      </c>
      <c r="R43" s="3">
        <f t="shared" si="32"/>
        <v>34.84168308</v>
      </c>
    </row>
    <row r="44" ht="15.75" customHeight="1">
      <c r="B44" s="2">
        <f t="shared" ref="B44:E44" si="35">SUM(B40:B43)</f>
        <v>10</v>
      </c>
      <c r="C44" s="2">
        <f t="shared" si="35"/>
        <v>2.533333333</v>
      </c>
      <c r="D44" s="2">
        <f t="shared" si="35"/>
        <v>8.5</v>
      </c>
      <c r="E44" s="2">
        <f t="shared" si="35"/>
        <v>2.75</v>
      </c>
      <c r="R44" s="3"/>
    </row>
    <row r="45" ht="15.75" customHeight="1">
      <c r="R45" s="3"/>
    </row>
    <row r="46" ht="15.75" customHeight="1">
      <c r="R46" s="3"/>
    </row>
    <row r="47" ht="15.75" customHeight="1">
      <c r="R47" s="3"/>
    </row>
    <row r="48" ht="15.75" customHeight="1">
      <c r="R48" s="3"/>
    </row>
    <row r="49" ht="15.75" customHeight="1">
      <c r="A49" s="2" t="s">
        <v>25</v>
      </c>
      <c r="G49" s="6" t="s">
        <v>13</v>
      </c>
      <c r="H49" s="6" t="s">
        <v>14</v>
      </c>
      <c r="I49" s="7" t="s">
        <v>26</v>
      </c>
      <c r="J49" s="6" t="s">
        <v>16</v>
      </c>
      <c r="M49" s="1" t="s">
        <v>3</v>
      </c>
      <c r="N49" s="1" t="s">
        <v>5</v>
      </c>
      <c r="O49" s="1" t="s">
        <v>7</v>
      </c>
      <c r="P49" s="1" t="s">
        <v>9</v>
      </c>
      <c r="Q49" s="1" t="s">
        <v>17</v>
      </c>
      <c r="R49" s="10" t="s">
        <v>18</v>
      </c>
    </row>
    <row r="50" ht="15.75" customHeight="1">
      <c r="A50" s="2" t="s">
        <v>3</v>
      </c>
      <c r="B50" s="2">
        <v>1.0</v>
      </c>
      <c r="C50" s="1">
        <v>0.25</v>
      </c>
      <c r="D50" s="2">
        <v>0.3333333333333333</v>
      </c>
      <c r="E50" s="1">
        <v>0.2</v>
      </c>
      <c r="G50" s="8">
        <v>1.0</v>
      </c>
      <c r="H50" s="8">
        <f t="array" ref="H50:H53">MMULT(B50:E53,G50:G53)/MMULT(TRANSPOSE(G50:G53),MMULT(B50:E53,G50:G53))</f>
        <v>0.06411024566</v>
      </c>
      <c r="I50" s="8">
        <f t="array" ref="I50">MMULT(TRANSPOSE(G50:G53),MMULT(B50:E53,H50:H53))</f>
        <v>4.482923907</v>
      </c>
      <c r="J50" s="8">
        <f>(I50-4)/(4-1)</f>
        <v>0.1609746355</v>
      </c>
      <c r="M50" s="2">
        <f t="shared" ref="M50:P50" si="36">B50/B54</f>
        <v>0.07692307692</v>
      </c>
      <c r="N50" s="2">
        <f t="shared" si="36"/>
        <v>0.1401869159</v>
      </c>
      <c r="O50" s="2">
        <f t="shared" si="36"/>
        <v>0.04</v>
      </c>
      <c r="P50" s="2">
        <f t="shared" si="36"/>
        <v>0.04255319149</v>
      </c>
      <c r="Q50" s="2">
        <f t="shared" ref="Q50:Q53" si="38">AVERAGE(M50:P50)</f>
        <v>0.07491579608</v>
      </c>
      <c r="R50" s="3">
        <f t="shared" ref="R50:R53" si="39">(AVERAGE(M50:P50))*100</f>
        <v>7.491579608</v>
      </c>
    </row>
    <row r="51" ht="15.75" customHeight="1">
      <c r="A51" s="2" t="s">
        <v>5</v>
      </c>
      <c r="B51" s="1">
        <v>4.0</v>
      </c>
      <c r="C51" s="2">
        <v>1.0</v>
      </c>
      <c r="D51" s="2">
        <v>5.0</v>
      </c>
      <c r="E51" s="2">
        <v>3.0</v>
      </c>
      <c r="G51" s="8">
        <v>1.0</v>
      </c>
      <c r="H51" s="8">
        <v>0.4673457159976034</v>
      </c>
      <c r="I51" s="9"/>
      <c r="J51" s="9"/>
      <c r="M51" s="2">
        <f t="shared" ref="M51:P51" si="37">B51/B54</f>
        <v>0.3076923077</v>
      </c>
      <c r="N51" s="2">
        <f t="shared" si="37"/>
        <v>0.5607476636</v>
      </c>
      <c r="O51" s="2">
        <f t="shared" si="37"/>
        <v>0.6</v>
      </c>
      <c r="P51" s="2">
        <f t="shared" si="37"/>
        <v>0.6382978723</v>
      </c>
      <c r="Q51" s="2">
        <f t="shared" si="38"/>
        <v>0.5266844609</v>
      </c>
      <c r="R51" s="3">
        <f t="shared" si="39"/>
        <v>52.66844609</v>
      </c>
    </row>
    <row r="52" ht="15.75" customHeight="1">
      <c r="A52" s="2" t="s">
        <v>7</v>
      </c>
      <c r="B52" s="2">
        <v>3.0</v>
      </c>
      <c r="C52" s="2">
        <v>0.2</v>
      </c>
      <c r="D52" s="2">
        <v>1.0</v>
      </c>
      <c r="E52" s="2">
        <v>0.5</v>
      </c>
      <c r="G52" s="8">
        <v>1.0</v>
      </c>
      <c r="H52" s="8">
        <v>0.1689634511683643</v>
      </c>
      <c r="I52" s="9"/>
      <c r="J52" s="9"/>
      <c r="M52" s="2">
        <f t="shared" ref="M52:P52" si="40">B52/B54</f>
        <v>0.2307692308</v>
      </c>
      <c r="N52" s="2">
        <f t="shared" si="40"/>
        <v>0.1121495327</v>
      </c>
      <c r="O52" s="2">
        <f t="shared" si="40"/>
        <v>0.12</v>
      </c>
      <c r="P52" s="2">
        <f t="shared" si="40"/>
        <v>0.1063829787</v>
      </c>
      <c r="Q52" s="2">
        <f t="shared" si="38"/>
        <v>0.1423254356</v>
      </c>
      <c r="R52" s="3">
        <f t="shared" si="39"/>
        <v>14.23254356</v>
      </c>
    </row>
    <row r="53" ht="15.75" customHeight="1">
      <c r="A53" s="2" t="s">
        <v>9</v>
      </c>
      <c r="B53" s="1">
        <v>5.0</v>
      </c>
      <c r="C53" s="2">
        <v>0.3333333333333333</v>
      </c>
      <c r="D53" s="2">
        <v>2.0</v>
      </c>
      <c r="E53" s="2">
        <v>1.0</v>
      </c>
      <c r="G53" s="8">
        <v>1.0</v>
      </c>
      <c r="H53" s="8">
        <v>0.29958058717795083</v>
      </c>
      <c r="I53" s="9"/>
      <c r="J53" s="9"/>
      <c r="M53" s="2">
        <f t="shared" ref="M53:P53" si="41">B53/B54</f>
        <v>0.3846153846</v>
      </c>
      <c r="N53" s="2">
        <f t="shared" si="41"/>
        <v>0.1869158879</v>
      </c>
      <c r="O53" s="2">
        <f t="shared" si="41"/>
        <v>0.24</v>
      </c>
      <c r="P53" s="2">
        <f t="shared" si="41"/>
        <v>0.2127659574</v>
      </c>
      <c r="Q53" s="2">
        <f t="shared" si="38"/>
        <v>0.2560743075</v>
      </c>
      <c r="R53" s="3">
        <f t="shared" si="39"/>
        <v>25.60743075</v>
      </c>
    </row>
    <row r="54" ht="15.75" customHeight="1">
      <c r="B54" s="2">
        <f t="shared" ref="B54:E54" si="42">SUM(B50:B53)</f>
        <v>13</v>
      </c>
      <c r="C54" s="2">
        <f t="shared" si="42"/>
        <v>1.783333333</v>
      </c>
      <c r="D54" s="2">
        <f t="shared" si="42"/>
        <v>8.333333333</v>
      </c>
      <c r="E54" s="2">
        <f t="shared" si="42"/>
        <v>4.7</v>
      </c>
      <c r="G54" s="11"/>
      <c r="H54" s="11"/>
      <c r="I54" s="11"/>
      <c r="J54" s="11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>
      <c r="B60" s="1">
        <v>1.0</v>
      </c>
      <c r="C60" s="1">
        <v>2.0</v>
      </c>
      <c r="D60" s="1">
        <v>3.0</v>
      </c>
      <c r="E60" s="1">
        <v>4.0</v>
      </c>
      <c r="F60" s="1">
        <v>5.0</v>
      </c>
      <c r="I60" s="2" t="s">
        <v>27</v>
      </c>
      <c r="J60" s="2" t="s">
        <v>0</v>
      </c>
    </row>
    <row r="61" ht="15.75" customHeight="1">
      <c r="A61" s="2" t="s">
        <v>3</v>
      </c>
      <c r="B61" s="2">
        <f t="shared" ref="B61:B64" si="43">Q10</f>
        <v>0.0746284965</v>
      </c>
      <c r="C61" s="2">
        <f t="shared" ref="C61:C64" si="44">Q20</f>
        <v>0.1833078686</v>
      </c>
      <c r="D61" s="2">
        <f t="shared" ref="D61:D64" si="45">Q30</f>
        <v>0.3008648761</v>
      </c>
      <c r="E61" s="2">
        <f t="shared" ref="E61:E64" si="46">Q40</f>
        <v>0.09532789192</v>
      </c>
      <c r="F61" s="2">
        <f t="shared" ref="F61:F64" si="47">Q50</f>
        <v>0.07491579608</v>
      </c>
      <c r="I61" s="1">
        <v>1.0</v>
      </c>
      <c r="J61" s="2">
        <f t="shared" ref="J61:J65" si="48">N2</f>
        <v>0.1283542139</v>
      </c>
    </row>
    <row r="62" ht="15.75" customHeight="1">
      <c r="A62" s="2" t="s">
        <v>5</v>
      </c>
      <c r="B62" s="2">
        <f t="shared" si="43"/>
        <v>0.1677229021</v>
      </c>
      <c r="C62" s="2">
        <f t="shared" si="44"/>
        <v>0.1637127578</v>
      </c>
      <c r="D62" s="2">
        <f t="shared" si="45"/>
        <v>0.5254139627</v>
      </c>
      <c r="E62" s="2">
        <f t="shared" si="46"/>
        <v>0.411652125</v>
      </c>
      <c r="F62" s="2">
        <f t="shared" si="47"/>
        <v>0.5266844609</v>
      </c>
      <c r="I62" s="1">
        <v>2.0</v>
      </c>
      <c r="J62" s="2">
        <f t="shared" si="48"/>
        <v>0.2051295691</v>
      </c>
    </row>
    <row r="63" ht="15.75" customHeight="1">
      <c r="A63" s="2" t="s">
        <v>7</v>
      </c>
      <c r="B63" s="2">
        <f t="shared" si="43"/>
        <v>0.5905812937</v>
      </c>
      <c r="C63" s="2">
        <f t="shared" si="44"/>
        <v>0.0909854851</v>
      </c>
      <c r="D63" s="2">
        <f t="shared" si="45"/>
        <v>0.06335534976</v>
      </c>
      <c r="E63" s="2">
        <f t="shared" si="46"/>
        <v>0.1446031523</v>
      </c>
      <c r="F63" s="2">
        <f t="shared" si="47"/>
        <v>0.1423254356</v>
      </c>
      <c r="I63" s="1">
        <v>3.0</v>
      </c>
      <c r="J63" s="2">
        <f t="shared" si="48"/>
        <v>0.4450751916</v>
      </c>
    </row>
    <row r="64" ht="15.75" customHeight="1">
      <c r="A64" s="2" t="s">
        <v>9</v>
      </c>
      <c r="B64" s="2">
        <f t="shared" si="43"/>
        <v>0.1670673077</v>
      </c>
      <c r="C64" s="2">
        <f t="shared" si="44"/>
        <v>0.5619938885</v>
      </c>
      <c r="D64" s="2">
        <f t="shared" si="45"/>
        <v>0.1103658114</v>
      </c>
      <c r="E64" s="2">
        <f t="shared" si="46"/>
        <v>0.3484168308</v>
      </c>
      <c r="F64" s="2">
        <f t="shared" si="47"/>
        <v>0.2560743075</v>
      </c>
      <c r="I64" s="1">
        <v>4.0</v>
      </c>
      <c r="J64" s="2">
        <f t="shared" si="48"/>
        <v>0.1662671297</v>
      </c>
    </row>
    <row r="65" ht="15.75" customHeight="1">
      <c r="I65" s="1">
        <v>5.0</v>
      </c>
      <c r="J65" s="2">
        <f t="shared" si="48"/>
        <v>0.3149</v>
      </c>
    </row>
    <row r="66" ht="15.75" customHeight="1"/>
    <row r="67" ht="15.75" customHeight="1"/>
    <row r="68" ht="15.75" customHeight="1"/>
    <row r="69" ht="15.75" customHeight="1"/>
    <row r="70" ht="15.75" customHeight="1">
      <c r="A70" s="2" t="s">
        <v>28</v>
      </c>
      <c r="B70" s="1" t="s">
        <v>29</v>
      </c>
      <c r="C70" s="1" t="s">
        <v>18</v>
      </c>
    </row>
    <row r="71" ht="15.75" customHeight="1">
      <c r="A71" s="2" t="s">
        <v>3</v>
      </c>
      <c r="B71" s="2">
        <f>(B61*J61+B61*J62+B61*J63+B61*J64+B61*J65)</f>
        <v>0.09401146517</v>
      </c>
      <c r="C71" s="3">
        <f>(B61*J61+B61*J62+B61*J63+B61*J64+B61*J65)*100</f>
        <v>9.401146517</v>
      </c>
      <c r="D71" s="4" t="s">
        <v>4</v>
      </c>
    </row>
    <row r="72" ht="15.75" customHeight="1">
      <c r="A72" s="2" t="s">
        <v>5</v>
      </c>
      <c r="B72" s="2">
        <f>(B62*J61+B62*J62+B62*J63+B62*J64+B62*J65)</f>
        <v>0.2112849181</v>
      </c>
      <c r="C72" s="3">
        <f>(B62*J61+B62*J62+B62*J63+B62*J64+B62*J65)*100</f>
        <v>21.12849181</v>
      </c>
      <c r="D72" s="5" t="s">
        <v>6</v>
      </c>
    </row>
    <row r="73" ht="15.75" customHeight="1">
      <c r="A73" s="2" t="s">
        <v>7</v>
      </c>
      <c r="B73" s="2">
        <f>(B63*J61+B63*J62+B63*J63+B63*J64+B63*J65)</f>
        <v>0.7439706724</v>
      </c>
      <c r="C73" s="12">
        <f>(B63*J61+B63*J62+B63*J63+B63*J64+B63*J65)*100</f>
        <v>74.39706724</v>
      </c>
      <c r="D73" s="4" t="s">
        <v>8</v>
      </c>
    </row>
    <row r="74" ht="15.75" customHeight="1">
      <c r="A74" s="2" t="s">
        <v>9</v>
      </c>
      <c r="B74" s="2">
        <f>(B64*J61+B64*J62+B64*J63+B64*J64+B64*J65)</f>
        <v>0.2104590487</v>
      </c>
      <c r="C74" s="3">
        <f>(B64*J61+B64*J62+B64*J63+B64*J64+B64*J65)*100</f>
        <v>21.04590487</v>
      </c>
      <c r="D74" s="4" t="s">
        <v>10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2025-10-08T10:02:40Z</dcterms:created>
  <dc:creator>openpyxl</dc:creator>
</cp:coreProperties>
</file>