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SIS Анализ" sheetId="1" r:id="rId4"/>
  </sheets>
  <definedNames/>
  <calcPr/>
  <extLst>
    <ext uri="GoogleSheetsCustomDataVersion2">
      <go:sheetsCustomData xmlns:go="http://customooxmlschemas.google.com/" r:id="rId5" roundtripDataChecksum="Le5DwhUH9+XYQ1qDgZzKUM+ngmaIGbm3ub5S7RxW5vo="/>
    </ext>
  </extLst>
</workbook>
</file>

<file path=xl/sharedStrings.xml><?xml version="1.0" encoding="utf-8"?>
<sst xmlns="http://schemas.openxmlformats.org/spreadsheetml/2006/main" count="203" uniqueCount="41">
  <si>
    <t>Концепции проектов:</t>
  </si>
  <si>
    <t>Проект A</t>
  </si>
  <si>
    <t>Сервис аренды премиальной одежды</t>
  </si>
  <si>
    <t>Проект B</t>
  </si>
  <si>
    <t>Приложение для планирования путешествий с ИИ</t>
  </si>
  <si>
    <t>Проект C</t>
  </si>
  <si>
    <t>Платформа обучения цифровым профессиям</t>
  </si>
  <si>
    <t>Проект D</t>
  </si>
  <si>
    <t>Сервис доставки фермерских продуктов</t>
  </si>
  <si>
    <t>Критерии оценки:</t>
  </si>
  <si>
    <t>Критерий</t>
  </si>
  <si>
    <t>Тип</t>
  </si>
  <si>
    <t>Вес</t>
  </si>
  <si>
    <t>Рыночный спрос</t>
  </si>
  <si>
    <t>max</t>
  </si>
  <si>
    <t>Уровень конкуренции</t>
  </si>
  <si>
    <t>min</t>
  </si>
  <si>
    <t>CAC</t>
  </si>
  <si>
    <t>LTV</t>
  </si>
  <si>
    <t>Сложность операций</t>
  </si>
  <si>
    <t>оценки</t>
  </si>
  <si>
    <t>Подобина</t>
  </si>
  <si>
    <t>Проект</t>
  </si>
  <si>
    <t>avg</t>
  </si>
  <si>
    <t>Петренко</t>
  </si>
  <si>
    <t>Великодный</t>
  </si>
  <si>
    <t>агрегир. матрица реш.</t>
  </si>
  <si>
    <t>норм. матрица</t>
  </si>
  <si>
    <t>взвеш. норм. матрица</t>
  </si>
  <si>
    <t>Идеальные решения:</t>
  </si>
  <si>
    <t>A* min</t>
  </si>
  <si>
    <t>A* avg</t>
  </si>
  <si>
    <t>A* max</t>
  </si>
  <si>
    <t>A- min</t>
  </si>
  <si>
    <t>A- avg</t>
  </si>
  <si>
    <t>A- max</t>
  </si>
  <si>
    <t>Финальное ранжирование:</t>
  </si>
  <si>
    <t>Расстояние до A*</t>
  </si>
  <si>
    <t>Расстояние до A-</t>
  </si>
  <si>
    <t>Коэффициент близости</t>
  </si>
  <si>
    <t>Ранг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</si>
</sst>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  <scheme val="minor"/>
    </font>
    <font>
      <b/>
      <sz val="14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6.57"/>
    <col customWidth="1" min="3" max="3" width="16.71"/>
    <col customWidth="1" min="4" max="4" width="21.57"/>
    <col customWidth="1" min="5" max="16" width="10.0"/>
    <col customWidth="1" min="1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3">
      <c r="A3" s="2"/>
    </row>
    <row r="4">
      <c r="A4" s="3" t="s">
        <v>0</v>
      </c>
    </row>
    <row r="5">
      <c r="A5" s="4" t="s">
        <v>1</v>
      </c>
      <c r="B5" s="4" t="s">
        <v>2</v>
      </c>
    </row>
    <row r="6">
      <c r="A6" s="4" t="s">
        <v>3</v>
      </c>
      <c r="B6" s="4" t="s">
        <v>4</v>
      </c>
    </row>
    <row r="7">
      <c r="A7" s="4" t="s">
        <v>5</v>
      </c>
      <c r="B7" s="4" t="s">
        <v>6</v>
      </c>
    </row>
    <row r="8">
      <c r="A8" s="4" t="s">
        <v>7</v>
      </c>
      <c r="B8" s="4" t="s">
        <v>8</v>
      </c>
    </row>
    <row r="10">
      <c r="A10" s="3" t="s">
        <v>9</v>
      </c>
    </row>
    <row r="11">
      <c r="A11" s="3" t="s">
        <v>10</v>
      </c>
      <c r="B11" s="3" t="s">
        <v>11</v>
      </c>
      <c r="C11" s="3" t="s">
        <v>12</v>
      </c>
    </row>
    <row r="12">
      <c r="A12" s="4" t="s">
        <v>13</v>
      </c>
      <c r="B12" s="4" t="s">
        <v>14</v>
      </c>
      <c r="C12" s="4">
        <v>0.25</v>
      </c>
    </row>
    <row r="13">
      <c r="A13" s="4" t="s">
        <v>15</v>
      </c>
      <c r="B13" s="4" t="s">
        <v>16</v>
      </c>
      <c r="C13" s="4">
        <v>0.2</v>
      </c>
    </row>
    <row r="14">
      <c r="A14" s="4" t="s">
        <v>17</v>
      </c>
      <c r="B14" s="4" t="s">
        <v>16</v>
      </c>
      <c r="C14" s="4">
        <v>0.15</v>
      </c>
    </row>
    <row r="15">
      <c r="A15" s="4" t="s">
        <v>18</v>
      </c>
      <c r="B15" s="4" t="s">
        <v>14</v>
      </c>
      <c r="C15" s="4">
        <v>0.25</v>
      </c>
    </row>
    <row r="16">
      <c r="A16" s="4" t="s">
        <v>19</v>
      </c>
      <c r="B16" s="4" t="s">
        <v>16</v>
      </c>
      <c r="C16" s="4">
        <v>0.15</v>
      </c>
    </row>
    <row r="18">
      <c r="A18" s="5" t="s">
        <v>20</v>
      </c>
    </row>
    <row r="19">
      <c r="A19" s="6" t="s">
        <v>21</v>
      </c>
    </row>
    <row r="20">
      <c r="A20" s="3" t="s">
        <v>22</v>
      </c>
      <c r="B20" s="3" t="s">
        <v>13</v>
      </c>
      <c r="C20" s="3"/>
      <c r="D20" s="3"/>
      <c r="E20" s="3" t="s">
        <v>15</v>
      </c>
      <c r="F20" s="3"/>
      <c r="G20" s="3"/>
      <c r="H20" s="3" t="s">
        <v>17</v>
      </c>
      <c r="I20" s="3"/>
      <c r="J20" s="3"/>
      <c r="K20" s="3" t="s">
        <v>18</v>
      </c>
      <c r="L20" s="3"/>
      <c r="M20" s="3"/>
      <c r="N20" s="3" t="s">
        <v>19</v>
      </c>
      <c r="O20" s="3"/>
      <c r="P20" s="3"/>
    </row>
    <row r="21" ht="15.75" customHeight="1">
      <c r="B21" s="3" t="s">
        <v>16</v>
      </c>
      <c r="C21" s="3" t="s">
        <v>23</v>
      </c>
      <c r="D21" s="3" t="s">
        <v>14</v>
      </c>
      <c r="E21" s="3" t="s">
        <v>16</v>
      </c>
      <c r="F21" s="3" t="s">
        <v>23</v>
      </c>
      <c r="G21" s="3" t="s">
        <v>14</v>
      </c>
      <c r="H21" s="3" t="s">
        <v>16</v>
      </c>
      <c r="I21" s="3" t="s">
        <v>23</v>
      </c>
      <c r="J21" s="3" t="s">
        <v>14</v>
      </c>
      <c r="K21" s="3" t="s">
        <v>16</v>
      </c>
      <c r="L21" s="3" t="s">
        <v>23</v>
      </c>
      <c r="M21" s="3" t="s">
        <v>14</v>
      </c>
      <c r="N21" s="3" t="s">
        <v>16</v>
      </c>
      <c r="O21" s="3" t="s">
        <v>23</v>
      </c>
      <c r="P21" s="3" t="s">
        <v>14</v>
      </c>
    </row>
    <row r="22" ht="15.75" customHeight="1">
      <c r="A22" s="4" t="s">
        <v>1</v>
      </c>
      <c r="B22" s="4">
        <v>6.0</v>
      </c>
      <c r="C22" s="4">
        <v>7.0</v>
      </c>
      <c r="D22" s="4">
        <v>8.0</v>
      </c>
      <c r="E22" s="4">
        <v>7.0</v>
      </c>
      <c r="F22" s="4">
        <v>8.0</v>
      </c>
      <c r="G22" s="4">
        <v>9.0</v>
      </c>
      <c r="H22" s="4">
        <v>5.0</v>
      </c>
      <c r="I22" s="4">
        <v>6.0</v>
      </c>
      <c r="J22" s="4">
        <v>7.0</v>
      </c>
      <c r="K22" s="4">
        <v>6.0</v>
      </c>
      <c r="L22" s="4">
        <v>7.0</v>
      </c>
      <c r="M22" s="4">
        <v>8.0</v>
      </c>
      <c r="N22" s="4">
        <v>6.0</v>
      </c>
      <c r="O22" s="4">
        <v>7.0</v>
      </c>
      <c r="P22" s="4">
        <v>8.0</v>
      </c>
    </row>
    <row r="23" ht="15.75" customHeight="1">
      <c r="A23" s="4" t="s">
        <v>3</v>
      </c>
      <c r="B23" s="4">
        <v>8.0</v>
      </c>
      <c r="C23" s="4">
        <v>9.0</v>
      </c>
      <c r="D23" s="4">
        <v>9.0</v>
      </c>
      <c r="E23" s="4">
        <v>5.0</v>
      </c>
      <c r="F23" s="4">
        <v>6.0</v>
      </c>
      <c r="G23" s="4">
        <v>7.0</v>
      </c>
      <c r="H23" s="4">
        <v>4.0</v>
      </c>
      <c r="I23" s="4">
        <v>5.0</v>
      </c>
      <c r="J23" s="4">
        <v>6.0</v>
      </c>
      <c r="K23" s="4">
        <v>7.0</v>
      </c>
      <c r="L23" s="4">
        <v>8.0</v>
      </c>
      <c r="M23" s="4">
        <v>9.0</v>
      </c>
      <c r="N23" s="4">
        <v>5.0</v>
      </c>
      <c r="O23" s="4">
        <v>6.0</v>
      </c>
      <c r="P23" s="4">
        <v>7.0</v>
      </c>
    </row>
    <row r="24" ht="15.75" customHeight="1">
      <c r="A24" s="4" t="s">
        <v>5</v>
      </c>
      <c r="B24" s="4">
        <v>7.0</v>
      </c>
      <c r="C24" s="4">
        <v>8.0</v>
      </c>
      <c r="D24" s="4">
        <v>9.0</v>
      </c>
      <c r="E24" s="4">
        <v>8.0</v>
      </c>
      <c r="F24" s="4">
        <v>9.0</v>
      </c>
      <c r="G24" s="4">
        <v>9.0</v>
      </c>
      <c r="H24" s="4">
        <v>6.0</v>
      </c>
      <c r="I24" s="4">
        <v>7.0</v>
      </c>
      <c r="J24" s="4">
        <v>8.0</v>
      </c>
      <c r="K24" s="4">
        <v>6.0</v>
      </c>
      <c r="L24" s="4">
        <v>7.0</v>
      </c>
      <c r="M24" s="4">
        <v>8.0</v>
      </c>
      <c r="N24" s="4">
        <v>7.0</v>
      </c>
      <c r="O24" s="4">
        <v>8.0</v>
      </c>
      <c r="P24" s="4">
        <v>9.0</v>
      </c>
    </row>
    <row r="25" ht="15.75" customHeight="1">
      <c r="A25" s="4" t="s">
        <v>7</v>
      </c>
      <c r="B25" s="4">
        <v>6.0</v>
      </c>
      <c r="C25" s="4">
        <v>7.0</v>
      </c>
      <c r="D25" s="4">
        <v>8.0</v>
      </c>
      <c r="E25" s="4">
        <v>4.0</v>
      </c>
      <c r="F25" s="4">
        <v>5.0</v>
      </c>
      <c r="G25" s="4">
        <v>6.0</v>
      </c>
      <c r="H25" s="4">
        <v>7.0</v>
      </c>
      <c r="I25" s="4">
        <v>8.0</v>
      </c>
      <c r="J25" s="4">
        <v>9.0</v>
      </c>
      <c r="K25" s="4">
        <v>8.0</v>
      </c>
      <c r="L25" s="4">
        <v>9.0</v>
      </c>
      <c r="M25" s="4">
        <v>9.0</v>
      </c>
      <c r="N25" s="4">
        <v>8.0</v>
      </c>
      <c r="O25" s="4">
        <v>9.0</v>
      </c>
      <c r="P25" s="4">
        <v>9.0</v>
      </c>
    </row>
    <row r="26" ht="15.75" customHeight="1"/>
    <row r="27" ht="15.75" customHeight="1">
      <c r="A27" s="6" t="s">
        <v>24</v>
      </c>
    </row>
    <row r="28" ht="15.75" customHeight="1">
      <c r="A28" s="3" t="s">
        <v>22</v>
      </c>
      <c r="B28" s="3" t="s">
        <v>13</v>
      </c>
      <c r="C28" s="3"/>
      <c r="D28" s="3"/>
      <c r="E28" s="3" t="s">
        <v>15</v>
      </c>
      <c r="F28" s="3"/>
      <c r="G28" s="3"/>
      <c r="H28" s="3" t="s">
        <v>17</v>
      </c>
      <c r="I28" s="3"/>
      <c r="J28" s="3"/>
      <c r="K28" s="3" t="s">
        <v>18</v>
      </c>
      <c r="L28" s="3"/>
      <c r="M28" s="3"/>
      <c r="N28" s="3" t="s">
        <v>19</v>
      </c>
      <c r="O28" s="3"/>
      <c r="P28" s="3"/>
    </row>
    <row r="29" ht="15.75" customHeight="1">
      <c r="B29" s="3" t="s">
        <v>16</v>
      </c>
      <c r="C29" s="3" t="s">
        <v>23</v>
      </c>
      <c r="D29" s="3" t="s">
        <v>14</v>
      </c>
      <c r="E29" s="3" t="s">
        <v>16</v>
      </c>
      <c r="F29" s="3" t="s">
        <v>23</v>
      </c>
      <c r="G29" s="3" t="s">
        <v>14</v>
      </c>
      <c r="H29" s="3" t="s">
        <v>16</v>
      </c>
      <c r="I29" s="3" t="s">
        <v>23</v>
      </c>
      <c r="J29" s="3" t="s">
        <v>14</v>
      </c>
      <c r="K29" s="3" t="s">
        <v>16</v>
      </c>
      <c r="L29" s="3" t="s">
        <v>23</v>
      </c>
      <c r="M29" s="3" t="s">
        <v>14</v>
      </c>
      <c r="N29" s="3" t="s">
        <v>16</v>
      </c>
      <c r="O29" s="3" t="s">
        <v>23</v>
      </c>
      <c r="P29" s="3" t="s">
        <v>14</v>
      </c>
    </row>
    <row r="30" ht="15.75" customHeight="1">
      <c r="A30" s="4" t="s">
        <v>1</v>
      </c>
      <c r="B30" s="4">
        <v>5.0</v>
      </c>
      <c r="C30" s="4">
        <v>6.0</v>
      </c>
      <c r="D30" s="4">
        <v>7.0</v>
      </c>
      <c r="E30" s="4">
        <v>6.0</v>
      </c>
      <c r="F30" s="4">
        <v>7.0</v>
      </c>
      <c r="G30" s="4">
        <v>8.0</v>
      </c>
      <c r="H30" s="4">
        <v>4.0</v>
      </c>
      <c r="I30" s="4">
        <v>5.0</v>
      </c>
      <c r="J30" s="4">
        <v>6.0</v>
      </c>
      <c r="K30" s="4">
        <v>5.0</v>
      </c>
      <c r="L30" s="4">
        <v>6.0</v>
      </c>
      <c r="M30" s="4">
        <v>7.0</v>
      </c>
      <c r="N30" s="4">
        <v>5.0</v>
      </c>
      <c r="O30" s="4">
        <v>6.0</v>
      </c>
      <c r="P30" s="4">
        <v>7.0</v>
      </c>
    </row>
    <row r="31" ht="15.75" customHeight="1">
      <c r="A31" s="4" t="s">
        <v>3</v>
      </c>
      <c r="B31" s="4">
        <v>7.0</v>
      </c>
      <c r="C31" s="4">
        <v>8.0</v>
      </c>
      <c r="D31" s="4">
        <v>9.0</v>
      </c>
      <c r="E31" s="4">
        <v>4.0</v>
      </c>
      <c r="F31" s="4">
        <v>5.0</v>
      </c>
      <c r="G31" s="4">
        <v>6.0</v>
      </c>
      <c r="H31" s="4">
        <v>3.0</v>
      </c>
      <c r="I31" s="4">
        <v>4.0</v>
      </c>
      <c r="J31" s="4">
        <v>5.0</v>
      </c>
      <c r="K31" s="4">
        <v>8.0</v>
      </c>
      <c r="L31" s="4">
        <v>9.0</v>
      </c>
      <c r="M31" s="4">
        <v>9.0</v>
      </c>
      <c r="N31" s="4">
        <v>4.0</v>
      </c>
      <c r="O31" s="4">
        <v>5.0</v>
      </c>
      <c r="P31" s="4">
        <v>6.0</v>
      </c>
    </row>
    <row r="32" ht="15.75" customHeight="1">
      <c r="A32" s="4" t="s">
        <v>5</v>
      </c>
      <c r="B32" s="4">
        <v>6.0</v>
      </c>
      <c r="C32" s="4">
        <v>7.0</v>
      </c>
      <c r="D32" s="4">
        <v>8.0</v>
      </c>
      <c r="E32" s="4">
        <v>7.0</v>
      </c>
      <c r="F32" s="4">
        <v>8.0</v>
      </c>
      <c r="G32" s="4">
        <v>9.0</v>
      </c>
      <c r="H32" s="4">
        <v>5.0</v>
      </c>
      <c r="I32" s="4">
        <v>6.0</v>
      </c>
      <c r="J32" s="4">
        <v>7.0</v>
      </c>
      <c r="K32" s="4">
        <v>7.0</v>
      </c>
      <c r="L32" s="4">
        <v>8.0</v>
      </c>
      <c r="M32" s="4">
        <v>9.0</v>
      </c>
      <c r="N32" s="4">
        <v>6.0</v>
      </c>
      <c r="O32" s="4">
        <v>7.0</v>
      </c>
      <c r="P32" s="4">
        <v>8.0</v>
      </c>
    </row>
    <row r="33" ht="15.75" customHeight="1">
      <c r="A33" s="4" t="s">
        <v>7</v>
      </c>
      <c r="B33" s="4">
        <v>7.0</v>
      </c>
      <c r="C33" s="4">
        <v>8.0</v>
      </c>
      <c r="D33" s="4">
        <v>9.0</v>
      </c>
      <c r="E33" s="4">
        <v>3.0</v>
      </c>
      <c r="F33" s="4">
        <v>4.0</v>
      </c>
      <c r="G33" s="4">
        <v>5.0</v>
      </c>
      <c r="H33" s="4">
        <v>6.0</v>
      </c>
      <c r="I33" s="4">
        <v>7.0</v>
      </c>
      <c r="J33" s="4">
        <v>8.0</v>
      </c>
      <c r="K33" s="4">
        <v>9.0</v>
      </c>
      <c r="L33" s="4">
        <v>9.0</v>
      </c>
      <c r="M33" s="4">
        <v>9.0</v>
      </c>
      <c r="N33" s="4">
        <v>7.0</v>
      </c>
      <c r="O33" s="4">
        <v>8.0</v>
      </c>
      <c r="P33" s="4">
        <v>9.0</v>
      </c>
    </row>
    <row r="34" ht="15.75" customHeight="1"/>
    <row r="35" ht="15.75" customHeight="1">
      <c r="A35" s="6" t="s">
        <v>25</v>
      </c>
    </row>
    <row r="36" ht="15.75" customHeight="1">
      <c r="A36" s="3" t="s">
        <v>22</v>
      </c>
      <c r="B36" s="3" t="s">
        <v>13</v>
      </c>
      <c r="C36" s="3"/>
      <c r="D36" s="3"/>
      <c r="E36" s="3" t="s">
        <v>15</v>
      </c>
      <c r="F36" s="3"/>
      <c r="G36" s="3"/>
      <c r="H36" s="3" t="s">
        <v>17</v>
      </c>
      <c r="I36" s="3"/>
      <c r="J36" s="3"/>
      <c r="K36" s="3" t="s">
        <v>18</v>
      </c>
      <c r="L36" s="3"/>
      <c r="M36" s="3"/>
      <c r="N36" s="3" t="s">
        <v>19</v>
      </c>
      <c r="O36" s="3"/>
      <c r="P36" s="3"/>
    </row>
    <row r="37" ht="15.75" customHeight="1">
      <c r="B37" s="3" t="s">
        <v>16</v>
      </c>
      <c r="C37" s="3" t="s">
        <v>23</v>
      </c>
      <c r="D37" s="3" t="s">
        <v>14</v>
      </c>
      <c r="E37" s="3" t="s">
        <v>16</v>
      </c>
      <c r="F37" s="3" t="s">
        <v>23</v>
      </c>
      <c r="G37" s="3" t="s">
        <v>14</v>
      </c>
      <c r="H37" s="3" t="s">
        <v>16</v>
      </c>
      <c r="I37" s="3" t="s">
        <v>23</v>
      </c>
      <c r="J37" s="3" t="s">
        <v>14</v>
      </c>
      <c r="K37" s="3" t="s">
        <v>16</v>
      </c>
      <c r="L37" s="3" t="s">
        <v>23</v>
      </c>
      <c r="M37" s="3" t="s">
        <v>14</v>
      </c>
      <c r="N37" s="3" t="s">
        <v>16</v>
      </c>
      <c r="O37" s="3" t="s">
        <v>23</v>
      </c>
      <c r="P37" s="3" t="s">
        <v>14</v>
      </c>
    </row>
    <row r="38" ht="15.75" customHeight="1">
      <c r="A38" s="4" t="s">
        <v>1</v>
      </c>
      <c r="B38" s="4">
        <v>7.0</v>
      </c>
      <c r="C38" s="4">
        <v>8.0</v>
      </c>
      <c r="D38" s="4">
        <v>9.0</v>
      </c>
      <c r="E38" s="4">
        <v>6.0</v>
      </c>
      <c r="F38" s="4">
        <v>7.0</v>
      </c>
      <c r="G38" s="4">
        <v>8.0</v>
      </c>
      <c r="H38" s="4">
        <v>5.0</v>
      </c>
      <c r="I38" s="4">
        <v>6.0</v>
      </c>
      <c r="J38" s="4">
        <v>7.0</v>
      </c>
      <c r="K38" s="4">
        <v>7.0</v>
      </c>
      <c r="L38" s="4">
        <v>8.0</v>
      </c>
      <c r="M38" s="4">
        <v>9.0</v>
      </c>
      <c r="N38" s="4">
        <v>6.0</v>
      </c>
      <c r="O38" s="4">
        <v>7.0</v>
      </c>
      <c r="P38" s="4">
        <v>8.0</v>
      </c>
    </row>
    <row r="39" ht="15.75" customHeight="1">
      <c r="A39" s="4" t="s">
        <v>3</v>
      </c>
      <c r="B39" s="4">
        <v>8.0</v>
      </c>
      <c r="C39" s="4">
        <v>9.0</v>
      </c>
      <c r="D39" s="4">
        <v>9.0</v>
      </c>
      <c r="E39" s="4">
        <v>5.0</v>
      </c>
      <c r="F39" s="4">
        <v>6.0</v>
      </c>
      <c r="G39" s="4">
        <v>7.0</v>
      </c>
      <c r="H39" s="4">
        <v>4.0</v>
      </c>
      <c r="I39" s="4">
        <v>5.0</v>
      </c>
      <c r="J39" s="4">
        <v>6.0</v>
      </c>
      <c r="K39" s="4">
        <v>8.0</v>
      </c>
      <c r="L39" s="4">
        <v>9.0</v>
      </c>
      <c r="M39" s="4">
        <v>9.0</v>
      </c>
      <c r="N39" s="4">
        <v>5.0</v>
      </c>
      <c r="O39" s="4">
        <v>6.0</v>
      </c>
      <c r="P39" s="4">
        <v>7.0</v>
      </c>
    </row>
    <row r="40" ht="15.75" customHeight="1">
      <c r="A40" s="4" t="s">
        <v>5</v>
      </c>
      <c r="B40" s="4">
        <v>7.0</v>
      </c>
      <c r="C40" s="4">
        <v>8.0</v>
      </c>
      <c r="D40" s="4">
        <v>9.0</v>
      </c>
      <c r="E40" s="4">
        <v>7.0</v>
      </c>
      <c r="F40" s="4">
        <v>8.0</v>
      </c>
      <c r="G40" s="4">
        <v>9.0</v>
      </c>
      <c r="H40" s="4">
        <v>6.0</v>
      </c>
      <c r="I40" s="4">
        <v>7.0</v>
      </c>
      <c r="J40" s="4">
        <v>8.0</v>
      </c>
      <c r="K40" s="4">
        <v>7.0</v>
      </c>
      <c r="L40" s="4">
        <v>8.0</v>
      </c>
      <c r="M40" s="4">
        <v>9.0</v>
      </c>
      <c r="N40" s="4">
        <v>7.0</v>
      </c>
      <c r="O40" s="4">
        <v>8.0</v>
      </c>
      <c r="P40" s="4">
        <v>9.0</v>
      </c>
    </row>
    <row r="41" ht="15.75" customHeight="1">
      <c r="A41" s="4" t="s">
        <v>7</v>
      </c>
      <c r="B41" s="4">
        <v>6.0</v>
      </c>
      <c r="C41" s="4">
        <v>7.0</v>
      </c>
      <c r="D41" s="4">
        <v>8.0</v>
      </c>
      <c r="E41" s="4">
        <v>4.0</v>
      </c>
      <c r="F41" s="4">
        <v>5.0</v>
      </c>
      <c r="G41" s="4">
        <v>6.0</v>
      </c>
      <c r="H41" s="4">
        <v>6.0</v>
      </c>
      <c r="I41" s="4">
        <v>7.0</v>
      </c>
      <c r="J41" s="4">
        <v>8.0</v>
      </c>
      <c r="K41" s="4">
        <v>8.0</v>
      </c>
      <c r="L41" s="4">
        <v>9.0</v>
      </c>
      <c r="M41" s="4">
        <v>9.0</v>
      </c>
      <c r="N41" s="4">
        <v>7.0</v>
      </c>
      <c r="O41" s="4">
        <v>8.0</v>
      </c>
      <c r="P41" s="4">
        <v>9.0</v>
      </c>
    </row>
    <row r="42" ht="15.75" customHeight="1"/>
    <row r="43" ht="15.75" customHeight="1"/>
    <row r="44" ht="15.75" customHeight="1">
      <c r="A44" s="5" t="s">
        <v>26</v>
      </c>
    </row>
    <row r="45" ht="15.75" customHeight="1">
      <c r="A45" s="3" t="s">
        <v>22</v>
      </c>
      <c r="B45" s="3" t="s">
        <v>13</v>
      </c>
      <c r="C45" s="3"/>
      <c r="D45" s="3"/>
      <c r="E45" s="3" t="s">
        <v>15</v>
      </c>
      <c r="F45" s="3"/>
      <c r="G45" s="3"/>
      <c r="H45" s="3" t="s">
        <v>17</v>
      </c>
      <c r="I45" s="3"/>
      <c r="J45" s="3"/>
      <c r="K45" s="3" t="s">
        <v>18</v>
      </c>
      <c r="L45" s="3"/>
      <c r="M45" s="3"/>
      <c r="N45" s="3" t="s">
        <v>19</v>
      </c>
      <c r="O45" s="3"/>
      <c r="P45" s="3"/>
    </row>
    <row r="46" ht="15.75" customHeight="1">
      <c r="B46" s="3" t="s">
        <v>16</v>
      </c>
      <c r="C46" s="3" t="s">
        <v>23</v>
      </c>
      <c r="D46" s="3" t="s">
        <v>14</v>
      </c>
      <c r="E46" s="3" t="s">
        <v>16</v>
      </c>
      <c r="F46" s="3" t="s">
        <v>23</v>
      </c>
      <c r="G46" s="3" t="s">
        <v>14</v>
      </c>
      <c r="H46" s="3" t="s">
        <v>16</v>
      </c>
      <c r="I46" s="3" t="s">
        <v>23</v>
      </c>
      <c r="J46" s="3" t="s">
        <v>14</v>
      </c>
      <c r="K46" s="3" t="s">
        <v>16</v>
      </c>
      <c r="L46" s="3" t="s">
        <v>23</v>
      </c>
      <c r="M46" s="3" t="s">
        <v>14</v>
      </c>
      <c r="N46" s="3" t="s">
        <v>16</v>
      </c>
      <c r="O46" s="3" t="s">
        <v>23</v>
      </c>
      <c r="P46" s="3" t="s">
        <v>14</v>
      </c>
    </row>
    <row r="47" ht="15.75" customHeight="1">
      <c r="A47" s="4" t="s">
        <v>1</v>
      </c>
      <c r="B47" s="4">
        <f t="shared" ref="B47:B50" si="1">IF(OR(B22=0,B30=0,B38=0),0,MIN(B22,B30,B38))</f>
        <v>5</v>
      </c>
      <c r="C47" s="4">
        <f t="shared" ref="C47:C50" si="2">IF(OR(C22=0,C30=0,C38=0),0,AVERAGE(C22,C30,C38))</f>
        <v>7</v>
      </c>
      <c r="D47" s="4">
        <f t="shared" ref="D47:D50" si="3">IF(OR(D22=0,D30=0,D38=0),0,MAX(D22,D30,D38))</f>
        <v>9</v>
      </c>
      <c r="E47" s="4">
        <f t="shared" ref="E47:E50" si="4">IF(OR(B22=0,B30=0,B38=0),0,MIN(B22,B30,B38))</f>
        <v>5</v>
      </c>
      <c r="F47" s="4">
        <f t="shared" ref="F47:F50" si="5">IF(OR(C22=0,C30=0,C38=0),0,AVERAGE(C22,C30,C38))</f>
        <v>7</v>
      </c>
      <c r="G47" s="4">
        <f t="shared" ref="G47:G50" si="6">IF(OR(D22=0,D30=0,D38=0),0,MAX(D22,D30,D38))</f>
        <v>9</v>
      </c>
      <c r="H47" s="4">
        <f t="shared" ref="H47:H50" si="7">IF(OR(B22=0,B30=0,B38=0),0,MIN(B22,B30,B38))</f>
        <v>5</v>
      </c>
      <c r="I47" s="4">
        <f t="shared" ref="I47:I50" si="8">IF(OR(C22=0,C30=0,C38=0),0,AVERAGE(C22,C30,C38))</f>
        <v>7</v>
      </c>
      <c r="J47" s="4">
        <f t="shared" ref="J47:J50" si="9">IF(OR(D22=0,D30=0,D38=0),0,MAX(D22,D30,D38))</f>
        <v>9</v>
      </c>
      <c r="K47" s="4">
        <f t="shared" ref="K47:K50" si="10">IF(OR(B22=0,B30=0,B38=0),0,MIN(B22,B30,B38))</f>
        <v>5</v>
      </c>
      <c r="L47" s="4">
        <f t="shared" ref="L47:L50" si="11">IF(OR(C22=0,C30=0,C38=0),0,AVERAGE(C22,C30,C38))</f>
        <v>7</v>
      </c>
      <c r="M47" s="4">
        <f t="shared" ref="M47:M50" si="12">IF(OR(D22=0,D30=0,D38=0),0,MAX(D22,D30,D38))</f>
        <v>9</v>
      </c>
      <c r="N47" s="4">
        <f t="shared" ref="N47:N50" si="13">IF(OR(B22=0,B30=0,B38=0),0,MIN(B22,B30,B38))</f>
        <v>5</v>
      </c>
      <c r="O47" s="4">
        <f t="shared" ref="O47:O50" si="14">IF(OR(C22=0,C30=0,C38=0),0,AVERAGE(C22,C30,C38))</f>
        <v>7</v>
      </c>
      <c r="P47" s="4">
        <f t="shared" ref="P47:P50" si="15">IF(OR(D22=0,D30=0,D38=0),0,MAX(D22,D30,D38))</f>
        <v>9</v>
      </c>
    </row>
    <row r="48" ht="15.75" customHeight="1">
      <c r="A48" s="4" t="s">
        <v>3</v>
      </c>
      <c r="B48" s="4">
        <f t="shared" si="1"/>
        <v>7</v>
      </c>
      <c r="C48" s="4">
        <f t="shared" si="2"/>
        <v>8.666666667</v>
      </c>
      <c r="D48" s="4">
        <f t="shared" si="3"/>
        <v>9</v>
      </c>
      <c r="E48" s="4">
        <f t="shared" si="4"/>
        <v>7</v>
      </c>
      <c r="F48" s="4">
        <f t="shared" si="5"/>
        <v>8.666666667</v>
      </c>
      <c r="G48" s="4">
        <f t="shared" si="6"/>
        <v>9</v>
      </c>
      <c r="H48" s="4">
        <f t="shared" si="7"/>
        <v>7</v>
      </c>
      <c r="I48" s="4">
        <f t="shared" si="8"/>
        <v>8.666666667</v>
      </c>
      <c r="J48" s="4">
        <f t="shared" si="9"/>
        <v>9</v>
      </c>
      <c r="K48" s="4">
        <f t="shared" si="10"/>
        <v>7</v>
      </c>
      <c r="L48" s="4">
        <f t="shared" si="11"/>
        <v>8.666666667</v>
      </c>
      <c r="M48" s="4">
        <f t="shared" si="12"/>
        <v>9</v>
      </c>
      <c r="N48" s="4">
        <f t="shared" si="13"/>
        <v>7</v>
      </c>
      <c r="O48" s="4">
        <f t="shared" si="14"/>
        <v>8.666666667</v>
      </c>
      <c r="P48" s="4">
        <f t="shared" si="15"/>
        <v>9</v>
      </c>
    </row>
    <row r="49" ht="15.75" customHeight="1">
      <c r="A49" s="4" t="s">
        <v>5</v>
      </c>
      <c r="B49" s="4">
        <f t="shared" si="1"/>
        <v>6</v>
      </c>
      <c r="C49" s="4">
        <f t="shared" si="2"/>
        <v>7.666666667</v>
      </c>
      <c r="D49" s="4">
        <f t="shared" si="3"/>
        <v>9</v>
      </c>
      <c r="E49" s="4">
        <f t="shared" si="4"/>
        <v>6</v>
      </c>
      <c r="F49" s="4">
        <f t="shared" si="5"/>
        <v>7.666666667</v>
      </c>
      <c r="G49" s="4">
        <f t="shared" si="6"/>
        <v>9</v>
      </c>
      <c r="H49" s="4">
        <f t="shared" si="7"/>
        <v>6</v>
      </c>
      <c r="I49" s="4">
        <f t="shared" si="8"/>
        <v>7.666666667</v>
      </c>
      <c r="J49" s="4">
        <f t="shared" si="9"/>
        <v>9</v>
      </c>
      <c r="K49" s="4">
        <f t="shared" si="10"/>
        <v>6</v>
      </c>
      <c r="L49" s="4">
        <f t="shared" si="11"/>
        <v>7.666666667</v>
      </c>
      <c r="M49" s="4">
        <f t="shared" si="12"/>
        <v>9</v>
      </c>
      <c r="N49" s="4">
        <f t="shared" si="13"/>
        <v>6</v>
      </c>
      <c r="O49" s="4">
        <f t="shared" si="14"/>
        <v>7.666666667</v>
      </c>
      <c r="P49" s="4">
        <f t="shared" si="15"/>
        <v>9</v>
      </c>
    </row>
    <row r="50" ht="15.75" customHeight="1">
      <c r="A50" s="4" t="s">
        <v>7</v>
      </c>
      <c r="B50" s="4">
        <f t="shared" si="1"/>
        <v>6</v>
      </c>
      <c r="C50" s="4">
        <f t="shared" si="2"/>
        <v>7.333333333</v>
      </c>
      <c r="D50" s="4">
        <f t="shared" si="3"/>
        <v>9</v>
      </c>
      <c r="E50" s="4">
        <f t="shared" si="4"/>
        <v>6</v>
      </c>
      <c r="F50" s="4">
        <f t="shared" si="5"/>
        <v>7.333333333</v>
      </c>
      <c r="G50" s="4">
        <f t="shared" si="6"/>
        <v>9</v>
      </c>
      <c r="H50" s="4">
        <f t="shared" si="7"/>
        <v>6</v>
      </c>
      <c r="I50" s="4">
        <f t="shared" si="8"/>
        <v>7.333333333</v>
      </c>
      <c r="J50" s="4">
        <f t="shared" si="9"/>
        <v>9</v>
      </c>
      <c r="K50" s="4">
        <f t="shared" si="10"/>
        <v>6</v>
      </c>
      <c r="L50" s="4">
        <f t="shared" si="11"/>
        <v>7.333333333</v>
      </c>
      <c r="M50" s="4">
        <f t="shared" si="12"/>
        <v>9</v>
      </c>
      <c r="N50" s="4">
        <f t="shared" si="13"/>
        <v>6</v>
      </c>
      <c r="O50" s="4">
        <f t="shared" si="14"/>
        <v>7.333333333</v>
      </c>
      <c r="P50" s="4">
        <f t="shared" si="15"/>
        <v>9</v>
      </c>
    </row>
    <row r="51" ht="15.75" customHeight="1"/>
    <row r="52" ht="15.75" customHeight="1">
      <c r="A52" s="5" t="s">
        <v>27</v>
      </c>
    </row>
    <row r="53" ht="15.75" customHeight="1">
      <c r="A53" s="3" t="s">
        <v>22</v>
      </c>
      <c r="B53" s="3" t="s">
        <v>13</v>
      </c>
      <c r="C53" s="3"/>
      <c r="D53" s="3"/>
      <c r="E53" s="3" t="s">
        <v>15</v>
      </c>
      <c r="F53" s="3"/>
      <c r="G53" s="3"/>
      <c r="H53" s="3" t="s">
        <v>17</v>
      </c>
      <c r="I53" s="3"/>
      <c r="J53" s="3"/>
      <c r="K53" s="3" t="s">
        <v>18</v>
      </c>
      <c r="L53" s="3"/>
      <c r="M53" s="3"/>
      <c r="N53" s="3" t="s">
        <v>19</v>
      </c>
      <c r="O53" s="3"/>
      <c r="P53" s="3"/>
    </row>
    <row r="54" ht="15.75" customHeight="1">
      <c r="B54" s="3" t="s">
        <v>16</v>
      </c>
      <c r="C54" s="3" t="s">
        <v>23</v>
      </c>
      <c r="D54" s="3" t="s">
        <v>14</v>
      </c>
      <c r="E54" s="3" t="s">
        <v>16</v>
      </c>
      <c r="F54" s="3" t="s">
        <v>23</v>
      </c>
      <c r="G54" s="3" t="s">
        <v>14</v>
      </c>
      <c r="H54" s="3" t="s">
        <v>16</v>
      </c>
      <c r="I54" s="3" t="s">
        <v>23</v>
      </c>
      <c r="J54" s="3" t="s">
        <v>14</v>
      </c>
      <c r="K54" s="3" t="s">
        <v>16</v>
      </c>
      <c r="L54" s="3" t="s">
        <v>23</v>
      </c>
      <c r="M54" s="3" t="s">
        <v>14</v>
      </c>
      <c r="N54" s="3" t="s">
        <v>16</v>
      </c>
      <c r="O54" s="3" t="s">
        <v>23</v>
      </c>
      <c r="P54" s="3" t="s">
        <v>14</v>
      </c>
    </row>
    <row r="55" ht="15.75" customHeight="1">
      <c r="A55" s="4" t="s">
        <v>1</v>
      </c>
      <c r="B55" s="4">
        <f t="shared" ref="B55:D55" si="16">IF(MAX($D$47:$D$50)=0,0,B47/MAX($D$47:$D$50))</f>
        <v>0.5555555556</v>
      </c>
      <c r="C55" s="4">
        <f t="shared" si="16"/>
        <v>0.7777777778</v>
      </c>
      <c r="D55" s="4">
        <f t="shared" si="16"/>
        <v>1</v>
      </c>
      <c r="E55" s="4">
        <f t="shared" ref="E55:G55" si="17">IF(E47=0,0,MIN($E$47:$E$50)/E47)</f>
        <v>1</v>
      </c>
      <c r="F55" s="4">
        <f t="shared" si="17"/>
        <v>0.7142857143</v>
      </c>
      <c r="G55" s="4">
        <f t="shared" si="17"/>
        <v>0.5555555556</v>
      </c>
      <c r="H55" s="4">
        <f t="shared" ref="H55:J55" si="18">IF(H47=0,0,MIN($H$47:$H$50)/H47)</f>
        <v>1</v>
      </c>
      <c r="I55" s="4">
        <f t="shared" si="18"/>
        <v>0.7142857143</v>
      </c>
      <c r="J55" s="4">
        <f t="shared" si="18"/>
        <v>0.5555555556</v>
      </c>
      <c r="K55" s="4">
        <f t="shared" ref="K55:M55" si="19">IF(MAX($M$47:$M$50)=0,0,K47/MAX($M$47:$M$50))</f>
        <v>0.5555555556</v>
      </c>
      <c r="L55" s="4">
        <f t="shared" si="19"/>
        <v>0.7777777778</v>
      </c>
      <c r="M55" s="4">
        <f t="shared" si="19"/>
        <v>1</v>
      </c>
      <c r="N55" s="4">
        <f t="shared" ref="N55:P55" si="20">IF(N47=0,0,MIN($N$47:$N$50)/N47)</f>
        <v>1</v>
      </c>
      <c r="O55" s="4">
        <f t="shared" si="20"/>
        <v>0.7142857143</v>
      </c>
      <c r="P55" s="4">
        <f t="shared" si="20"/>
        <v>0.5555555556</v>
      </c>
    </row>
    <row r="56" ht="15.75" customHeight="1">
      <c r="A56" s="4" t="s">
        <v>3</v>
      </c>
      <c r="B56" s="4">
        <f t="shared" ref="B56:D56" si="21">IF(MAX($D$47:$D$50)=0,0,B48/MAX($D$47:$D$50))</f>
        <v>0.7777777778</v>
      </c>
      <c r="C56" s="4">
        <f t="shared" si="21"/>
        <v>0.962962963</v>
      </c>
      <c r="D56" s="4">
        <f t="shared" si="21"/>
        <v>1</v>
      </c>
      <c r="E56" s="4">
        <f t="shared" ref="E56:G56" si="22">IF(E48=0,0,MIN($E$47:$E$50)/E48)</f>
        <v>0.7142857143</v>
      </c>
      <c r="F56" s="4">
        <f t="shared" si="22"/>
        <v>0.5769230769</v>
      </c>
      <c r="G56" s="4">
        <f t="shared" si="22"/>
        <v>0.5555555556</v>
      </c>
      <c r="H56" s="4">
        <f t="shared" ref="H56:J56" si="23">IF(H48=0,0,MIN($H$47:$H$50)/H48)</f>
        <v>0.7142857143</v>
      </c>
      <c r="I56" s="4">
        <f t="shared" si="23"/>
        <v>0.5769230769</v>
      </c>
      <c r="J56" s="4">
        <f t="shared" si="23"/>
        <v>0.5555555556</v>
      </c>
      <c r="K56" s="4">
        <f t="shared" ref="K56:M56" si="24">IF(MAX($M$47:$M$50)=0,0,K48/MAX($M$47:$M$50))</f>
        <v>0.7777777778</v>
      </c>
      <c r="L56" s="4">
        <f t="shared" si="24"/>
        <v>0.962962963</v>
      </c>
      <c r="M56" s="4">
        <f t="shared" si="24"/>
        <v>1</v>
      </c>
      <c r="N56" s="4">
        <f t="shared" ref="N56:P56" si="25">IF(N48=0,0,MIN($N$47:$N$50)/N48)</f>
        <v>0.7142857143</v>
      </c>
      <c r="O56" s="4">
        <f t="shared" si="25"/>
        <v>0.5769230769</v>
      </c>
      <c r="P56" s="4">
        <f t="shared" si="25"/>
        <v>0.5555555556</v>
      </c>
    </row>
    <row r="57" ht="15.75" customHeight="1">
      <c r="A57" s="4" t="s">
        <v>5</v>
      </c>
      <c r="B57" s="4">
        <f t="shared" ref="B57:D57" si="26">IF(MAX($D$47:$D$50)=0,0,B49/MAX($D$47:$D$50))</f>
        <v>0.6666666667</v>
      </c>
      <c r="C57" s="4">
        <f t="shared" si="26"/>
        <v>0.8518518519</v>
      </c>
      <c r="D57" s="4">
        <f t="shared" si="26"/>
        <v>1</v>
      </c>
      <c r="E57" s="4">
        <f t="shared" ref="E57:G57" si="27">IF(E49=0,0,MIN($E$47:$E$50)/E49)</f>
        <v>0.8333333333</v>
      </c>
      <c r="F57" s="4">
        <f t="shared" si="27"/>
        <v>0.652173913</v>
      </c>
      <c r="G57" s="4">
        <f t="shared" si="27"/>
        <v>0.5555555556</v>
      </c>
      <c r="H57" s="4">
        <f t="shared" ref="H57:J57" si="28">IF(H49=0,0,MIN($H$47:$H$50)/H49)</f>
        <v>0.8333333333</v>
      </c>
      <c r="I57" s="4">
        <f t="shared" si="28"/>
        <v>0.652173913</v>
      </c>
      <c r="J57" s="4">
        <f t="shared" si="28"/>
        <v>0.5555555556</v>
      </c>
      <c r="K57" s="4">
        <f t="shared" ref="K57:M57" si="29">IF(MAX($M$47:$M$50)=0,0,K49/MAX($M$47:$M$50))</f>
        <v>0.6666666667</v>
      </c>
      <c r="L57" s="4">
        <f t="shared" si="29"/>
        <v>0.8518518519</v>
      </c>
      <c r="M57" s="4">
        <f t="shared" si="29"/>
        <v>1</v>
      </c>
      <c r="N57" s="4">
        <f t="shared" ref="N57:P57" si="30">IF(N49=0,0,MIN($N$47:$N$50)/N49)</f>
        <v>0.8333333333</v>
      </c>
      <c r="O57" s="4">
        <f t="shared" si="30"/>
        <v>0.652173913</v>
      </c>
      <c r="P57" s="4">
        <f t="shared" si="30"/>
        <v>0.5555555556</v>
      </c>
    </row>
    <row r="58" ht="15.75" customHeight="1">
      <c r="A58" s="4" t="s">
        <v>7</v>
      </c>
      <c r="B58" s="4">
        <f t="shared" ref="B58:D58" si="31">IF(MAX($D$47:$D$50)=0,0,B50/MAX($D$47:$D$50))</f>
        <v>0.6666666667</v>
      </c>
      <c r="C58" s="4">
        <f t="shared" si="31"/>
        <v>0.8148148148</v>
      </c>
      <c r="D58" s="4">
        <f t="shared" si="31"/>
        <v>1</v>
      </c>
      <c r="E58" s="4">
        <f t="shared" ref="E58:G58" si="32">IF(E50=0,0,MIN($E$47:$E$50)/E50)</f>
        <v>0.8333333333</v>
      </c>
      <c r="F58" s="4">
        <f t="shared" si="32"/>
        <v>0.6818181818</v>
      </c>
      <c r="G58" s="4">
        <f t="shared" si="32"/>
        <v>0.5555555556</v>
      </c>
      <c r="H58" s="4">
        <f t="shared" ref="H58:J58" si="33">IF(H50=0,0,MIN($H$47:$H$50)/H50)</f>
        <v>0.8333333333</v>
      </c>
      <c r="I58" s="4">
        <f t="shared" si="33"/>
        <v>0.6818181818</v>
      </c>
      <c r="J58" s="4">
        <f t="shared" si="33"/>
        <v>0.5555555556</v>
      </c>
      <c r="K58" s="4">
        <f t="shared" ref="K58:M58" si="34">IF(MAX($M$47:$M$50)=0,0,K50/MAX($M$47:$M$50))</f>
        <v>0.6666666667</v>
      </c>
      <c r="L58" s="4">
        <f t="shared" si="34"/>
        <v>0.8148148148</v>
      </c>
      <c r="M58" s="4">
        <f t="shared" si="34"/>
        <v>1</v>
      </c>
      <c r="N58" s="4">
        <f t="shared" ref="N58:P58" si="35">IF(N50=0,0,MIN($N$47:$N$50)/N50)</f>
        <v>0.8333333333</v>
      </c>
      <c r="O58" s="4">
        <f t="shared" si="35"/>
        <v>0.6818181818</v>
      </c>
      <c r="P58" s="4">
        <f t="shared" si="35"/>
        <v>0.5555555556</v>
      </c>
    </row>
    <row r="59" ht="15.75" customHeight="1"/>
    <row r="60" ht="15.75" customHeight="1">
      <c r="A60" s="5" t="s">
        <v>28</v>
      </c>
    </row>
    <row r="61" ht="15.75" customHeight="1">
      <c r="A61" s="3" t="s">
        <v>22</v>
      </c>
      <c r="B61" s="3" t="s">
        <v>13</v>
      </c>
      <c r="C61" s="3"/>
      <c r="D61" s="3"/>
      <c r="E61" s="3" t="s">
        <v>15</v>
      </c>
      <c r="F61" s="3"/>
      <c r="G61" s="3"/>
      <c r="H61" s="3" t="s">
        <v>17</v>
      </c>
      <c r="I61" s="3"/>
      <c r="J61" s="3"/>
      <c r="K61" s="3" t="s">
        <v>18</v>
      </c>
      <c r="L61" s="3"/>
      <c r="M61" s="3"/>
      <c r="N61" s="3" t="s">
        <v>19</v>
      </c>
      <c r="O61" s="3"/>
      <c r="P61" s="3"/>
    </row>
    <row r="62" ht="15.75" customHeight="1">
      <c r="B62" s="3" t="s">
        <v>16</v>
      </c>
      <c r="C62" s="3" t="s">
        <v>23</v>
      </c>
      <c r="D62" s="3" t="s">
        <v>14</v>
      </c>
      <c r="E62" s="3" t="s">
        <v>16</v>
      </c>
      <c r="F62" s="3" t="s">
        <v>23</v>
      </c>
      <c r="G62" s="3" t="s">
        <v>14</v>
      </c>
      <c r="H62" s="3" t="s">
        <v>16</v>
      </c>
      <c r="I62" s="3" t="s">
        <v>23</v>
      </c>
      <c r="J62" s="3" t="s">
        <v>14</v>
      </c>
      <c r="K62" s="3" t="s">
        <v>16</v>
      </c>
      <c r="L62" s="3" t="s">
        <v>23</v>
      </c>
      <c r="M62" s="3" t="s">
        <v>14</v>
      </c>
      <c r="N62" s="3" t="s">
        <v>16</v>
      </c>
      <c r="O62" s="3" t="s">
        <v>23</v>
      </c>
      <c r="P62" s="3" t="s">
        <v>14</v>
      </c>
    </row>
    <row r="63" ht="15.75" customHeight="1">
      <c r="A63" s="4" t="s">
        <v>1</v>
      </c>
      <c r="B63" s="4">
        <f>IF(B55=0,0,B55*C12)</f>
        <v>0.1388888889</v>
      </c>
      <c r="C63" s="4">
        <f>IF(C55=0,0,C55*C12)</f>
        <v>0.1944444444</v>
      </c>
      <c r="D63" s="4">
        <f>IF(D55=0,0,D55*C12)</f>
        <v>0.25</v>
      </c>
      <c r="E63" s="4">
        <f>IF(B55=0,0,B55*C13)</f>
        <v>0.1111111111</v>
      </c>
      <c r="F63" s="4">
        <f>IF(C55=0,0,C55*C13)</f>
        <v>0.1555555556</v>
      </c>
      <c r="G63" s="4">
        <f>IF(D55=0,0,D55*C13)</f>
        <v>0.2</v>
      </c>
      <c r="H63" s="4">
        <f>IF(B55=0,0,B55*C14)</f>
        <v>0.08333333333</v>
      </c>
      <c r="I63" s="4">
        <f>IF(C55=0,0,C55*C14)</f>
        <v>0.1166666667</v>
      </c>
      <c r="J63" s="4">
        <f>IF(D55=0,0,D55*C14)</f>
        <v>0.15</v>
      </c>
      <c r="K63" s="4">
        <f>IF(B55=0,0,B55*C15)</f>
        <v>0.1388888889</v>
      </c>
      <c r="L63" s="4">
        <f>IF(C55=0,0,C55*C15)</f>
        <v>0.1944444444</v>
      </c>
      <c r="M63" s="4">
        <f>IF(D55=0,0,D55*C15)</f>
        <v>0.25</v>
      </c>
      <c r="N63" s="4">
        <f>IF(B55=0,0,B55*C16)</f>
        <v>0.08333333333</v>
      </c>
      <c r="O63" s="4">
        <f>IF(C55=0,0,C55*C16)</f>
        <v>0.1166666667</v>
      </c>
      <c r="P63" s="4">
        <f>IF(D55=0,0,D55*C16)</f>
        <v>0.15</v>
      </c>
    </row>
    <row r="64" ht="15.75" customHeight="1">
      <c r="A64" s="4" t="s">
        <v>3</v>
      </c>
      <c r="B64" s="4">
        <f>IF(B56=0,0,B56*C12)</f>
        <v>0.1944444444</v>
      </c>
      <c r="C64" s="4">
        <f>IF(C56=0,0,C56*C12)</f>
        <v>0.2407407407</v>
      </c>
      <c r="D64" s="4">
        <f>IF(D56=0,0,D56*C12)</f>
        <v>0.25</v>
      </c>
      <c r="E64" s="4">
        <f>IF(B56=0,0,B56*C13)</f>
        <v>0.1555555556</v>
      </c>
      <c r="F64" s="4">
        <f>IF(C56=0,0,C56*C13)</f>
        <v>0.1925925926</v>
      </c>
      <c r="G64" s="4">
        <f>IF(D56=0,0,D56*C13)</f>
        <v>0.2</v>
      </c>
      <c r="H64" s="4">
        <f>IF(B56=0,0,B56*C14)</f>
        <v>0.1166666667</v>
      </c>
      <c r="I64" s="4">
        <f>IF(C56=0,0,C56*C14)</f>
        <v>0.1444444444</v>
      </c>
      <c r="J64" s="4">
        <f>IF(D56=0,0,D56*C14)</f>
        <v>0.15</v>
      </c>
      <c r="K64" s="4">
        <f>IF(B56=0,0,B56*C15)</f>
        <v>0.1944444444</v>
      </c>
      <c r="L64" s="4">
        <f>IF(C56=0,0,C56*C15)</f>
        <v>0.2407407407</v>
      </c>
      <c r="M64" s="4">
        <f>IF(D56=0,0,D56*C15)</f>
        <v>0.25</v>
      </c>
      <c r="N64" s="4">
        <f>IF(B56=0,0,B56*C16)</f>
        <v>0.1166666667</v>
      </c>
      <c r="O64" s="4">
        <f>IF(C56=0,0,C56*C16)</f>
        <v>0.1444444444</v>
      </c>
      <c r="P64" s="4">
        <f>IF(D56=0,0,D56*C16)</f>
        <v>0.15</v>
      </c>
    </row>
    <row r="65" ht="15.75" customHeight="1">
      <c r="A65" s="4" t="s">
        <v>5</v>
      </c>
      <c r="B65" s="4">
        <f>IF(B57=0,0,B57*C12)</f>
        <v>0.1666666667</v>
      </c>
      <c r="C65" s="4">
        <f>IF(C57=0,0,C57*C12)</f>
        <v>0.212962963</v>
      </c>
      <c r="D65" s="4">
        <f>IF(D57=0,0,D57*C12)</f>
        <v>0.25</v>
      </c>
      <c r="E65" s="4">
        <f>IF(B57=0,0,B57*C13)</f>
        <v>0.1333333333</v>
      </c>
      <c r="F65" s="4">
        <f>IF(C57=0,0,C57*C13)</f>
        <v>0.1703703704</v>
      </c>
      <c r="G65" s="4">
        <f>IF(D57=0,0,D57*C13)</f>
        <v>0.2</v>
      </c>
      <c r="H65" s="4">
        <f>IF(B57=0,0,B57*C14)</f>
        <v>0.1</v>
      </c>
      <c r="I65" s="4">
        <f>IF(C57=0,0,C57*C14)</f>
        <v>0.1277777778</v>
      </c>
      <c r="J65" s="4">
        <f>IF(D57=0,0,D57*C14)</f>
        <v>0.15</v>
      </c>
      <c r="K65" s="4">
        <f>IF(B57=0,0,B57*C15)</f>
        <v>0.1666666667</v>
      </c>
      <c r="L65" s="4">
        <f>IF(C57=0,0,C57*C15)</f>
        <v>0.212962963</v>
      </c>
      <c r="M65" s="4">
        <f>IF(D57=0,0,D57*C15)</f>
        <v>0.25</v>
      </c>
      <c r="N65" s="4">
        <f>IF(B57=0,0,B57*C16)</f>
        <v>0.1</v>
      </c>
      <c r="O65" s="4">
        <f>IF(C57=0,0,C57*C16)</f>
        <v>0.1277777778</v>
      </c>
      <c r="P65" s="4">
        <f>IF(D57=0,0,D57*C16)</f>
        <v>0.15</v>
      </c>
    </row>
    <row r="66" ht="15.75" customHeight="1">
      <c r="A66" s="4" t="s">
        <v>7</v>
      </c>
      <c r="B66" s="4">
        <f>IF(B58=0,0,B58*C12)</f>
        <v>0.1666666667</v>
      </c>
      <c r="C66" s="4">
        <f>IF(C58=0,0,C58*C12)</f>
        <v>0.2037037037</v>
      </c>
      <c r="D66" s="4">
        <f>IF(D58=0,0,D58*C12)</f>
        <v>0.25</v>
      </c>
      <c r="E66" s="4">
        <f>IF(B58=0,0,B58*C13)</f>
        <v>0.1333333333</v>
      </c>
      <c r="F66" s="4">
        <f>IF(C58=0,0,C58*C13)</f>
        <v>0.162962963</v>
      </c>
      <c r="G66" s="4">
        <f>IF(D58=0,0,D58*C13)</f>
        <v>0.2</v>
      </c>
      <c r="H66" s="4">
        <f>IF(B58=0,0,B58*C14)</f>
        <v>0.1</v>
      </c>
      <c r="I66" s="4">
        <f>IF(C58=0,0,C58*C14)</f>
        <v>0.1222222222</v>
      </c>
      <c r="J66" s="4">
        <f>IF(D58=0,0,D58*C14)</f>
        <v>0.15</v>
      </c>
      <c r="K66" s="4">
        <f>IF(B58=0,0,B58*C15)</f>
        <v>0.1666666667</v>
      </c>
      <c r="L66" s="4">
        <f>IF(C58=0,0,C58*C15)</f>
        <v>0.2037037037</v>
      </c>
      <c r="M66" s="4">
        <f>IF(D58=0,0,D58*C15)</f>
        <v>0.25</v>
      </c>
      <c r="N66" s="4">
        <f>IF(B58=0,0,B58*C16)</f>
        <v>0.1</v>
      </c>
      <c r="O66" s="4">
        <f>IF(C58=0,0,C58*C16)</f>
        <v>0.1222222222</v>
      </c>
      <c r="P66" s="4">
        <f>IF(D58=0,0,D58*C16)</f>
        <v>0.15</v>
      </c>
    </row>
    <row r="67" ht="15.75" customHeight="1"/>
    <row r="68" ht="15.75" customHeight="1">
      <c r="A68" s="2"/>
    </row>
    <row r="69" ht="15.75" customHeight="1">
      <c r="A69" s="3" t="s">
        <v>29</v>
      </c>
    </row>
    <row r="70" ht="15.75" customHeight="1">
      <c r="A70" s="3" t="s">
        <v>10</v>
      </c>
      <c r="B70" s="3" t="s">
        <v>30</v>
      </c>
      <c r="C70" s="3" t="s">
        <v>31</v>
      </c>
      <c r="D70" s="3" t="s">
        <v>32</v>
      </c>
      <c r="E70" s="3" t="s">
        <v>33</v>
      </c>
      <c r="F70" s="3" t="s">
        <v>34</v>
      </c>
      <c r="G70" s="3" t="s">
        <v>35</v>
      </c>
    </row>
    <row r="71" ht="15.75" customHeight="1">
      <c r="A71" s="4" t="s">
        <v>13</v>
      </c>
      <c r="B71" s="4">
        <f t="shared" ref="B71:D71" si="36">MAX($D$63:$D$66)</f>
        <v>0.25</v>
      </c>
      <c r="C71" s="4">
        <f t="shared" si="36"/>
        <v>0.25</v>
      </c>
      <c r="D71" s="4">
        <f t="shared" si="36"/>
        <v>0.25</v>
      </c>
      <c r="E71" s="4">
        <f t="shared" ref="E71:G71" si="37">MIN($B$63:$B$66)</f>
        <v>0.1388888889</v>
      </c>
      <c r="F71" s="4">
        <f t="shared" si="37"/>
        <v>0.1388888889</v>
      </c>
      <c r="G71" s="4">
        <f t="shared" si="37"/>
        <v>0.1388888889</v>
      </c>
    </row>
    <row r="72" ht="15.75" customHeight="1">
      <c r="A72" s="4" t="s">
        <v>15</v>
      </c>
      <c r="B72" s="4">
        <f t="shared" ref="B72:D72" si="38">MIN($E$63:$E$66)</f>
        <v>0.1111111111</v>
      </c>
      <c r="C72" s="4">
        <f t="shared" si="38"/>
        <v>0.1111111111</v>
      </c>
      <c r="D72" s="4">
        <f t="shared" si="38"/>
        <v>0.1111111111</v>
      </c>
      <c r="E72" s="4">
        <f t="shared" ref="E72:G72" si="39">MAX($G$63:$G$66)</f>
        <v>0.2</v>
      </c>
      <c r="F72" s="4">
        <f t="shared" si="39"/>
        <v>0.2</v>
      </c>
      <c r="G72" s="4">
        <f t="shared" si="39"/>
        <v>0.2</v>
      </c>
    </row>
    <row r="73" ht="15.75" customHeight="1">
      <c r="A73" s="4" t="s">
        <v>17</v>
      </c>
      <c r="B73" s="4">
        <f t="shared" ref="B73:D73" si="40">MIN($H$63:$H$66)</f>
        <v>0.08333333333</v>
      </c>
      <c r="C73" s="4">
        <f t="shared" si="40"/>
        <v>0.08333333333</v>
      </c>
      <c r="D73" s="4">
        <f t="shared" si="40"/>
        <v>0.08333333333</v>
      </c>
      <c r="E73" s="4">
        <f t="shared" ref="E73:G73" si="41">MAX($J$63:$J$66)</f>
        <v>0.15</v>
      </c>
      <c r="F73" s="4">
        <f t="shared" si="41"/>
        <v>0.15</v>
      </c>
      <c r="G73" s="4">
        <f t="shared" si="41"/>
        <v>0.15</v>
      </c>
    </row>
    <row r="74" ht="15.75" customHeight="1">
      <c r="A74" s="4" t="s">
        <v>18</v>
      </c>
      <c r="B74" s="4">
        <f t="shared" ref="B74:D74" si="42">MAX($M$63:$M$66)</f>
        <v>0.25</v>
      </c>
      <c r="C74" s="4">
        <f t="shared" si="42"/>
        <v>0.25</v>
      </c>
      <c r="D74" s="4">
        <f t="shared" si="42"/>
        <v>0.25</v>
      </c>
      <c r="E74" s="4">
        <f t="shared" ref="E74:G74" si="43">MIN($K$63:$K$66)</f>
        <v>0.1388888889</v>
      </c>
      <c r="F74" s="4">
        <f t="shared" si="43"/>
        <v>0.1388888889</v>
      </c>
      <c r="G74" s="4">
        <f t="shared" si="43"/>
        <v>0.1388888889</v>
      </c>
    </row>
    <row r="75" ht="15.75" customHeight="1">
      <c r="A75" s="4" t="s">
        <v>19</v>
      </c>
      <c r="B75" s="4">
        <f t="shared" ref="B75:D75" si="44">MIN($N$63:$N$66)</f>
        <v>0.08333333333</v>
      </c>
      <c r="C75" s="4">
        <f t="shared" si="44"/>
        <v>0.08333333333</v>
      </c>
      <c r="D75" s="4">
        <f t="shared" si="44"/>
        <v>0.08333333333</v>
      </c>
      <c r="E75" s="4">
        <f t="shared" ref="E75:G75" si="45">MAX($P$63:$P$66)</f>
        <v>0.15</v>
      </c>
      <c r="F75" s="4">
        <f t="shared" si="45"/>
        <v>0.15</v>
      </c>
      <c r="G75" s="4">
        <f t="shared" si="45"/>
        <v>0.15</v>
      </c>
    </row>
    <row r="76" ht="15.75" customHeight="1"/>
    <row r="77" ht="15.75" customHeight="1">
      <c r="A77" s="3" t="s">
        <v>36</v>
      </c>
    </row>
    <row r="78" ht="15.75" customHeight="1">
      <c r="A78" s="3" t="s">
        <v>22</v>
      </c>
      <c r="B78" s="3" t="s">
        <v>37</v>
      </c>
      <c r="C78" s="3" t="s">
        <v>38</v>
      </c>
      <c r="D78" s="3" t="s">
        <v>39</v>
      </c>
      <c r="E78" s="3" t="s">
        <v>40</v>
      </c>
    </row>
    <row r="79" ht="15.75" customHeight="1">
      <c r="A79" s="4" t="s">
        <v>2</v>
      </c>
      <c r="B79" s="4">
        <f>SQRT(((B63-B71)^2+(C63-C71)^2+(D63-D71)^2+(E63-C72)^2+(F63-D72)^2+(G63-E72)^2+(H63-D73)^2+(I63-E73)^2+(J63-F73)^2+(K63-E74)^2+(L63-F74)^2+(M63-G74)^2+(N63-F75)^2+(O63-G75)^2+(P63-H75)^2)/15)</f>
        <v>0.06429420546</v>
      </c>
      <c r="C79" s="4">
        <f>SQRT(((B63-E71)^2+(C63-F71)^2+(D63-G71)^2+(E63-F72)^2+(F63-G72)^2+(G63-H72)^2+(H63-G73)^2+(I63-H73)^2+(J63-I73)^2+(K63-H74)^2+(L63-I74)^2+(M63-J74)^2+(N63-I75)^2+(O63-J75)^2+(P63-K75)^2)/15)</f>
        <v>0.1337954953</v>
      </c>
      <c r="D79" s="4">
        <f t="shared" ref="D79:D82" si="46">IF((C79+B79)=0,0,C79/(C79+B79))</f>
        <v>0.6754288325</v>
      </c>
      <c r="E79" s="4">
        <f t="shared" ref="E79:E82" si="47">RANK(D79,$D$79:$D$82)</f>
        <v>4</v>
      </c>
    </row>
    <row r="80" ht="15.75" customHeight="1">
      <c r="A80" s="4" t="s">
        <v>4</v>
      </c>
      <c r="B80" s="4">
        <f>SQRT(((B64-B71)^2+(C64-C71)^2+(D64-D71)^2+(E64-C72)^2+(F64-D72)^2+(G64-E72)^2+(H64-D73)^2+(I64-E73)^2+(J64-F73)^2+(K64-E74)^2+(L64-F74)^2+(M64-G74)^2+(N64-F75)^2+(O64-G75)^2+(P64-H75)^2)/15)</f>
        <v>0.06448593811</v>
      </c>
      <c r="C80" s="4">
        <f>SQRT(((B64-E71)^2+(C64-F71)^2+(D64-G71)^2+(E64-F72)^2+(F64-G72)^2+(G64-H72)^2+(H64-G73)^2+(I64-H73)^2+(J64-I73)^2+(K64-H74)^2+(L64-I74)^2+(M64-J74)^2+(N64-I75)^2+(O64-J75)^2+(P64-K75)^2)/15)</f>
        <v>0.1477726723</v>
      </c>
      <c r="D80" s="4">
        <f t="shared" si="46"/>
        <v>0.6961916505</v>
      </c>
      <c r="E80" s="4">
        <f t="shared" si="47"/>
        <v>1</v>
      </c>
    </row>
    <row r="81" ht="15.75" customHeight="1">
      <c r="A81" s="4" t="s">
        <v>6</v>
      </c>
      <c r="B81" s="4">
        <f>SQRT(((B65-B71)^2+(C65-C71)^2+(D65-D71)^2+(E65-C72)^2+(F65-D72)^2+(G65-E72)^2+(H65-D73)^2+(I65-E73)^2+(J65-F73)^2+(K65-E74)^2+(L65-F74)^2+(M65-G74)^2+(N65-F75)^2+(O65-G75)^2+(P65-H75)^2)/15)</f>
        <v>0.0617475279</v>
      </c>
      <c r="C81" s="4">
        <f>SQRT(((B65-E71)^2+(C65-F71)^2+(D65-G71)^2+(E65-F72)^2+(F65-G72)^2+(G65-H72)^2+(H65-G73)^2+(I65-H73)^2+(J65-I73)^2+(K65-H74)^2+(L65-I74)^2+(M65-J74)^2+(N65-I75)^2+(O65-J75)^2+(P65-K75)^2)/15)</f>
        <v>0.1389752818</v>
      </c>
      <c r="D81" s="4">
        <f t="shared" si="46"/>
        <v>0.6923741353</v>
      </c>
      <c r="E81" s="4">
        <f t="shared" si="47"/>
        <v>2</v>
      </c>
    </row>
    <row r="82" ht="15.75" customHeight="1">
      <c r="A82" s="4" t="s">
        <v>8</v>
      </c>
      <c r="B82" s="4">
        <f>SQRT(((B66-B71)^2+(C66-C71)^2+(D66-D71)^2+(E66-C72)^2+(F66-D72)^2+(G66-E72)^2+(H66-D73)^2+(I66-E73)^2+(J66-F73)^2+(K66-E74)^2+(L66-F74)^2+(M66-G74)^2+(N66-F75)^2+(O66-G75)^2+(P66-H75)^2)/15)</f>
        <v>0.0613239839</v>
      </c>
      <c r="C82" s="4">
        <f>SQRT(((B66-E71)^2+(C66-F71)^2+(D66-G71)^2+(E66-F72)^2+(F66-G72)^2+(G66-H72)^2+(H66-G73)^2+(I66-H73)^2+(J66-I73)^2+(K66-H74)^2+(L66-I74)^2+(M66-J74)^2+(N66-I75)^2+(O66-J75)^2+(P66-K75)^2)/15)</f>
        <v>0.1371821054</v>
      </c>
      <c r="D82" s="4">
        <f t="shared" si="46"/>
        <v>0.6910725302</v>
      </c>
      <c r="E82" s="4">
        <f t="shared" si="47"/>
        <v>3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2025-10-14T12:15:09Z</dcterms:created>
  <dc:creator>openpyxl</dc:creator>
</cp:coreProperties>
</file>