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чет UCP" sheetId="1" r:id="rId4"/>
    <sheet state="visible" name="Покер планирования" sheetId="2" r:id="rId5"/>
  </sheets>
  <definedNames/>
  <calcPr/>
  <extLst>
    <ext uri="GoogleSheetsCustomDataVersion2">
      <go:sheetsCustomData xmlns:go="http://customooxmlschemas.google.com/" r:id="rId6" roundtripDataChecksum="5vaG8uTlhp6RYx7nBTm181ACCKhYvkPKx6ZSff0L1rs="/>
    </ext>
  </extLst>
</workbook>
</file>

<file path=xl/sharedStrings.xml><?xml version="1.0" encoding="utf-8"?>
<sst xmlns="http://schemas.openxmlformats.org/spreadsheetml/2006/main" count="162" uniqueCount="118">
  <si>
    <t>Таблица акторов</t>
  </si>
  <si>
    <t>№</t>
  </si>
  <si>
    <t>Актор</t>
  </si>
  <si>
    <t>Тип актора</t>
  </si>
  <si>
    <t>Вес</t>
  </si>
  <si>
    <t>Кол-во</t>
  </si>
  <si>
    <t>Баллы</t>
  </si>
  <si>
    <t>Пользователь системы</t>
  </si>
  <si>
    <t>Сложный</t>
  </si>
  <si>
    <t>Платежный шлюз</t>
  </si>
  <si>
    <t>Простой</t>
  </si>
  <si>
    <t>Сервис геоданных</t>
  </si>
  <si>
    <t>Сумма UAW:</t>
  </si>
  <si>
    <t>количество действующих лиц в ИС (акторов) и их способ взаимодействия с системой</t>
  </si>
  <si>
    <t>Таблица Use Cases</t>
  </si>
  <si>
    <t>Use Case</t>
  </si>
  <si>
    <t>Кол-во транзакций</t>
  </si>
  <si>
    <t>Сложность</t>
  </si>
  <si>
    <t>Первичная настройка профиля</t>
  </si>
  <si>
    <t>Средний</t>
  </si>
  <si>
    <t>Инициализация планирования поездки</t>
  </si>
  <si>
    <t>Формирование интеллектуального маршрута</t>
  </si>
  <si>
    <t>от 8</t>
  </si>
  <si>
    <t>Селекция вариантов размещения</t>
  </si>
  <si>
    <t>Комплектация программы активностей</t>
  </si>
  <si>
    <t>Пространственно-временная оптимизация</t>
  </si>
  <si>
    <t>Управление бронированиями и оплатами</t>
  </si>
  <si>
    <t>Динамическая адаптация в процессе</t>
  </si>
  <si>
    <t>Аналитический обзор завершенных поездок</t>
  </si>
  <si>
    <t>Организация группового путешествия</t>
  </si>
  <si>
    <t>Эволюция системы рекомендаций</t>
  </si>
  <si>
    <t>Управление непредвиденными ситуациями</t>
  </si>
  <si>
    <t>Сумма UUCW:</t>
  </si>
  <si>
    <t>Корректировки технической сложности</t>
  </si>
  <si>
    <t>количество и сложность Use Cases</t>
  </si>
  <si>
    <t>Корректировки среды разработки</t>
  </si>
  <si>
    <t>Фактор</t>
  </si>
  <si>
    <t>Описание</t>
  </si>
  <si>
    <t>Оценка</t>
  </si>
  <si>
    <t>Влияние</t>
  </si>
  <si>
    <t>T1</t>
  </si>
  <si>
    <t>Распределенная архитектура</t>
  </si>
  <si>
    <t>E1</t>
  </si>
  <si>
    <t>Опыт в предметной области</t>
  </si>
  <si>
    <t>T2</t>
  </si>
  <si>
    <t>Требования к производительности</t>
  </si>
  <si>
    <t>E2</t>
  </si>
  <si>
    <t>Опыт работы с технологиями</t>
  </si>
  <si>
    <t>T3</t>
  </si>
  <si>
    <t>Эффективность интерфейса</t>
  </si>
  <si>
    <t>E3</t>
  </si>
  <si>
    <t>Опыт ООП</t>
  </si>
  <si>
    <t>T4</t>
  </si>
  <si>
    <t>Сложные алгоритмы обработки</t>
  </si>
  <si>
    <t>E4</t>
  </si>
  <si>
    <t>Квалификация аналитика</t>
  </si>
  <si>
    <t>T5</t>
  </si>
  <si>
    <t>Повторное использование кода</t>
  </si>
  <si>
    <t>E5</t>
  </si>
  <si>
    <t>Мотивация команды</t>
  </si>
  <si>
    <t>T6</t>
  </si>
  <si>
    <t>Простота развертывания</t>
  </si>
  <si>
    <t>E6</t>
  </si>
  <si>
    <t>Стабильность требований</t>
  </si>
  <si>
    <t>T7</t>
  </si>
  <si>
    <t>Удобство использования</t>
  </si>
  <si>
    <t>E7</t>
  </si>
  <si>
    <t>Частичная занятость</t>
  </si>
  <si>
    <t>T8</t>
  </si>
  <si>
    <t>Кроссплатформенность</t>
  </si>
  <si>
    <t>E8</t>
  </si>
  <si>
    <t>Сложность технологий</t>
  </si>
  <si>
    <t>T9</t>
  </si>
  <si>
    <t>Гибкость изменений</t>
  </si>
  <si>
    <t>Сумма:</t>
  </si>
  <si>
    <t>T10</t>
  </si>
  <si>
    <t>Многопользовательский режим</t>
  </si>
  <si>
    <t>Факторы окружения</t>
  </si>
  <si>
    <t>EF:</t>
  </si>
  <si>
    <t>T11</t>
  </si>
  <si>
    <t>Безопасность данных</t>
  </si>
  <si>
    <t>T12</t>
  </si>
  <si>
    <t>Интеграция с API</t>
  </si>
  <si>
    <t>T13</t>
  </si>
  <si>
    <t>Требования к документации</t>
  </si>
  <si>
    <t>Технические параметры:</t>
  </si>
  <si>
    <t>TCF:</t>
  </si>
  <si>
    <t>Итоговый расчет</t>
  </si>
  <si>
    <t>Параметр</t>
  </si>
  <si>
    <t>Значение</t>
  </si>
  <si>
    <t>Формула</t>
  </si>
  <si>
    <t>UCP</t>
  </si>
  <si>
    <t>(UAW + UUCW) * TCF * EF</t>
  </si>
  <si>
    <t>Трудозатраты (часы)</t>
  </si>
  <si>
    <t>UCP * 20</t>
  </si>
  <si>
    <t>Трудозатраты (месяцы)</t>
  </si>
  <si>
    <t>Часы / 160</t>
  </si>
  <si>
    <t>1 тур</t>
  </si>
  <si>
    <t>Эксперты</t>
  </si>
  <si>
    <t>Номер Use Case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</si>
  <si>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</si>
  <si>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</si>
  <si>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</si>
  <si>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</si>
  <si>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</si>
  <si>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</si>
  <si>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</si>
  <si>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</si>
  <si>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</si>
  <si>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</si>
  <si>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</si>
  <si>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</si>
  <si>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Подобина</t>
  </si>
  <si>
    <t>Петренко</t>
  </si>
  <si>
    <t>Великодный</t>
  </si>
  <si>
    <t>2 тур</t>
  </si>
  <si>
    <t>Консенсус</t>
  </si>
  <si>
    <t>Story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</si>
</sst>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10">
    <font>
      <sz val="11.0"/>
      <color theme="1"/>
      <name val="Calibri"/>
      <scheme val="minor"/>
    </font>
    <font>
      <b/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color rgb="FFFFFFFF"/>
      <name val="Calibri"/>
      <scheme val="minor"/>
    </font>
    <font>
      <sz val="12.0"/>
      <color rgb="FF000000"/>
      <name val="&quot;Graphik RBC LC&quot;"/>
    </font>
    <font>
      <b/>
      <sz val="11.0"/>
      <color theme="1"/>
      <name val="Calibri"/>
      <scheme val="minor"/>
    </font>
    <font>
      <sz val="12.0"/>
      <color rgb="FF000000"/>
      <name val="Arial"/>
    </font>
    <font>
      <b/>
      <sz val="14.0"/>
      <color theme="1"/>
      <name val="Calibri"/>
      <scheme val="minor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38761D"/>
        <bgColor rgb="FF38761D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3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0" xfId="0" applyBorder="1" applyFont="1"/>
    <xf borderId="2" fillId="3" fontId="4" numFmtId="0" xfId="0" applyBorder="1" applyFill="1" applyFont="1"/>
    <xf borderId="1" fillId="2" fontId="4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readingOrder="0"/>
    </xf>
    <xf borderId="2" fillId="2" fontId="4" numFmtId="0" xfId="0" applyBorder="1" applyFont="1"/>
    <xf borderId="0" fillId="0" fontId="3" numFmtId="164" xfId="0" applyAlignment="1" applyFont="1" applyNumberFormat="1">
      <alignment readingOrder="0"/>
    </xf>
    <xf borderId="1" fillId="2" fontId="6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3" numFmtId="4" xfId="0" applyFont="1" applyNumberFormat="1"/>
    <xf borderId="0" fillId="0" fontId="7" numFmtId="0" xfId="0" applyAlignment="1" applyFont="1">
      <alignment readingOrder="0"/>
    </xf>
    <xf borderId="2" fillId="4" fontId="4" numFmtId="0" xfId="0" applyBorder="1" applyFill="1" applyFont="1"/>
    <xf borderId="0" fillId="0" fontId="8" numFmtId="0" xfId="0" applyAlignment="1" applyFont="1">
      <alignment readingOrder="0"/>
    </xf>
    <xf borderId="0" fillId="0" fontId="3" numFmtId="3" xfId="0" applyFont="1" applyNumberFormat="1"/>
    <xf borderId="0" fillId="0" fontId="3" numFmtId="3" xfId="0" applyAlignment="1" applyFont="1" applyNumberFormat="1">
      <alignment readingOrder="0"/>
    </xf>
    <xf borderId="2" fillId="5" fontId="9" numFmtId="0" xfId="0" applyBorder="1" applyFill="1" applyFont="1"/>
    <xf borderId="2" fillId="5" fontId="9" numFmtId="3" xfId="0" applyBorder="1" applyFont="1" applyNumberFormat="1"/>
    <xf borderId="2" fillId="5" fontId="9" numFmtId="3" xfId="0" applyAlignment="1" applyBorder="1" applyFont="1" applyNumberFormat="1">
      <alignment readingOrder="0"/>
    </xf>
    <xf borderId="2" fillId="6" fontId="9" numFmtId="0" xfId="0" applyBorder="1" applyFill="1" applyFont="1"/>
    <xf borderId="2" fillId="6" fontId="9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35</xdr:row>
      <xdr:rowOff>0</xdr:rowOff>
    </xdr:from>
    <xdr:ext cx="8439150" cy="12192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43</xdr:row>
      <xdr:rowOff>0</xdr:rowOff>
    </xdr:from>
    <xdr:ext cx="8315325" cy="1238250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19</xdr:row>
      <xdr:rowOff>123825</xdr:rowOff>
    </xdr:from>
    <xdr:ext cx="7267575" cy="3343275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35.0"/>
    <col customWidth="1" min="3" max="6" width="12.0"/>
    <col customWidth="1" min="7" max="7" width="5.0"/>
    <col customWidth="1" min="8" max="8" width="8.0"/>
    <col customWidth="1" min="9" max="9" width="35.0"/>
    <col customWidth="1" min="10" max="12" width="12.0"/>
    <col customWidth="1" min="13" max="14" width="8.71"/>
    <col customWidth="1" min="15" max="15" width="24.0"/>
    <col customWidth="1" min="16" max="16" width="31.86"/>
    <col customWidth="1" min="17" max="17" width="17.43"/>
    <col customWidth="1" min="18" max="18" width="18.71"/>
    <col customWidth="1" min="19" max="26" width="8.71"/>
  </cols>
  <sheetData>
    <row r="1">
      <c r="A1" s="1" t="s">
        <v>0</v>
      </c>
      <c r="O1" s="2"/>
      <c r="P1" s="3"/>
      <c r="Q1" s="3"/>
      <c r="R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O2" s="5"/>
      <c r="P2" s="5"/>
      <c r="Q2" s="5"/>
      <c r="R2" s="5"/>
    </row>
    <row r="3">
      <c r="A3" s="6">
        <v>1.0</v>
      </c>
      <c r="B3" s="7" t="s">
        <v>7</v>
      </c>
      <c r="C3" s="6" t="s">
        <v>8</v>
      </c>
      <c r="D3" s="6">
        <v>3.0</v>
      </c>
      <c r="E3" s="6">
        <v>1.0</v>
      </c>
      <c r="F3" s="6">
        <v>3.0</v>
      </c>
      <c r="O3" s="3"/>
      <c r="P3" s="3"/>
      <c r="Q3" s="3"/>
      <c r="R3" s="3"/>
    </row>
    <row r="4">
      <c r="A4" s="6">
        <v>2.0</v>
      </c>
      <c r="B4" s="7" t="s">
        <v>9</v>
      </c>
      <c r="C4" s="6" t="s">
        <v>10</v>
      </c>
      <c r="D4" s="6">
        <v>1.0</v>
      </c>
      <c r="E4" s="6">
        <v>1.0</v>
      </c>
      <c r="F4" s="6">
        <v>1.0</v>
      </c>
      <c r="O4" s="3"/>
      <c r="P4" s="3"/>
      <c r="Q4" s="3"/>
      <c r="R4" s="3"/>
    </row>
    <row r="5">
      <c r="A5" s="6">
        <v>3.0</v>
      </c>
      <c r="B5" s="7" t="s">
        <v>11</v>
      </c>
      <c r="C5" s="6" t="s">
        <v>10</v>
      </c>
      <c r="D5" s="6">
        <v>1.0</v>
      </c>
      <c r="E5" s="6">
        <v>1.0</v>
      </c>
      <c r="F5" s="6">
        <v>1.0</v>
      </c>
      <c r="O5" s="3"/>
      <c r="P5" s="3"/>
      <c r="Q5" s="3"/>
      <c r="R5" s="3"/>
    </row>
    <row r="6">
      <c r="E6" s="7" t="s">
        <v>12</v>
      </c>
      <c r="F6" s="6">
        <v>5.0</v>
      </c>
      <c r="O6" s="3"/>
      <c r="P6" s="3"/>
      <c r="Q6" s="3"/>
      <c r="R6" s="3"/>
    </row>
    <row r="7">
      <c r="E7" s="8" t="s">
        <v>13</v>
      </c>
      <c r="O7" s="3"/>
      <c r="P7" s="3"/>
      <c r="Q7" s="3"/>
      <c r="R7" s="3"/>
    </row>
    <row r="8">
      <c r="A8" s="1" t="s">
        <v>14</v>
      </c>
      <c r="H8" s="9"/>
      <c r="I8" s="9"/>
      <c r="J8" s="9"/>
      <c r="O8" s="3"/>
      <c r="P8" s="3"/>
      <c r="Q8" s="3"/>
      <c r="R8" s="3"/>
    </row>
    <row r="9">
      <c r="A9" s="4" t="s">
        <v>1</v>
      </c>
      <c r="B9" s="4" t="s">
        <v>15</v>
      </c>
      <c r="C9" s="4" t="s">
        <v>16</v>
      </c>
      <c r="D9" s="4" t="s">
        <v>17</v>
      </c>
      <c r="E9" s="4" t="s">
        <v>6</v>
      </c>
      <c r="H9" s="4" t="s">
        <v>16</v>
      </c>
      <c r="I9" s="4" t="s">
        <v>17</v>
      </c>
      <c r="J9" s="4" t="s">
        <v>6</v>
      </c>
      <c r="O9" s="3"/>
      <c r="P9" s="3"/>
      <c r="Q9" s="3"/>
      <c r="R9" s="3"/>
    </row>
    <row r="10">
      <c r="A10" s="6">
        <v>1.0</v>
      </c>
      <c r="B10" s="7" t="s">
        <v>18</v>
      </c>
      <c r="C10" s="6">
        <v>5.0</v>
      </c>
      <c r="D10" s="7" t="s">
        <v>19</v>
      </c>
      <c r="E10" s="6">
        <v>10.0</v>
      </c>
      <c r="H10" s="10">
        <v>45717.0</v>
      </c>
      <c r="I10" s="6" t="s">
        <v>10</v>
      </c>
      <c r="J10" s="6">
        <v>5.0</v>
      </c>
      <c r="O10" s="3"/>
      <c r="P10" s="3"/>
      <c r="Q10" s="3"/>
      <c r="R10" s="3"/>
    </row>
    <row r="11">
      <c r="A11" s="6">
        <v>2.0</v>
      </c>
      <c r="B11" s="7" t="s">
        <v>20</v>
      </c>
      <c r="C11" s="6">
        <v>4.0</v>
      </c>
      <c r="D11" s="7" t="s">
        <v>19</v>
      </c>
      <c r="E11" s="6">
        <v>10.0</v>
      </c>
      <c r="H11" s="10">
        <v>45842.0</v>
      </c>
      <c r="I11" s="7" t="s">
        <v>19</v>
      </c>
      <c r="J11" s="6">
        <v>10.0</v>
      </c>
      <c r="O11" s="3"/>
      <c r="P11" s="3"/>
      <c r="Q11" s="3"/>
      <c r="R11" s="3"/>
    </row>
    <row r="12">
      <c r="A12" s="6">
        <v>3.0</v>
      </c>
      <c r="B12" s="7" t="s">
        <v>21</v>
      </c>
      <c r="C12" s="6">
        <v>4.0</v>
      </c>
      <c r="D12" s="7" t="s">
        <v>19</v>
      </c>
      <c r="E12" s="6">
        <v>10.0</v>
      </c>
      <c r="H12" s="6" t="s">
        <v>22</v>
      </c>
      <c r="I12" s="7" t="s">
        <v>8</v>
      </c>
      <c r="J12" s="6">
        <v>15.0</v>
      </c>
      <c r="O12" s="3"/>
      <c r="P12" s="3"/>
      <c r="Q12" s="3"/>
      <c r="R12" s="3"/>
    </row>
    <row r="13">
      <c r="A13" s="6">
        <v>4.0</v>
      </c>
      <c r="B13" s="7" t="s">
        <v>23</v>
      </c>
      <c r="C13" s="6">
        <v>6.0</v>
      </c>
      <c r="D13" s="7" t="s">
        <v>19</v>
      </c>
      <c r="E13" s="6">
        <v>10.0</v>
      </c>
      <c r="O13" s="3"/>
      <c r="P13" s="3"/>
      <c r="Q13" s="3"/>
      <c r="R13" s="3"/>
    </row>
    <row r="14">
      <c r="A14" s="6">
        <v>5.0</v>
      </c>
      <c r="B14" s="7" t="s">
        <v>24</v>
      </c>
      <c r="C14" s="6">
        <v>6.0</v>
      </c>
      <c r="D14" s="7" t="s">
        <v>19</v>
      </c>
      <c r="E14" s="6">
        <v>10.0</v>
      </c>
      <c r="O14" s="11"/>
      <c r="P14" s="3"/>
      <c r="Q14" s="3"/>
      <c r="R14" s="3"/>
    </row>
    <row r="15">
      <c r="A15" s="6">
        <v>6.0</v>
      </c>
      <c r="B15" s="7" t="s">
        <v>25</v>
      </c>
      <c r="C15" s="6">
        <v>6.0</v>
      </c>
      <c r="D15" s="7" t="s">
        <v>19</v>
      </c>
      <c r="E15" s="6">
        <v>10.0</v>
      </c>
      <c r="O15" s="5"/>
      <c r="P15" s="5"/>
      <c r="Q15" s="5"/>
      <c r="R15" s="5"/>
    </row>
    <row r="16">
      <c r="A16" s="6">
        <v>7.0</v>
      </c>
      <c r="B16" s="7" t="s">
        <v>26</v>
      </c>
      <c r="C16" s="6">
        <v>4.0</v>
      </c>
      <c r="D16" s="7" t="s">
        <v>19</v>
      </c>
      <c r="E16" s="6">
        <v>10.0</v>
      </c>
      <c r="O16" s="3"/>
      <c r="P16" s="3"/>
      <c r="Q16" s="3"/>
      <c r="R16" s="3"/>
    </row>
    <row r="17">
      <c r="A17" s="6">
        <v>8.0</v>
      </c>
      <c r="B17" s="7" t="s">
        <v>27</v>
      </c>
      <c r="C17" s="6">
        <v>4.0</v>
      </c>
      <c r="D17" s="7" t="s">
        <v>19</v>
      </c>
      <c r="E17" s="6">
        <v>10.0</v>
      </c>
      <c r="O17" s="3"/>
      <c r="P17" s="3"/>
      <c r="Q17" s="3"/>
      <c r="R17" s="3"/>
    </row>
    <row r="18">
      <c r="A18" s="6">
        <v>9.0</v>
      </c>
      <c r="B18" s="7" t="s">
        <v>28</v>
      </c>
      <c r="C18" s="6">
        <v>10.0</v>
      </c>
      <c r="D18" s="7" t="s">
        <v>8</v>
      </c>
      <c r="E18" s="6">
        <v>15.0</v>
      </c>
      <c r="O18" s="3"/>
      <c r="P18" s="3"/>
      <c r="Q18" s="3"/>
      <c r="R18" s="3"/>
    </row>
    <row r="19">
      <c r="A19" s="6">
        <v>10.0</v>
      </c>
      <c r="B19" s="7" t="s">
        <v>29</v>
      </c>
      <c r="C19" s="6">
        <v>4.0</v>
      </c>
      <c r="D19" s="7" t="s">
        <v>19</v>
      </c>
      <c r="E19" s="6">
        <v>10.0</v>
      </c>
      <c r="O19" s="3"/>
      <c r="P19" s="3"/>
      <c r="Q19" s="3"/>
      <c r="R19" s="3"/>
    </row>
    <row r="20">
      <c r="A20" s="6">
        <v>11.0</v>
      </c>
      <c r="B20" s="7" t="s">
        <v>30</v>
      </c>
      <c r="C20" s="6">
        <v>3.0</v>
      </c>
      <c r="D20" s="7" t="s">
        <v>10</v>
      </c>
      <c r="E20" s="6">
        <v>5.0</v>
      </c>
      <c r="O20" s="3"/>
      <c r="P20" s="3"/>
      <c r="Q20" s="3"/>
      <c r="R20" s="3"/>
    </row>
    <row r="21" ht="15.75" customHeight="1">
      <c r="A21" s="6">
        <v>12.0</v>
      </c>
      <c r="B21" s="7" t="s">
        <v>31</v>
      </c>
      <c r="C21" s="6">
        <v>7.0</v>
      </c>
      <c r="D21" s="7" t="s">
        <v>19</v>
      </c>
      <c r="E21" s="6">
        <v>10.0</v>
      </c>
      <c r="O21" s="3"/>
      <c r="P21" s="3"/>
      <c r="Q21" s="3"/>
      <c r="R21" s="3"/>
    </row>
    <row r="22" ht="15.75" customHeight="1">
      <c r="D22" s="7" t="s">
        <v>32</v>
      </c>
      <c r="E22" s="6">
        <f>SUM(E10:E21)</f>
        <v>120</v>
      </c>
      <c r="O22" s="3"/>
      <c r="P22" s="3"/>
      <c r="Q22" s="3"/>
      <c r="R22" s="3"/>
    </row>
    <row r="23" ht="15.75" customHeight="1">
      <c r="A23" s="1" t="s">
        <v>33</v>
      </c>
      <c r="D23" s="8" t="s">
        <v>34</v>
      </c>
      <c r="H23" s="1" t="s">
        <v>35</v>
      </c>
      <c r="O23" s="3"/>
      <c r="P23" s="3"/>
      <c r="Q23" s="3"/>
      <c r="R23" s="3"/>
    </row>
    <row r="24" ht="15.75" customHeight="1">
      <c r="A24" s="4" t="s">
        <v>36</v>
      </c>
      <c r="B24" s="4" t="s">
        <v>37</v>
      </c>
      <c r="C24" s="4" t="s">
        <v>4</v>
      </c>
      <c r="D24" s="4" t="s">
        <v>38</v>
      </c>
      <c r="E24" s="4" t="s">
        <v>39</v>
      </c>
      <c r="H24" s="4" t="s">
        <v>36</v>
      </c>
      <c r="I24" s="4" t="s">
        <v>37</v>
      </c>
      <c r="J24" s="4" t="s">
        <v>4</v>
      </c>
      <c r="K24" s="4" t="s">
        <v>38</v>
      </c>
      <c r="L24" s="4" t="s">
        <v>39</v>
      </c>
      <c r="O24" s="3"/>
      <c r="P24" s="3"/>
      <c r="Q24" s="3"/>
      <c r="R24" s="3"/>
    </row>
    <row r="25" ht="15.75" customHeight="1">
      <c r="A25" s="7" t="s">
        <v>40</v>
      </c>
      <c r="B25" s="7" t="s">
        <v>41</v>
      </c>
      <c r="C25" s="12">
        <v>2.0</v>
      </c>
      <c r="D25" s="6">
        <v>3.0</v>
      </c>
      <c r="E25" s="13">
        <f t="shared" ref="E25:E37" si="1">C25*D25</f>
        <v>6</v>
      </c>
      <c r="H25" s="7" t="s">
        <v>42</v>
      </c>
      <c r="I25" s="7" t="s">
        <v>43</v>
      </c>
      <c r="J25" s="12">
        <v>1.5</v>
      </c>
      <c r="K25" s="12">
        <v>3.0</v>
      </c>
      <c r="L25" s="6">
        <f t="shared" ref="L25:L32" si="2">J25*K25</f>
        <v>4.5</v>
      </c>
      <c r="O25" s="3"/>
      <c r="P25" s="3"/>
      <c r="Q25" s="3"/>
      <c r="R25" s="3"/>
    </row>
    <row r="26" ht="15.75" customHeight="1">
      <c r="A26" s="7" t="s">
        <v>44</v>
      </c>
      <c r="B26" s="7" t="s">
        <v>45</v>
      </c>
      <c r="C26" s="12">
        <v>1.5</v>
      </c>
      <c r="D26" s="6">
        <v>4.0</v>
      </c>
      <c r="E26" s="13">
        <f t="shared" si="1"/>
        <v>6</v>
      </c>
      <c r="H26" s="7" t="s">
        <v>46</v>
      </c>
      <c r="I26" s="7" t="s">
        <v>47</v>
      </c>
      <c r="J26" s="12">
        <v>0.5</v>
      </c>
      <c r="K26" s="12">
        <v>4.0</v>
      </c>
      <c r="L26" s="6">
        <f t="shared" si="2"/>
        <v>2</v>
      </c>
      <c r="O26" s="3"/>
      <c r="P26" s="3"/>
      <c r="Q26" s="3"/>
      <c r="R26" s="3"/>
    </row>
    <row r="27" ht="15.75" customHeight="1">
      <c r="A27" s="7" t="s">
        <v>48</v>
      </c>
      <c r="B27" s="7" t="s">
        <v>49</v>
      </c>
      <c r="C27" s="12">
        <v>1.0</v>
      </c>
      <c r="D27" s="6">
        <v>5.0</v>
      </c>
      <c r="E27" s="13">
        <f t="shared" si="1"/>
        <v>5</v>
      </c>
      <c r="H27" s="7" t="s">
        <v>50</v>
      </c>
      <c r="I27" s="7" t="s">
        <v>51</v>
      </c>
      <c r="J27" s="12">
        <v>1.0</v>
      </c>
      <c r="K27" s="12">
        <v>4.0</v>
      </c>
      <c r="L27" s="6">
        <f t="shared" si="2"/>
        <v>4</v>
      </c>
      <c r="O27" s="3"/>
      <c r="P27" s="3"/>
      <c r="Q27" s="3"/>
      <c r="R27" s="3"/>
    </row>
    <row r="28" ht="15.75" customHeight="1">
      <c r="A28" s="7" t="s">
        <v>52</v>
      </c>
      <c r="B28" s="7" t="s">
        <v>53</v>
      </c>
      <c r="C28" s="12">
        <v>1.0</v>
      </c>
      <c r="D28" s="6">
        <v>4.0</v>
      </c>
      <c r="E28" s="13">
        <f t="shared" si="1"/>
        <v>4</v>
      </c>
      <c r="H28" s="7" t="s">
        <v>54</v>
      </c>
      <c r="I28" s="7" t="s">
        <v>55</v>
      </c>
      <c r="J28" s="12">
        <v>1.0</v>
      </c>
      <c r="K28" s="12">
        <v>4.0</v>
      </c>
      <c r="L28" s="6">
        <f t="shared" si="2"/>
        <v>4</v>
      </c>
      <c r="O28" s="3"/>
      <c r="P28" s="3"/>
      <c r="Q28" s="3"/>
      <c r="R28" s="3"/>
    </row>
    <row r="29" ht="15.75" customHeight="1">
      <c r="A29" s="7" t="s">
        <v>56</v>
      </c>
      <c r="B29" s="7" t="s">
        <v>57</v>
      </c>
      <c r="C29" s="12">
        <v>0.5</v>
      </c>
      <c r="D29" s="6">
        <v>3.0</v>
      </c>
      <c r="E29" s="13">
        <f t="shared" si="1"/>
        <v>1.5</v>
      </c>
      <c r="H29" s="7" t="s">
        <v>58</v>
      </c>
      <c r="I29" s="7" t="s">
        <v>59</v>
      </c>
      <c r="J29" s="12">
        <v>3.0</v>
      </c>
      <c r="K29" s="12">
        <v>4.0</v>
      </c>
      <c r="L29" s="6">
        <f t="shared" si="2"/>
        <v>12</v>
      </c>
    </row>
    <row r="30" ht="15.75" customHeight="1">
      <c r="A30" s="7" t="s">
        <v>60</v>
      </c>
      <c r="B30" s="7" t="s">
        <v>61</v>
      </c>
      <c r="C30" s="12">
        <v>0.5</v>
      </c>
      <c r="D30" s="6">
        <v>4.0</v>
      </c>
      <c r="E30" s="13">
        <f t="shared" si="1"/>
        <v>2</v>
      </c>
      <c r="H30" s="7" t="s">
        <v>62</v>
      </c>
      <c r="I30" s="7" t="s">
        <v>63</v>
      </c>
      <c r="J30" s="12">
        <v>2.0</v>
      </c>
      <c r="K30" s="12">
        <v>3.0</v>
      </c>
      <c r="L30" s="6">
        <f t="shared" si="2"/>
        <v>6</v>
      </c>
    </row>
    <row r="31" ht="15.75" customHeight="1">
      <c r="A31" s="7" t="s">
        <v>64</v>
      </c>
      <c r="B31" s="7" t="s">
        <v>65</v>
      </c>
      <c r="C31" s="12">
        <v>1.0</v>
      </c>
      <c r="D31" s="6">
        <v>5.0</v>
      </c>
      <c r="E31" s="13">
        <f t="shared" si="1"/>
        <v>5</v>
      </c>
      <c r="H31" s="7" t="s">
        <v>66</v>
      </c>
      <c r="I31" s="7" t="s">
        <v>67</v>
      </c>
      <c r="J31" s="12">
        <v>-1.0</v>
      </c>
      <c r="K31" s="12">
        <v>2.0</v>
      </c>
      <c r="L31" s="6">
        <f t="shared" si="2"/>
        <v>-2</v>
      </c>
    </row>
    <row r="32" ht="15.75" customHeight="1">
      <c r="A32" s="7" t="s">
        <v>68</v>
      </c>
      <c r="B32" s="7" t="s">
        <v>69</v>
      </c>
      <c r="C32" s="12">
        <v>1.0</v>
      </c>
      <c r="D32" s="6">
        <v>3.0</v>
      </c>
      <c r="E32" s="13">
        <f t="shared" si="1"/>
        <v>3</v>
      </c>
      <c r="H32" s="7" t="s">
        <v>70</v>
      </c>
      <c r="I32" s="7" t="s">
        <v>71</v>
      </c>
      <c r="J32" s="12">
        <v>0.5</v>
      </c>
      <c r="K32" s="12">
        <v>3.0</v>
      </c>
      <c r="L32" s="6">
        <f t="shared" si="2"/>
        <v>1.5</v>
      </c>
    </row>
    <row r="33" ht="15.75" customHeight="1">
      <c r="A33" s="7" t="s">
        <v>72</v>
      </c>
      <c r="B33" s="7" t="s">
        <v>73</v>
      </c>
      <c r="C33" s="12">
        <v>1.0</v>
      </c>
      <c r="D33" s="6">
        <v>4.0</v>
      </c>
      <c r="E33" s="13">
        <f t="shared" si="1"/>
        <v>4</v>
      </c>
      <c r="K33" s="7" t="s">
        <v>74</v>
      </c>
      <c r="L33" s="7">
        <f>SUM(L25:L32)</f>
        <v>32</v>
      </c>
    </row>
    <row r="34" ht="15.75" customHeight="1">
      <c r="A34" s="7" t="s">
        <v>75</v>
      </c>
      <c r="B34" s="7" t="s">
        <v>76</v>
      </c>
      <c r="C34" s="12">
        <v>1.0</v>
      </c>
      <c r="D34" s="6">
        <v>3.0</v>
      </c>
      <c r="E34" s="13">
        <f t="shared" si="1"/>
        <v>3</v>
      </c>
      <c r="I34" s="6" t="s">
        <v>77</v>
      </c>
      <c r="K34" s="7" t="s">
        <v>78</v>
      </c>
      <c r="L34" s="7">
        <f>1.4+(-0.03*L33)</f>
        <v>0.44</v>
      </c>
    </row>
    <row r="35" ht="15.75" customHeight="1">
      <c r="A35" s="7" t="s">
        <v>79</v>
      </c>
      <c r="B35" s="7" t="s">
        <v>80</v>
      </c>
      <c r="C35" s="12">
        <v>2.0</v>
      </c>
      <c r="D35" s="6">
        <v>4.0</v>
      </c>
      <c r="E35" s="13">
        <f t="shared" si="1"/>
        <v>8</v>
      </c>
    </row>
    <row r="36" ht="15.75" customHeight="1">
      <c r="A36" s="7" t="s">
        <v>81</v>
      </c>
      <c r="B36" s="7" t="s">
        <v>82</v>
      </c>
      <c r="C36" s="12">
        <v>1.0</v>
      </c>
      <c r="D36" s="6">
        <v>3.0</v>
      </c>
      <c r="E36" s="13">
        <f t="shared" si="1"/>
        <v>3</v>
      </c>
    </row>
    <row r="37" ht="15.75" customHeight="1">
      <c r="A37" s="7" t="s">
        <v>83</v>
      </c>
      <c r="B37" s="7" t="s">
        <v>84</v>
      </c>
      <c r="C37" s="12">
        <v>0.5</v>
      </c>
      <c r="D37" s="6">
        <v>2.0</v>
      </c>
      <c r="E37" s="13">
        <f t="shared" si="1"/>
        <v>1</v>
      </c>
    </row>
    <row r="38" ht="15.75" customHeight="1">
      <c r="D38" s="7" t="s">
        <v>74</v>
      </c>
      <c r="E38" s="14">
        <f>SUM(E25:E37)</f>
        <v>51.5</v>
      </c>
    </row>
    <row r="39" ht="15.75" customHeight="1">
      <c r="B39" s="15" t="s">
        <v>85</v>
      </c>
      <c r="D39" s="7" t="s">
        <v>86</v>
      </c>
      <c r="E39" s="7">
        <f>0.6+(0.01*E38)</f>
        <v>1.115</v>
      </c>
    </row>
    <row r="40" ht="15.75" customHeight="1">
      <c r="A40" s="1" t="s">
        <v>87</v>
      </c>
    </row>
    <row r="41" ht="15.75" customHeight="1">
      <c r="A41" s="16" t="s">
        <v>88</v>
      </c>
      <c r="B41" s="16" t="s">
        <v>89</v>
      </c>
      <c r="C41" s="16" t="s">
        <v>90</v>
      </c>
    </row>
    <row r="42" ht="15.75" customHeight="1">
      <c r="A42" s="7" t="s">
        <v>91</v>
      </c>
      <c r="B42" s="7">
        <f>(F6+E22)*L34*E39</f>
        <v>61.325</v>
      </c>
      <c r="C42" s="6" t="s">
        <v>92</v>
      </c>
    </row>
    <row r="43" ht="15.75" customHeight="1">
      <c r="A43" s="7" t="s">
        <v>93</v>
      </c>
      <c r="B43" s="7">
        <f>B42*20</f>
        <v>1226.5</v>
      </c>
      <c r="C43" s="6" t="s">
        <v>94</v>
      </c>
    </row>
    <row r="44" ht="15.75" customHeight="1">
      <c r="A44" s="7" t="s">
        <v>95</v>
      </c>
      <c r="B44" s="7">
        <f>B43/160</f>
        <v>7.665625</v>
      </c>
      <c r="C44" s="6" t="s">
        <v>96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5.29"/>
    <col customWidth="1" min="3" max="13" width="10.0"/>
    <col customWidth="1" min="14" max="26" width="8.71"/>
  </cols>
  <sheetData>
    <row r="1">
      <c r="A1" s="17" t="s">
        <v>97</v>
      </c>
    </row>
    <row r="2">
      <c r="A2" s="4" t="s">
        <v>98</v>
      </c>
      <c r="B2" s="4" t="s">
        <v>99</v>
      </c>
    </row>
    <row r="3">
      <c r="A3" s="4"/>
      <c r="B3" s="4" t="s">
        <v>100</v>
      </c>
      <c r="C3" s="4" t="s">
        <v>101</v>
      </c>
      <c r="D3" s="4" t="s">
        <v>102</v>
      </c>
      <c r="E3" s="4" t="s">
        <v>103</v>
      </c>
      <c r="F3" s="4" t="s">
        <v>104</v>
      </c>
      <c r="G3" s="4" t="s">
        <v>105</v>
      </c>
      <c r="H3" s="4" t="s">
        <v>106</v>
      </c>
      <c r="I3" s="4" t="s">
        <v>107</v>
      </c>
      <c r="J3" s="4" t="s">
        <v>108</v>
      </c>
      <c r="K3" s="4" t="s">
        <v>109</v>
      </c>
      <c r="L3" s="4" t="s">
        <v>110</v>
      </c>
      <c r="M3" s="4" t="s">
        <v>111</v>
      </c>
    </row>
    <row r="4">
      <c r="A4" s="6" t="s">
        <v>112</v>
      </c>
      <c r="B4" s="18">
        <v>8.0</v>
      </c>
      <c r="C4" s="18">
        <v>5.0</v>
      </c>
      <c r="D4" s="18">
        <v>8.0</v>
      </c>
      <c r="E4" s="18">
        <v>13.0</v>
      </c>
      <c r="F4" s="18">
        <v>13.0</v>
      </c>
      <c r="G4" s="18">
        <v>8.0</v>
      </c>
      <c r="H4" s="18">
        <v>5.0</v>
      </c>
      <c r="I4" s="18">
        <v>8.0</v>
      </c>
      <c r="J4" s="18">
        <v>13.0</v>
      </c>
      <c r="K4" s="19">
        <v>5.0</v>
      </c>
      <c r="L4" s="19">
        <v>2.0</v>
      </c>
      <c r="M4" s="18">
        <v>8.0</v>
      </c>
    </row>
    <row r="5">
      <c r="A5" s="6" t="s">
        <v>113</v>
      </c>
      <c r="B5" s="18">
        <v>5.0</v>
      </c>
      <c r="C5" s="18">
        <v>8.0</v>
      </c>
      <c r="D5" s="18">
        <v>5.0</v>
      </c>
      <c r="E5" s="18">
        <v>8.0</v>
      </c>
      <c r="F5" s="18">
        <v>8.0</v>
      </c>
      <c r="G5" s="18">
        <v>13.0</v>
      </c>
      <c r="H5" s="18">
        <v>8.0</v>
      </c>
      <c r="I5" s="18">
        <v>13.0</v>
      </c>
      <c r="J5" s="19">
        <v>20.0</v>
      </c>
      <c r="K5" s="19">
        <v>2.0</v>
      </c>
      <c r="L5" s="19">
        <v>5.0</v>
      </c>
      <c r="M5" s="18">
        <v>13.0</v>
      </c>
    </row>
    <row r="6">
      <c r="A6" s="6" t="s">
        <v>114</v>
      </c>
      <c r="B6" s="18">
        <v>8.0</v>
      </c>
      <c r="C6" s="18">
        <v>13.0</v>
      </c>
      <c r="D6" s="18">
        <v>8.0</v>
      </c>
      <c r="E6" s="18">
        <v>5.0</v>
      </c>
      <c r="F6" s="18">
        <v>13.0</v>
      </c>
      <c r="G6" s="18">
        <v>5.0</v>
      </c>
      <c r="H6" s="18">
        <v>13.0</v>
      </c>
      <c r="I6" s="18">
        <v>8.0</v>
      </c>
      <c r="J6" s="19">
        <v>13.0</v>
      </c>
      <c r="K6" s="19">
        <v>5.0</v>
      </c>
      <c r="L6" s="19">
        <v>5.0</v>
      </c>
      <c r="M6" s="18">
        <v>5.0</v>
      </c>
    </row>
    <row r="10">
      <c r="A10" s="17" t="s">
        <v>115</v>
      </c>
    </row>
    <row r="11">
      <c r="A11" s="4" t="s">
        <v>98</v>
      </c>
      <c r="B11" s="4" t="s">
        <v>99</v>
      </c>
    </row>
    <row r="12">
      <c r="A12" s="4"/>
      <c r="B12" s="4" t="s">
        <v>100</v>
      </c>
      <c r="C12" s="4" t="s">
        <v>101</v>
      </c>
      <c r="D12" s="4" t="s">
        <v>102</v>
      </c>
      <c r="E12" s="4" t="s">
        <v>103</v>
      </c>
      <c r="F12" s="4" t="s">
        <v>104</v>
      </c>
      <c r="G12" s="4" t="s">
        <v>105</v>
      </c>
      <c r="H12" s="4" t="s">
        <v>106</v>
      </c>
      <c r="I12" s="4" t="s">
        <v>107</v>
      </c>
      <c r="J12" s="4" t="s">
        <v>108</v>
      </c>
      <c r="K12" s="4" t="s">
        <v>109</v>
      </c>
      <c r="L12" s="4" t="s">
        <v>110</v>
      </c>
      <c r="M12" s="4" t="s">
        <v>111</v>
      </c>
    </row>
    <row r="13">
      <c r="A13" s="6" t="s">
        <v>112</v>
      </c>
      <c r="B13" s="18">
        <v>8.0</v>
      </c>
      <c r="C13" s="19">
        <v>13.0</v>
      </c>
      <c r="D13" s="18">
        <v>8.0</v>
      </c>
      <c r="E13" s="18">
        <v>13.0</v>
      </c>
      <c r="F13" s="18">
        <v>13.0</v>
      </c>
      <c r="G13" s="18">
        <v>8.0</v>
      </c>
      <c r="H13" s="18">
        <v>5.0</v>
      </c>
      <c r="I13" s="18">
        <v>8.0</v>
      </c>
      <c r="J13" s="18">
        <v>13.0</v>
      </c>
      <c r="K13" s="19">
        <v>5.0</v>
      </c>
      <c r="L13" s="19">
        <v>2.0</v>
      </c>
      <c r="M13" s="18">
        <v>8.0</v>
      </c>
    </row>
    <row r="14">
      <c r="A14" s="6" t="s">
        <v>113</v>
      </c>
      <c r="B14" s="18">
        <v>5.0</v>
      </c>
      <c r="C14" s="18">
        <v>8.0</v>
      </c>
      <c r="D14" s="19">
        <v>8.0</v>
      </c>
      <c r="E14" s="18">
        <v>8.0</v>
      </c>
      <c r="F14" s="18">
        <v>8.0</v>
      </c>
      <c r="G14" s="18">
        <v>13.0</v>
      </c>
      <c r="H14" s="18">
        <v>8.0</v>
      </c>
      <c r="I14" s="18">
        <v>13.0</v>
      </c>
      <c r="J14" s="19">
        <v>13.0</v>
      </c>
      <c r="K14" s="19">
        <v>2.0</v>
      </c>
      <c r="L14" s="19">
        <v>5.0</v>
      </c>
      <c r="M14" s="18">
        <v>13.0</v>
      </c>
    </row>
    <row r="15">
      <c r="A15" s="6" t="s">
        <v>114</v>
      </c>
      <c r="B15" s="18">
        <v>8.0</v>
      </c>
      <c r="C15" s="18">
        <v>13.0</v>
      </c>
      <c r="D15" s="18">
        <v>8.0</v>
      </c>
      <c r="E15" s="19">
        <v>8.0</v>
      </c>
      <c r="F15" s="18">
        <v>13.0</v>
      </c>
      <c r="G15" s="18">
        <v>5.0</v>
      </c>
      <c r="H15" s="18">
        <v>13.0</v>
      </c>
      <c r="I15" s="18">
        <v>8.0</v>
      </c>
      <c r="J15" s="19">
        <v>13.0</v>
      </c>
      <c r="K15" s="19">
        <v>5.0</v>
      </c>
      <c r="L15" s="19">
        <v>5.0</v>
      </c>
      <c r="M15" s="19">
        <v>8.0</v>
      </c>
    </row>
    <row r="16">
      <c r="A16" s="20" t="s">
        <v>116</v>
      </c>
      <c r="B16" s="21">
        <v>8.0</v>
      </c>
      <c r="C16" s="22">
        <v>13.0</v>
      </c>
      <c r="D16" s="21">
        <v>8.0</v>
      </c>
      <c r="E16" s="21">
        <v>8.0</v>
      </c>
      <c r="F16" s="21">
        <v>13.0</v>
      </c>
      <c r="G16" s="21">
        <v>8.0</v>
      </c>
      <c r="H16" s="21">
        <v>8.0</v>
      </c>
      <c r="I16" s="21">
        <v>13.0</v>
      </c>
      <c r="J16" s="22">
        <v>13.0</v>
      </c>
      <c r="K16" s="22">
        <v>5.0</v>
      </c>
      <c r="L16" s="22">
        <v>5.0</v>
      </c>
      <c r="M16" s="21">
        <v>8.0</v>
      </c>
    </row>
    <row r="17">
      <c r="A17" s="23" t="s">
        <v>117</v>
      </c>
      <c r="B17" s="24">
        <v>10.0</v>
      </c>
      <c r="C17" s="24">
        <v>10.0</v>
      </c>
      <c r="D17" s="24">
        <v>10.0</v>
      </c>
      <c r="E17" s="24">
        <v>15.0</v>
      </c>
      <c r="F17" s="24">
        <v>15.0</v>
      </c>
      <c r="G17" s="24">
        <v>10.0</v>
      </c>
      <c r="H17" s="24">
        <v>10.0</v>
      </c>
      <c r="I17" s="24">
        <v>10.0</v>
      </c>
      <c r="J17" s="24">
        <v>10.0</v>
      </c>
      <c r="K17" s="24">
        <v>10.0</v>
      </c>
      <c r="L17" s="24">
        <v>5.0</v>
      </c>
      <c r="M17" s="24">
        <v>10.0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2025-10-21T12:55:30Z</dcterms:created>
  <dc:creator>openpyxl</dc:creator>
</cp:coreProperties>
</file>