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842p\Documents\ATT Sab Documents\Nano Degree\Data Analyst\Discrete &amp; Inferential Stats\Project 2 - Stroops Effect\"/>
    </mc:Choice>
  </mc:AlternateContent>
  <bookViews>
    <workbookView xWindow="930" yWindow="0" windowWidth="27840" windowHeight="12285" activeTab="2"/>
  </bookViews>
  <sheets>
    <sheet name="stroopdata" sheetId="1" r:id="rId1"/>
    <sheet name="congruent" sheetId="2" r:id="rId2"/>
    <sheet name="incongruent words" sheetId="3" r:id="rId3"/>
  </sheets>
  <calcPr calcId="0"/>
</workbook>
</file>

<file path=xl/calcChain.xml><?xml version="1.0" encoding="utf-8"?>
<calcChain xmlns="http://schemas.openxmlformats.org/spreadsheetml/2006/main">
  <c r="F29" i="1" l="1"/>
  <c r="D29" i="1"/>
  <c r="B29" i="1"/>
  <c r="F28" i="1"/>
  <c r="D28" i="1"/>
  <c r="B28" i="1"/>
  <c r="E27" i="1"/>
  <c r="E26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27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H26" i="1"/>
  <c r="G27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27" i="1"/>
  <c r="B27" i="1"/>
  <c r="D26" i="1"/>
  <c r="B26" i="1"/>
</calcChain>
</file>

<file path=xl/sharedStrings.xml><?xml version="1.0" encoding="utf-8"?>
<sst xmlns="http://schemas.openxmlformats.org/spreadsheetml/2006/main" count="32" uniqueCount="29">
  <si>
    <t>Congruent</t>
  </si>
  <si>
    <t>Incongruent</t>
  </si>
  <si>
    <t>Congruent word condition</t>
  </si>
  <si>
    <t>Frequency</t>
  </si>
  <si>
    <t>14 - 17</t>
  </si>
  <si>
    <t>17 - 20</t>
  </si>
  <si>
    <t>20 - 23</t>
  </si>
  <si>
    <t>23 - 26</t>
  </si>
  <si>
    <t>26 - 29</t>
  </si>
  <si>
    <t>29 - 32</t>
  </si>
  <si>
    <t>8 - 11</t>
  </si>
  <si>
    <t>11 - 14</t>
  </si>
  <si>
    <t>Incongruent Words</t>
  </si>
  <si>
    <t>15 - 19</t>
  </si>
  <si>
    <t>19 - 23</t>
  </si>
  <si>
    <t>23 - 27</t>
  </si>
  <si>
    <t>27 - 31</t>
  </si>
  <si>
    <t>31 - 35</t>
  </si>
  <si>
    <t>35 - 39</t>
  </si>
  <si>
    <t>39 - 43</t>
  </si>
  <si>
    <t>43 - 47</t>
  </si>
  <si>
    <t>Difference</t>
  </si>
  <si>
    <t>SS - congruent</t>
  </si>
  <si>
    <t>SS - incongruent</t>
  </si>
  <si>
    <t>n-1</t>
  </si>
  <si>
    <t>Mean / Sum</t>
  </si>
  <si>
    <t>STDDEV.P</t>
  </si>
  <si>
    <t>STDDEV.S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</si>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</sst>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33333"/>
      <name val="Tahoma"/>
      <family val="2"/>
    </font>
    <font>
      <sz val="11"/>
      <color rgb="FF666666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49" fontId="19" fillId="34" borderId="0" xfId="0" applyNumberFormat="1" applyFont="1" applyFill="1" applyAlignment="1">
      <alignment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6" fillId="0" borderId="0" xfId="0" applyFont="1"/>
    <xf numFmtId="0" fontId="16" fillId="36" borderId="0" xfId="0" applyFont="1" applyFill="1"/>
    <xf numFmtId="0" fontId="0" fillId="37" borderId="0" xfId="0" applyFill="1"/>
    <xf numFmtId="0" fontId="16" fillId="37" borderId="0" xfId="0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6" borderId="17" xfId="0" applyFont="1" applyFill="1" applyBorder="1"/>
    <xf numFmtId="0" fontId="16" fillId="36" borderId="18" xfId="0" applyFont="1" applyFill="1" applyBorder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Frequency Distribution of Reaction time - Congruent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congruent!$B$1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congruent!$A$2:$A$9</c:f>
              <c:strCache>
                <c:ptCount val="8"/>
                <c:pt idx="0">
                  <c:v>8 - 11</c:v>
                </c:pt>
                <c:pt idx="1">
                  <c:v>11 - 14</c:v>
                </c:pt>
                <c:pt idx="2">
                  <c:v>14 - 17</c:v>
                </c:pt>
                <c:pt idx="3">
                  <c:v>17 - 20</c:v>
                </c:pt>
                <c:pt idx="4">
                  <c:v>20 - 23</c:v>
                </c:pt>
                <c:pt idx="5">
                  <c:v>23 - 26</c:v>
                </c:pt>
                <c:pt idx="6">
                  <c:v>26 - 29</c:v>
                </c:pt>
                <c:pt idx="7">
                  <c:v>29 - 32</c:v>
                </c:pt>
              </c:strCache>
            </c:strRef>
          </c:cat>
          <c:val>
            <c:numRef>
              <c:f>congruent!$B$2:$B$9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63"/>
        <c:axId val="390296568"/>
        <c:axId val="390297352"/>
      </c:barChart>
      <c:catAx>
        <c:axId val="3902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7352"/>
        <c:crosses val="autoZero"/>
        <c:auto val="1"/>
        <c:lblAlgn val="ctr"/>
        <c:lblOffset val="100"/>
        <c:noMultiLvlLbl val="0"/>
      </c:catAx>
      <c:valAx>
        <c:axId val="3902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6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Frequency Distribution of Reaction time - Incongruent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'incongruent words'!$B$1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-1.6054584576246824E-3"/>
                  <c:y val="-6.42570281124499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4081876864370355E-2"/>
                  <c:y val="-6.7469879518072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4218338304987297E-3"/>
                  <c:y val="-6.10441767068274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'incongruent words'!$A$2:$A$9</c:f>
              <c:strCache>
                <c:ptCount val="8"/>
                <c:pt idx="0">
                  <c:v>15 - 19</c:v>
                </c:pt>
                <c:pt idx="1">
                  <c:v>19 - 23</c:v>
                </c:pt>
                <c:pt idx="2">
                  <c:v>23 - 27</c:v>
                </c:pt>
                <c:pt idx="3">
                  <c:v>27 - 31</c:v>
                </c:pt>
                <c:pt idx="4">
                  <c:v>31 - 35</c:v>
                </c:pt>
                <c:pt idx="5">
                  <c:v>35 - 39</c:v>
                </c:pt>
                <c:pt idx="6">
                  <c:v>39 - 43</c:v>
                </c:pt>
                <c:pt idx="7">
                  <c:v>43 - 47</c:v>
                </c:pt>
              </c:strCache>
            </c:strRef>
          </c:cat>
          <c:val>
            <c:numRef>
              <c:f>'incongruent words'!$B$2:$B$9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3"/>
        <c:axId val="502408912"/>
        <c:axId val="502407344"/>
      </c:barChart>
      <c:catAx>
        <c:axId val="5024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7344"/>
        <c:crosses val="autoZero"/>
        <c:auto val="1"/>
        <c:lblAlgn val="ctr"/>
        <c:lblOffset val="100"/>
        <c:noMultiLvlLbl val="0"/>
      </c:catAx>
      <c:valAx>
        <c:axId val="5024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8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371474</xdr:rowOff>
    </xdr:from>
    <xdr:to>
      <xdr:col>18</xdr:col>
      <xdr:colOff>133350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1</xdr:row>
      <xdr:rowOff>66674</xdr:rowOff>
    </xdr:from>
    <xdr:to>
      <xdr:col>17</xdr:col>
      <xdr:colOff>57149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25" sqref="K25"/>
    </sheetView>
  </sheetViews>
  <sheetFormatPr defaultRowHeight="15" x14ac:dyDescent="0.25"/>
  <cols>
    <col min="2" max="3" width="24.28515625" customWidth="1"/>
    <col min="4" max="5" width="20.42578125" customWidth="1"/>
    <col min="6" max="6" width="13.85546875" customWidth="1"/>
    <col min="7" max="7" width="18" customWidth="1"/>
    <col min="8" max="8" width="15.42578125" customWidth="1"/>
  </cols>
  <sheetData>
    <row r="1" spans="2:7" x14ac:dyDescent="0.25">
      <c r="B1" s="11" t="s">
        <v>0</v>
      </c>
      <c r="C1" s="12" t="s">
        <v>22</v>
      </c>
      <c r="D1" s="11" t="s">
        <v>1</v>
      </c>
      <c r="E1" s="12" t="s">
        <v>23</v>
      </c>
      <c r="F1" t="s">
        <v>21</v>
      </c>
    </row>
    <row r="2" spans="2:7" x14ac:dyDescent="0.25">
      <c r="B2" s="13">
        <v>12.079000000000001</v>
      </c>
      <c r="C2" s="14">
        <f>(B2-$B$26)^2</f>
        <v>3.8892770156250007</v>
      </c>
      <c r="D2" s="13">
        <v>19.277999999999999</v>
      </c>
      <c r="E2" s="14">
        <f>(D2-$D$26)^2</f>
        <v>7.4961876736111321</v>
      </c>
      <c r="F2">
        <f>B2-D2</f>
        <v>-7.1989999999999981</v>
      </c>
      <c r="G2">
        <f>(F2-$F$26)^2</f>
        <v>0.58643687673611011</v>
      </c>
    </row>
    <row r="3" spans="2:7" x14ac:dyDescent="0.25">
      <c r="B3" s="13">
        <v>16.791</v>
      </c>
      <c r="C3" s="14">
        <f t="shared" ref="C3:C25" si="0">(B3-$B$26)^2</f>
        <v>7.5069150156249975</v>
      </c>
      <c r="D3" s="13">
        <v>18.741</v>
      </c>
      <c r="E3" s="14">
        <f t="shared" ref="E3:E25" si="1">(D3-$D$26)^2</f>
        <v>10.72507917361113</v>
      </c>
      <c r="F3">
        <f t="shared" ref="F3:F25" si="2">B3-D3</f>
        <v>-1.9499999999999993</v>
      </c>
      <c r="G3">
        <f t="shared" ref="G3:G25" si="3">(F3-$F$26)^2</f>
        <v>36.177718793402754</v>
      </c>
    </row>
    <row r="4" spans="2:7" x14ac:dyDescent="0.25">
      <c r="B4" s="13">
        <v>9.5640000000000001</v>
      </c>
      <c r="C4" s="14">
        <f t="shared" si="0"/>
        <v>20.134290765625007</v>
      </c>
      <c r="D4" s="13">
        <v>21.213999999999999</v>
      </c>
      <c r="E4" s="14">
        <f t="shared" si="1"/>
        <v>0.64307034027778409</v>
      </c>
      <c r="F4">
        <f t="shared" si="2"/>
        <v>-11.649999999999999</v>
      </c>
      <c r="G4">
        <f t="shared" si="3"/>
        <v>13.580760460069452</v>
      </c>
    </row>
    <row r="5" spans="2:7" x14ac:dyDescent="0.25">
      <c r="B5" s="13">
        <v>8.6300000000000008</v>
      </c>
      <c r="C5" s="14">
        <f t="shared" si="0"/>
        <v>29.388596265625001</v>
      </c>
      <c r="D5" s="13">
        <v>15.686999999999999</v>
      </c>
      <c r="E5" s="14">
        <f t="shared" si="1"/>
        <v>40.055186173611155</v>
      </c>
      <c r="F5">
        <f t="shared" si="2"/>
        <v>-7.0569999999999986</v>
      </c>
      <c r="G5">
        <f t="shared" si="3"/>
        <v>0.8240857100694422</v>
      </c>
    </row>
    <row r="6" spans="2:7" x14ac:dyDescent="0.25">
      <c r="B6" s="13">
        <v>14.669</v>
      </c>
      <c r="C6" s="14">
        <f t="shared" si="0"/>
        <v>0.38176951562499967</v>
      </c>
      <c r="D6" s="13">
        <v>22.803000000000001</v>
      </c>
      <c r="E6" s="14">
        <f t="shared" si="1"/>
        <v>0.61950017361110832</v>
      </c>
      <c r="F6">
        <f t="shared" si="2"/>
        <v>-8.1340000000000003</v>
      </c>
      <c r="G6">
        <f t="shared" si="3"/>
        <v>2.8631460069445447E-2</v>
      </c>
    </row>
    <row r="7" spans="2:7" x14ac:dyDescent="0.25">
      <c r="B7" s="13">
        <v>12.238</v>
      </c>
      <c r="C7" s="14">
        <f t="shared" si="0"/>
        <v>3.2874222656250045</v>
      </c>
      <c r="D7" s="13">
        <v>20.878</v>
      </c>
      <c r="E7" s="14">
        <f t="shared" si="1"/>
        <v>1.2948543402777835</v>
      </c>
      <c r="F7">
        <f t="shared" si="2"/>
        <v>-8.64</v>
      </c>
      <c r="G7">
        <f t="shared" si="3"/>
        <v>0.4559062934027821</v>
      </c>
    </row>
    <row r="8" spans="2:7" x14ac:dyDescent="0.25">
      <c r="B8" s="13">
        <v>14.692</v>
      </c>
      <c r="C8" s="14">
        <f t="shared" si="0"/>
        <v>0.41072076562499926</v>
      </c>
      <c r="D8" s="13">
        <v>24.571999999999999</v>
      </c>
      <c r="E8" s="14">
        <f t="shared" si="1"/>
        <v>6.5335620069444271</v>
      </c>
      <c r="F8">
        <f t="shared" si="2"/>
        <v>-9.879999999999999</v>
      </c>
      <c r="G8">
        <f t="shared" si="3"/>
        <v>3.6680229600694507</v>
      </c>
    </row>
    <row r="9" spans="2:7" x14ac:dyDescent="0.25">
      <c r="B9" s="13">
        <v>8.9870000000000001</v>
      </c>
      <c r="C9" s="14">
        <f t="shared" si="0"/>
        <v>25.645362015625008</v>
      </c>
      <c r="D9" s="13">
        <v>17.393999999999998</v>
      </c>
      <c r="E9" s="14">
        <f t="shared" si="1"/>
        <v>21.362113673611152</v>
      </c>
      <c r="F9">
        <f t="shared" si="2"/>
        <v>-8.4069999999999983</v>
      </c>
      <c r="G9">
        <f t="shared" si="3"/>
        <v>0.1955482100694452</v>
      </c>
    </row>
    <row r="10" spans="2:7" x14ac:dyDescent="0.25">
      <c r="B10" s="13">
        <v>9.4009999999999998</v>
      </c>
      <c r="C10" s="14">
        <f t="shared" si="0"/>
        <v>21.623662515625011</v>
      </c>
      <c r="D10" s="13">
        <v>20.762</v>
      </c>
      <c r="E10" s="14">
        <f t="shared" si="1"/>
        <v>1.5723070069444498</v>
      </c>
      <c r="F10">
        <f t="shared" si="2"/>
        <v>-11.361000000000001</v>
      </c>
      <c r="G10">
        <f t="shared" si="3"/>
        <v>11.5342310434028</v>
      </c>
    </row>
    <row r="11" spans="2:7" x14ac:dyDescent="0.25">
      <c r="B11" s="13">
        <v>14.48</v>
      </c>
      <c r="C11" s="14">
        <f t="shared" si="0"/>
        <v>0.18393376562499972</v>
      </c>
      <c r="D11" s="13">
        <v>26.282</v>
      </c>
      <c r="E11" s="14">
        <f t="shared" si="1"/>
        <v>18.199467006944424</v>
      </c>
      <c r="F11">
        <f t="shared" si="2"/>
        <v>-11.802</v>
      </c>
      <c r="G11">
        <f t="shared" si="3"/>
        <v>14.724167793402795</v>
      </c>
    </row>
    <row r="12" spans="2:7" x14ac:dyDescent="0.25">
      <c r="B12" s="13">
        <v>22.327999999999999</v>
      </c>
      <c r="C12" s="14">
        <f t="shared" si="0"/>
        <v>68.506659765624974</v>
      </c>
      <c r="D12" s="13">
        <v>24.524000000000001</v>
      </c>
      <c r="E12" s="14">
        <f t="shared" si="1"/>
        <v>6.290482006944436</v>
      </c>
      <c r="F12">
        <f t="shared" si="2"/>
        <v>-2.1960000000000015</v>
      </c>
      <c r="G12">
        <f t="shared" si="3"/>
        <v>33.278957293402733</v>
      </c>
    </row>
    <row r="13" spans="2:7" x14ac:dyDescent="0.25">
      <c r="B13" s="13">
        <v>15.298</v>
      </c>
      <c r="C13" s="14">
        <f t="shared" si="0"/>
        <v>1.5546972656249982</v>
      </c>
      <c r="D13" s="13">
        <v>18.643999999999998</v>
      </c>
      <c r="E13" s="14">
        <f t="shared" si="1"/>
        <v>11.369822006944473</v>
      </c>
      <c r="F13">
        <f t="shared" si="2"/>
        <v>-3.3459999999999983</v>
      </c>
      <c r="G13">
        <f t="shared" si="3"/>
        <v>21.333236460069436</v>
      </c>
    </row>
    <row r="14" spans="2:7" x14ac:dyDescent="0.25">
      <c r="B14" s="13">
        <v>15.073</v>
      </c>
      <c r="C14" s="14">
        <f t="shared" si="0"/>
        <v>1.0442285156249993</v>
      </c>
      <c r="D14" s="13">
        <v>17.510000000000002</v>
      </c>
      <c r="E14" s="14">
        <f t="shared" si="1"/>
        <v>20.303285006944453</v>
      </c>
      <c r="F14">
        <f t="shared" si="2"/>
        <v>-2.4370000000000012</v>
      </c>
      <c r="G14">
        <f t="shared" si="3"/>
        <v>30.556480710069401</v>
      </c>
    </row>
    <row r="15" spans="2:7" x14ac:dyDescent="0.25">
      <c r="B15" s="13">
        <v>16.928999999999998</v>
      </c>
      <c r="C15" s="14">
        <f t="shared" si="0"/>
        <v>8.2821645156249861</v>
      </c>
      <c r="D15" s="13">
        <v>20.329999999999998</v>
      </c>
      <c r="E15" s="14">
        <f t="shared" si="1"/>
        <v>2.8423150069444589</v>
      </c>
      <c r="F15">
        <f t="shared" si="2"/>
        <v>-3.4009999999999998</v>
      </c>
      <c r="G15">
        <f t="shared" si="3"/>
        <v>20.828194376736089</v>
      </c>
    </row>
    <row r="16" spans="2:7" x14ac:dyDescent="0.25">
      <c r="B16" s="13">
        <v>18.2</v>
      </c>
      <c r="C16" s="14">
        <f t="shared" si="0"/>
        <v>17.213163765624987</v>
      </c>
      <c r="D16" s="13">
        <v>35.255000000000003</v>
      </c>
      <c r="E16" s="14">
        <f t="shared" si="1"/>
        <v>175.27332750694444</v>
      </c>
      <c r="F16">
        <f t="shared" si="2"/>
        <v>-17.055000000000003</v>
      </c>
      <c r="G16">
        <f t="shared" si="3"/>
        <v>82.631887543402897</v>
      </c>
    </row>
    <row r="17" spans="1:8" x14ac:dyDescent="0.25">
      <c r="B17" s="13">
        <v>12.13</v>
      </c>
      <c r="C17" s="14">
        <f t="shared" si="0"/>
        <v>3.6907212656249997</v>
      </c>
      <c r="D17" s="13">
        <v>22.158000000000001</v>
      </c>
      <c r="E17" s="14">
        <f t="shared" si="1"/>
        <v>2.0187673611110735E-2</v>
      </c>
      <c r="F17">
        <f t="shared" si="2"/>
        <v>-10.028</v>
      </c>
      <c r="G17">
        <f t="shared" si="3"/>
        <v>4.2568286267361239</v>
      </c>
    </row>
    <row r="18" spans="1:8" x14ac:dyDescent="0.25">
      <c r="B18" s="13">
        <v>18.495000000000001</v>
      </c>
      <c r="C18" s="14">
        <f t="shared" si="0"/>
        <v>19.748025015625004</v>
      </c>
      <c r="D18" s="13">
        <v>25.138999999999999</v>
      </c>
      <c r="E18" s="14">
        <f t="shared" si="1"/>
        <v>9.7536495069444236</v>
      </c>
      <c r="F18">
        <f t="shared" si="2"/>
        <v>-6.6439999999999984</v>
      </c>
      <c r="G18">
        <f t="shared" si="3"/>
        <v>1.7444906267361087</v>
      </c>
    </row>
    <row r="19" spans="1:8" x14ac:dyDescent="0.25">
      <c r="B19" s="13">
        <v>10.638999999999999</v>
      </c>
      <c r="C19" s="14">
        <f t="shared" si="0"/>
        <v>11.642597015625009</v>
      </c>
      <c r="D19" s="13">
        <v>20.428999999999998</v>
      </c>
      <c r="E19" s="14">
        <f t="shared" si="1"/>
        <v>2.5183045069444576</v>
      </c>
      <c r="F19">
        <f t="shared" si="2"/>
        <v>-9.7899999999999991</v>
      </c>
      <c r="G19">
        <f t="shared" si="3"/>
        <v>3.331385460069451</v>
      </c>
    </row>
    <row r="20" spans="1:8" x14ac:dyDescent="0.25">
      <c r="B20" s="13">
        <v>11.343999999999999</v>
      </c>
      <c r="C20" s="14">
        <f t="shared" si="0"/>
        <v>7.3285257656250069</v>
      </c>
      <c r="D20" s="13">
        <v>17.425000000000001</v>
      </c>
      <c r="E20" s="14">
        <f t="shared" si="1"/>
        <v>21.076515840277796</v>
      </c>
      <c r="F20">
        <f t="shared" si="2"/>
        <v>-6.0810000000000013</v>
      </c>
      <c r="G20">
        <f t="shared" si="3"/>
        <v>3.5486710434027628</v>
      </c>
    </row>
    <row r="21" spans="1:8" x14ac:dyDescent="0.25">
      <c r="B21" s="13">
        <v>12.369</v>
      </c>
      <c r="C21" s="14">
        <f t="shared" si="0"/>
        <v>2.8295445156250034</v>
      </c>
      <c r="D21" s="13">
        <v>34.287999999999997</v>
      </c>
      <c r="E21" s="14">
        <f t="shared" si="1"/>
        <v>150.60402934027763</v>
      </c>
      <c r="F21">
        <f t="shared" si="2"/>
        <v>-21.918999999999997</v>
      </c>
      <c r="G21">
        <f t="shared" si="3"/>
        <v>194.71993021006946</v>
      </c>
    </row>
    <row r="22" spans="1:8" x14ac:dyDescent="0.25">
      <c r="B22" s="13">
        <v>12.944000000000001</v>
      </c>
      <c r="C22" s="14">
        <f t="shared" si="0"/>
        <v>1.2257257656249998</v>
      </c>
      <c r="D22" s="13">
        <v>23.893999999999998</v>
      </c>
      <c r="E22" s="14">
        <f t="shared" si="1"/>
        <v>3.5271970069444287</v>
      </c>
      <c r="F22">
        <f t="shared" si="2"/>
        <v>-10.949999999999998</v>
      </c>
      <c r="G22">
        <f t="shared" si="3"/>
        <v>8.9114687934027792</v>
      </c>
    </row>
    <row r="23" spans="1:8" x14ac:dyDescent="0.25">
      <c r="B23" s="13">
        <v>14.233000000000001</v>
      </c>
      <c r="C23" s="14">
        <f t="shared" si="0"/>
        <v>3.3078515624999923E-2</v>
      </c>
      <c r="D23" s="13">
        <v>17.96</v>
      </c>
      <c r="E23" s="14">
        <f t="shared" si="1"/>
        <v>16.450460006944457</v>
      </c>
      <c r="F23">
        <f t="shared" si="2"/>
        <v>-3.7270000000000003</v>
      </c>
      <c r="G23">
        <f t="shared" si="3"/>
        <v>17.958878210069418</v>
      </c>
    </row>
    <row r="24" spans="1:8" x14ac:dyDescent="0.25">
      <c r="B24" s="13">
        <v>19.71</v>
      </c>
      <c r="C24" s="14">
        <f t="shared" si="0"/>
        <v>32.022866265624998</v>
      </c>
      <c r="D24" s="13">
        <v>22.058</v>
      </c>
      <c r="E24" s="14">
        <f t="shared" si="1"/>
        <v>1.7710069444442133E-3</v>
      </c>
      <c r="F24">
        <f t="shared" si="2"/>
        <v>-2.347999999999999</v>
      </c>
      <c r="G24">
        <f t="shared" si="3"/>
        <v>31.548348626736093</v>
      </c>
    </row>
    <row r="25" spans="1:8" ht="15.75" thickBot="1" x14ac:dyDescent="0.3">
      <c r="B25" s="15">
        <v>16.004000000000001</v>
      </c>
      <c r="C25" s="16">
        <f t="shared" si="0"/>
        <v>3.8137207656250021</v>
      </c>
      <c r="D25" s="15">
        <v>21.157</v>
      </c>
      <c r="E25" s="16">
        <f t="shared" si="1"/>
        <v>0.73773784027778211</v>
      </c>
      <c r="F25">
        <f t="shared" si="2"/>
        <v>-5.1529999999999987</v>
      </c>
      <c r="G25">
        <f t="shared" si="3"/>
        <v>7.9061723767361034</v>
      </c>
    </row>
    <row r="26" spans="1:8" ht="15.75" thickBot="1" x14ac:dyDescent="0.3">
      <c r="A26" t="s">
        <v>25</v>
      </c>
      <c r="B26" s="17">
        <f>AVERAGE(B2:B25)</f>
        <v>14.051125000000001</v>
      </c>
      <c r="C26" s="18">
        <f>SUM(C2:C25)</f>
        <v>291.38766862500006</v>
      </c>
      <c r="D26" s="17">
        <f>AVERAGE(D2:D25)</f>
        <v>22.015916666666669</v>
      </c>
      <c r="E26" s="18">
        <f>SUM(E2:E25)</f>
        <v>529.27041183333336</v>
      </c>
      <c r="F26" s="8">
        <f>AVERAGE(F2:F25)</f>
        <v>-7.964791666666664</v>
      </c>
      <c r="G26" s="9">
        <f>SUM(G2:G25)</f>
        <v>544.33043995833327</v>
      </c>
      <c r="H26" s="19">
        <f>SQRT(G26/G27)</f>
        <v>4.8648269103590538</v>
      </c>
    </row>
    <row r="27" spans="1:8" x14ac:dyDescent="0.25">
      <c r="A27" t="s">
        <v>26</v>
      </c>
      <c r="B27" s="7">
        <f>_xlfn.STDEV.P(B2:B25)</f>
        <v>3.4844157127666247</v>
      </c>
      <c r="C27" s="10">
        <f>SQRT(C26/23)</f>
        <v>3.5593579576451955</v>
      </c>
      <c r="D27" s="7">
        <f>_xlfn.STDEV.P(D2:D25)</f>
        <v>4.6960551345133137</v>
      </c>
      <c r="E27" s="10">
        <f>SQRT(E26/23)</f>
        <v>4.7970571224691376</v>
      </c>
      <c r="G27" s="9">
        <f>COUNT(G2:G25)-1</f>
        <v>23</v>
      </c>
    </row>
    <row r="28" spans="1:8" x14ac:dyDescent="0.25">
      <c r="A28" s="19" t="s">
        <v>27</v>
      </c>
      <c r="B28" s="19">
        <f>_xlfn.STDEV.S(B2:B25)</f>
        <v>3.559357957645187</v>
      </c>
      <c r="C28" s="19" t="s">
        <v>24</v>
      </c>
      <c r="D28" s="19">
        <f>_xlfn.STDEV.S(D2:D25)</f>
        <v>4.7970571224691367</v>
      </c>
      <c r="E28" s="19" t="s">
        <v>24</v>
      </c>
      <c r="F28" s="19">
        <f>_xlfn.STDEV.S(F2:F25)</f>
        <v>4.8648269103590565</v>
      </c>
      <c r="G28" t="s">
        <v>24</v>
      </c>
    </row>
    <row r="29" spans="1:8" x14ac:dyDescent="0.25">
      <c r="A29" t="s">
        <v>28</v>
      </c>
      <c r="B29">
        <f>MEDIAN(B2:B25)</f>
        <v>14.3565</v>
      </c>
      <c r="D29">
        <f>MEDIAN(D2:D25)</f>
        <v>21.017499999999998</v>
      </c>
      <c r="F29">
        <f>MEDIAN(F2:F25)</f>
        <v>-7.6664999999999992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Q28" sqref="Q28"/>
    </sheetView>
  </sheetViews>
  <sheetFormatPr defaultRowHeight="15" x14ac:dyDescent="0.25"/>
  <cols>
    <col min="1" max="1" width="24.5703125" customWidth="1"/>
    <col min="2" max="2" width="26.42578125" customWidth="1"/>
    <col min="3" max="3" width="20.42578125" customWidth="1"/>
  </cols>
  <sheetData>
    <row r="1" spans="1:2" ht="42.75" customHeight="1" x14ac:dyDescent="0.25">
      <c r="A1" s="1" t="s">
        <v>2</v>
      </c>
      <c r="B1" s="1" t="s">
        <v>3</v>
      </c>
    </row>
    <row r="2" spans="1:2" x14ac:dyDescent="0.25">
      <c r="A2" s="4" t="s">
        <v>10</v>
      </c>
      <c r="B2" s="2">
        <v>5</v>
      </c>
    </row>
    <row r="3" spans="1:2" x14ac:dyDescent="0.25">
      <c r="A3" s="4" t="s">
        <v>11</v>
      </c>
      <c r="B3" s="3">
        <v>6</v>
      </c>
    </row>
    <row r="4" spans="1:2" x14ac:dyDescent="0.25">
      <c r="A4" s="2" t="s">
        <v>4</v>
      </c>
      <c r="B4" s="2">
        <v>9</v>
      </c>
    </row>
    <row r="5" spans="1:2" x14ac:dyDescent="0.25">
      <c r="A5" s="3" t="s">
        <v>5</v>
      </c>
      <c r="B5" s="3">
        <v>3</v>
      </c>
    </row>
    <row r="6" spans="1:2" x14ac:dyDescent="0.25">
      <c r="A6" s="2" t="s">
        <v>6</v>
      </c>
      <c r="B6" s="2">
        <v>1</v>
      </c>
    </row>
    <row r="7" spans="1:2" x14ac:dyDescent="0.25">
      <c r="A7" s="3" t="s">
        <v>7</v>
      </c>
      <c r="B7" s="3">
        <v>0</v>
      </c>
    </row>
    <row r="8" spans="1:2" x14ac:dyDescent="0.25">
      <c r="A8" s="2" t="s">
        <v>8</v>
      </c>
      <c r="B8" s="2">
        <v>0</v>
      </c>
    </row>
    <row r="9" spans="1:2" x14ac:dyDescent="0.25">
      <c r="A9" s="3" t="s">
        <v>9</v>
      </c>
      <c r="B9" s="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S16" sqref="S16"/>
    </sheetView>
  </sheetViews>
  <sheetFormatPr defaultRowHeight="15" x14ac:dyDescent="0.25"/>
  <cols>
    <col min="1" max="2" width="23.5703125" customWidth="1"/>
  </cols>
  <sheetData>
    <row r="1" spans="1:2" ht="43.5" thickBot="1" x14ac:dyDescent="0.3">
      <c r="A1" s="5" t="s">
        <v>12</v>
      </c>
      <c r="B1" s="5" t="s">
        <v>3</v>
      </c>
    </row>
    <row r="2" spans="1:2" ht="15.75" thickBot="1" x14ac:dyDescent="0.3">
      <c r="A2" s="6" t="s">
        <v>13</v>
      </c>
      <c r="B2" s="6">
        <v>7</v>
      </c>
    </row>
    <row r="3" spans="1:2" ht="15.75" thickBot="1" x14ac:dyDescent="0.3">
      <c r="A3" s="6" t="s">
        <v>14</v>
      </c>
      <c r="B3" s="6">
        <v>10</v>
      </c>
    </row>
    <row r="4" spans="1:2" ht="15.75" thickBot="1" x14ac:dyDescent="0.3">
      <c r="A4" s="6" t="s">
        <v>15</v>
      </c>
      <c r="B4" s="6">
        <v>5</v>
      </c>
    </row>
    <row r="5" spans="1:2" ht="15.75" thickBot="1" x14ac:dyDescent="0.3">
      <c r="A5" s="6" t="s">
        <v>16</v>
      </c>
      <c r="B5" s="6">
        <v>0</v>
      </c>
    </row>
    <row r="6" spans="1:2" ht="15.75" thickBot="1" x14ac:dyDescent="0.3">
      <c r="A6" s="6" t="s">
        <v>17</v>
      </c>
      <c r="B6" s="6">
        <v>1</v>
      </c>
    </row>
    <row r="7" spans="1:2" ht="15.75" thickBot="1" x14ac:dyDescent="0.3">
      <c r="A7" s="6" t="s">
        <v>18</v>
      </c>
      <c r="B7" s="6">
        <v>1</v>
      </c>
    </row>
    <row r="8" spans="1:2" ht="15.75" thickBot="1" x14ac:dyDescent="0.3">
      <c r="A8" s="6" t="s">
        <v>19</v>
      </c>
      <c r="B8" s="6">
        <v>0</v>
      </c>
    </row>
    <row r="9" spans="1:2" ht="15.75" thickBot="1" x14ac:dyDescent="0.3">
      <c r="A9" s="6" t="s">
        <v>20</v>
      </c>
      <c r="B9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stroopdata</vt:lpstr>
      <vt:lpstr>congruent</vt:lpstr>
      <vt:lpstr>incongruent 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SURIYAMURTHY, SABARINATH</dc:creator>
  <cp:lastModifiedBy>SURIYAMURTHY, SABARINATH</cp:lastModifiedBy>
  <dcterms:created xsi:type="dcterms:W3CDTF">2017-05-18T17:19:30Z</dcterms:created>
  <dcterms:modified xsi:type="dcterms:W3CDTF">2017-05-18T22:20:45Z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